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xml"/>
  <Override PartName="/xl/charts/chart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7.xml" ContentType="application/vnd.openxmlformats-officedocument.drawing+xml"/>
  <Override PartName="/xl/charts/chart7.xml" ContentType="application/vnd.openxmlformats-officedocument.drawingml.chart+xml"/>
  <Override PartName="/xl/drawings/drawing1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0.xml" ContentType="application/vnd.openxmlformats-officedocument.drawing+xml"/>
  <Override PartName="/xl/charts/chart17.xml" ContentType="application/vnd.openxmlformats-officedocument.drawingml.chart+xml"/>
  <Override PartName="/xl/drawings/drawing3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3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33.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charts/chart28.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49.xml" ContentType="application/vnd.openxmlformats-officedocument.drawing+xml"/>
  <Override PartName="/xl/charts/chart33.xml" ContentType="application/vnd.openxmlformats-officedocument.drawingml.chart+xml"/>
  <Override PartName="/xl/drawings/drawing5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51.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70.xml" ContentType="application/vnd.openxmlformats-officedocument.drawing+xml"/>
  <Override PartName="/xl/charts/chart41.xml" ContentType="application/vnd.openxmlformats-officedocument.drawingml.chart+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8.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49.xml" ContentType="application/vnd.openxmlformats-officedocument.drawingml.chart+xml"/>
  <Override PartName="/xl/drawings/drawing90.xml" ContentType="application/vnd.openxmlformats-officedocument.drawing+xml"/>
  <Override PartName="/xl/charts/chart50.xml" ContentType="application/vnd.openxmlformats-officedocument.drawingml.chart+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xml"/>
  <Override PartName="/xl/charts/chart52.xml" ContentType="application/vnd.openxmlformats-officedocument.drawingml.chart+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00 Elaboración previa Liferay\Documentación\Estadísticas\SAAD\2026\Mayo de 2026\"/>
    </mc:Choice>
  </mc:AlternateContent>
  <xr:revisionPtr revIDLastSave="0" documentId="13_ncr:1_{68E25324-5B45-40C7-B732-5CC4F8B40448}" xr6:coauthVersionLast="47" xr6:coauthVersionMax="47" xr10:uidLastSave="{00000000-0000-0000-0000-000000000000}"/>
  <bookViews>
    <workbookView xWindow="28680" yWindow="-120" windowWidth="19440" windowHeight="14880" xr2:uid="{00000000-000D-0000-FFFF-FFFF00000000}"/>
  </bookViews>
  <sheets>
    <sheet name="porsaad" sheetId="1" r:id="rId1"/>
    <sheet name="indsaad" sheetId="2" r:id="rId2"/>
    <sheet name="indsaad_2" sheetId="3" r:id="rId3"/>
    <sheet name="EVO" sheetId="4" r:id="rId4"/>
    <sheet name="EVO_sol" sheetId="5" r:id="rId5"/>
    <sheet name="EVO_resol" sheetId="6" r:id="rId6"/>
    <sheet name="EVO_derecho" sheetId="7" r:id="rId7"/>
    <sheet name="EVO_resolPIA" sheetId="8" r:id="rId8"/>
    <sheet name="EVO_sinPIA" sheetId="9" r:id="rId9"/>
    <sheet name="EVO_prest" sheetId="10" r:id="rId10"/>
    <sheet name="20pobl" sheetId="11" r:id="rId11"/>
    <sheet name="21solsaad" sheetId="12" r:id="rId12"/>
    <sheet name="22solcasaadpot" sheetId="13" r:id="rId13"/>
    <sheet name="23solcasaad" sheetId="14" r:id="rId14"/>
    <sheet name="24solcasaad_pobl" sheetId="15" r:id="rId15"/>
    <sheet name="24asolcasaad_pobl" sheetId="16" r:id="rId16"/>
    <sheet name="25solaltabaja" sheetId="17" r:id="rId17"/>
    <sheet name="26perfsaad" sheetId="18" r:id="rId18"/>
    <sheet name="31dictsaad" sheetId="19" r:id="rId19"/>
    <sheet name="31adictsaad" sheetId="20" r:id="rId20"/>
    <sheet name="31bdictsaad" sheetId="21" r:id="rId21"/>
    <sheet name="32dictcasaadpot" sheetId="22" r:id="rId22"/>
    <sheet name="33dictcasaad" sheetId="23" r:id="rId23"/>
    <sheet name="33dictcasaadGIII" sheetId="24" r:id="rId24"/>
    <sheet name="33dictcasaadGII" sheetId="25" r:id="rId25"/>
    <sheet name="33dictcasaadGI" sheetId="26" r:id="rId26"/>
    <sheet name="33dictcasaadG0" sheetId="27" r:id="rId27"/>
    <sheet name="34adictcasaad" sheetId="28" r:id="rId28"/>
    <sheet name="34bdictcasaad" sheetId="29" r:id="rId29"/>
    <sheet name="35ResolGraAltaBaj" sheetId="30" r:id="rId30"/>
    <sheet name="36perfresol" sheetId="31" r:id="rId31"/>
    <sheet name="36aperfresol_graf" sheetId="32" r:id="rId32"/>
    <sheet name="36bperfresol_graf" sheetId="33" r:id="rId33"/>
    <sheet name="41benpresaad" sheetId="34" r:id="rId34"/>
    <sheet name="41benpresaad_graf" sheetId="35" r:id="rId35"/>
    <sheet name="41abenpreGIII" sheetId="36" r:id="rId36"/>
    <sheet name="41abenpreGIII_graf" sheetId="37" r:id="rId37"/>
    <sheet name="41bbenpreGII" sheetId="38" r:id="rId38"/>
    <sheet name="41abenpreGII_graf" sheetId="39" r:id="rId39"/>
    <sheet name="41cbenpreGI" sheetId="40" r:id="rId40"/>
    <sheet name="41abenpreGI_graf" sheetId="41" r:id="rId41"/>
    <sheet name="42pbpcasaadpot" sheetId="42" r:id="rId42"/>
    <sheet name="43pbpcasaad" sheetId="43" r:id="rId43"/>
    <sheet name="43pbpcasaadGIII" sheetId="44" r:id="rId44"/>
    <sheet name="43pbpcasaadGII" sheetId="45" r:id="rId45"/>
    <sheet name="43pbpcasaadGI" sheetId="46" r:id="rId46"/>
    <sheet name="44apbpcasaad" sheetId="47" r:id="rId47"/>
    <sheet name="44bpbpcasaad" sheetId="48" r:id="rId48"/>
    <sheet name="45ResolPIAAltaBaj" sheetId="49" r:id="rId49"/>
    <sheet name="46perfpbsaad" sheetId="50" r:id="rId50"/>
    <sheet name="46aperfpb_graf" sheetId="51" r:id="rId51"/>
    <sheet name="51pbgrado" sheetId="52" r:id="rId52"/>
    <sheet name="51aPAPDgrado" sheetId="53" r:id="rId53"/>
    <sheet name="51bTeleasgrado" sheetId="54" r:id="rId54"/>
    <sheet name="51cSADgrado" sheetId="55" r:id="rId55"/>
    <sheet name="51dCDgrado" sheetId="56" r:id="rId56"/>
    <sheet name="51eSARgrado" sheetId="57" r:id="rId57"/>
    <sheet name="51fPEVincgrado" sheetId="58" r:id="rId58"/>
    <sheet name="51gPECgrado" sheetId="59" r:id="rId59"/>
    <sheet name="51hPEAsistPgrado" sheetId="60" r:id="rId60"/>
    <sheet name="52SubtipoVinculada" sheetId="61" r:id="rId61"/>
    <sheet name="52SubtipoVinculadaGIII" sheetId="62" r:id="rId62"/>
    <sheet name="52SubtipoVinculadaGII" sheetId="63" r:id="rId63"/>
    <sheet name="52SubtipoVinculadaGI" sheetId="64" r:id="rId64"/>
    <sheet name="53combprest" sheetId="65" r:id="rId65"/>
    <sheet name="53combprestGI" sheetId="66" r:id="rId66"/>
    <sheet name="53combprestGII" sheetId="67" r:id="rId67"/>
    <sheet name="53combprestGIII" sheetId="68" r:id="rId68"/>
    <sheet name="6perfcuidador" sheetId="69" r:id="rId69"/>
    <sheet name="61aperfcuidadorCCAA" sheetId="70" r:id="rId70"/>
    <sheet name="62bperfcuidadorCCAA" sheetId="71" r:id="rId71"/>
    <sheet name="63cperfcuidadorCCAA" sheetId="72" r:id="rId72"/>
    <sheet name="7Intensidad" sheetId="73" r:id="rId73"/>
    <sheet name="7IntensidadCCAA" sheetId="74" r:id="rId74"/>
    <sheet name="7IntenSAD_CCAA" sheetId="75" r:id="rId75"/>
    <sheet name="7IntenPE_SAD_CCAA" sheetId="76" r:id="rId76"/>
    <sheet name="8CuantíaPrest" sheetId="77" r:id="rId77"/>
    <sheet name="8CuantíaPEC_CCAA" sheetId="78" r:id="rId78"/>
    <sheet name="8CuantíaAP_CCAA" sheetId="79" r:id="rId79"/>
    <sheet name="8CuantíaPEVsad_CCAA" sheetId="80" r:id="rId80"/>
    <sheet name="8CuantíaPEVsar_CCAA" sheetId="81" r:id="rId81"/>
    <sheet name="8CuantíaPEVcd_CCAA" sheetId="82" r:id="rId82"/>
    <sheet name="8CuantíaPEVpapd_CCAA" sheetId="83" r:id="rId83"/>
    <sheet name="8CuantíaPEVteleasist_CCAA" sheetId="84" r:id="rId84"/>
    <sheet name="9TiempoEspera" sheetId="85" r:id="rId85"/>
    <sheet name="10pendResol" sheetId="86" r:id="rId86"/>
    <sheet name="10pendPrest" sheetId="87" r:id="rId87"/>
    <sheet name="10pend" sheetId="88" r:id="rId88"/>
    <sheet name="11ListaEspera" sheetId="89" r:id="rId89"/>
    <sheet name="11ListaEsperaGIII" sheetId="90" r:id="rId90"/>
    <sheet name="11ListaEsperaGII" sheetId="91" r:id="rId91"/>
    <sheet name="11ListaEsperaGI" sheetId="92" r:id="rId92"/>
    <sheet name="12BenefEfect" sheetId="93" r:id="rId93"/>
    <sheet name="12BenefEfect_pre" sheetId="94" r:id="rId94"/>
    <sheet name="12BenefEfect_pre_GI" sheetId="95" r:id="rId95"/>
    <sheet name="12BenefEfect_pre_GII" sheetId="96" r:id="rId96"/>
    <sheet name="12BenefEfect_pre_GIII" sheetId="97" r:id="rId9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0" i="97" l="1"/>
  <c r="W30" i="97"/>
  <c r="U30" i="97"/>
  <c r="S30" i="97"/>
  <c r="Q30" i="97"/>
  <c r="O30" i="97"/>
  <c r="M30" i="97"/>
  <c r="K30" i="97"/>
  <c r="I30" i="97"/>
  <c r="G30" i="97"/>
  <c r="Y28" i="97"/>
  <c r="W28" i="97"/>
  <c r="U28" i="97"/>
  <c r="S28" i="97"/>
  <c r="Q28" i="97"/>
  <c r="O28" i="97"/>
  <c r="M28" i="97"/>
  <c r="K28" i="97"/>
  <c r="I28" i="97"/>
  <c r="G28" i="97"/>
  <c r="Y27" i="97"/>
  <c r="W27" i="97"/>
  <c r="U27" i="97"/>
  <c r="S27" i="97"/>
  <c r="Q27" i="97"/>
  <c r="O27" i="97"/>
  <c r="M27" i="97"/>
  <c r="K27" i="97"/>
  <c r="I27" i="97"/>
  <c r="G27" i="97"/>
  <c r="Y26" i="97"/>
  <c r="W26" i="97"/>
  <c r="U26" i="97"/>
  <c r="S26" i="97"/>
  <c r="Q26" i="97"/>
  <c r="O26" i="97"/>
  <c r="M26" i="97"/>
  <c r="K26" i="97"/>
  <c r="I26" i="97"/>
  <c r="G26" i="97"/>
  <c r="Y25" i="97"/>
  <c r="W25" i="97"/>
  <c r="U25" i="97"/>
  <c r="S25" i="97"/>
  <c r="Q25" i="97"/>
  <c r="O25" i="97"/>
  <c r="M25" i="97"/>
  <c r="K25" i="97"/>
  <c r="I25" i="97"/>
  <c r="G25" i="97"/>
  <c r="Y24" i="97"/>
  <c r="W24" i="97"/>
  <c r="U24" i="97"/>
  <c r="S24" i="97"/>
  <c r="Q24" i="97"/>
  <c r="O24" i="97"/>
  <c r="M24" i="97"/>
  <c r="K24" i="97"/>
  <c r="I24" i="97"/>
  <c r="G24" i="97"/>
  <c r="Y23" i="97"/>
  <c r="W23" i="97"/>
  <c r="U23" i="97"/>
  <c r="S23" i="97"/>
  <c r="Q23" i="97"/>
  <c r="O23" i="97"/>
  <c r="M23" i="97"/>
  <c r="K23" i="97"/>
  <c r="I23" i="97"/>
  <c r="G23" i="97"/>
  <c r="Y22" i="97"/>
  <c r="W22" i="97"/>
  <c r="U22" i="97"/>
  <c r="S22" i="97"/>
  <c r="Q22" i="97"/>
  <c r="O22" i="97"/>
  <c r="M22" i="97"/>
  <c r="K22" i="97"/>
  <c r="I22" i="97"/>
  <c r="G22" i="97"/>
  <c r="Y21" i="97"/>
  <c r="W21" i="97"/>
  <c r="U21" i="97"/>
  <c r="S21" i="97"/>
  <c r="Q21" i="97"/>
  <c r="O21" i="97"/>
  <c r="M21" i="97"/>
  <c r="K21" i="97"/>
  <c r="I21" i="97"/>
  <c r="G21" i="97"/>
  <c r="Y20" i="97"/>
  <c r="W20" i="97"/>
  <c r="U20" i="97"/>
  <c r="S20" i="97"/>
  <c r="Q20" i="97"/>
  <c r="O20" i="97"/>
  <c r="M20" i="97"/>
  <c r="K20" i="97"/>
  <c r="I20" i="97"/>
  <c r="G20" i="97"/>
  <c r="Y19" i="97"/>
  <c r="W19" i="97"/>
  <c r="U19" i="97"/>
  <c r="S19" i="97"/>
  <c r="Q19" i="97"/>
  <c r="O19" i="97"/>
  <c r="M19" i="97"/>
  <c r="K19" i="97"/>
  <c r="I19" i="97"/>
  <c r="G19" i="97"/>
  <c r="Y18" i="97"/>
  <c r="W18" i="97"/>
  <c r="U18" i="97"/>
  <c r="S18" i="97"/>
  <c r="Q18" i="97"/>
  <c r="O18" i="97"/>
  <c r="M18" i="97"/>
  <c r="K18" i="97"/>
  <c r="I18" i="97"/>
  <c r="G18" i="97"/>
  <c r="Y17" i="97"/>
  <c r="W17" i="97"/>
  <c r="U17" i="97"/>
  <c r="S17" i="97"/>
  <c r="Q17" i="97"/>
  <c r="O17" i="97"/>
  <c r="M17" i="97"/>
  <c r="K17" i="97"/>
  <c r="I17" i="97"/>
  <c r="G17" i="97"/>
  <c r="Y16" i="97"/>
  <c r="W16" i="97"/>
  <c r="U16" i="97"/>
  <c r="S16" i="97"/>
  <c r="Q16" i="97"/>
  <c r="O16" i="97"/>
  <c r="M16" i="97"/>
  <c r="K16" i="97"/>
  <c r="I16" i="97"/>
  <c r="G16" i="97"/>
  <c r="Y15" i="97"/>
  <c r="W15" i="97"/>
  <c r="U15" i="97"/>
  <c r="S15" i="97"/>
  <c r="Q15" i="97"/>
  <c r="O15" i="97"/>
  <c r="M15" i="97"/>
  <c r="K15" i="97"/>
  <c r="I15" i="97"/>
  <c r="G15" i="97"/>
  <c r="Y14" i="97"/>
  <c r="W14" i="97"/>
  <c r="U14" i="97"/>
  <c r="S14" i="97"/>
  <c r="Q14" i="97"/>
  <c r="O14" i="97"/>
  <c r="M14" i="97"/>
  <c r="K14" i="97"/>
  <c r="I14" i="97"/>
  <c r="G14" i="97"/>
  <c r="Y13" i="97"/>
  <c r="W13" i="97"/>
  <c r="U13" i="97"/>
  <c r="S13" i="97"/>
  <c r="Q13" i="97"/>
  <c r="O13" i="97"/>
  <c r="M13" i="97"/>
  <c r="K13" i="97"/>
  <c r="I13" i="97"/>
  <c r="G13" i="97"/>
  <c r="Y12" i="97"/>
  <c r="W12" i="97"/>
  <c r="U12" i="97"/>
  <c r="S12" i="97"/>
  <c r="Q12" i="97"/>
  <c r="O12" i="97"/>
  <c r="M12" i="97"/>
  <c r="K12" i="97"/>
  <c r="I12" i="97"/>
  <c r="G12" i="97"/>
  <c r="Y11" i="97"/>
  <c r="W11" i="97"/>
  <c r="U11" i="97"/>
  <c r="S11" i="97"/>
  <c r="Q11" i="97"/>
  <c r="O11" i="97"/>
  <c r="M11" i="97"/>
  <c r="K11" i="97"/>
  <c r="I11" i="97"/>
  <c r="G11" i="97"/>
  <c r="Y10" i="97"/>
  <c r="W10" i="97"/>
  <c r="U10" i="97"/>
  <c r="S10" i="97"/>
  <c r="Q10" i="97"/>
  <c r="O10" i="97"/>
  <c r="M10" i="97"/>
  <c r="K10" i="97"/>
  <c r="I10" i="97"/>
  <c r="G10" i="97"/>
  <c r="Y30" i="96"/>
  <c r="W30" i="96"/>
  <c r="U30" i="96"/>
  <c r="S30" i="96"/>
  <c r="Q30" i="96"/>
  <c r="O30" i="96"/>
  <c r="M30" i="96"/>
  <c r="K30" i="96"/>
  <c r="I30" i="96"/>
  <c r="G30" i="96"/>
  <c r="Y28" i="96"/>
  <c r="W28" i="96"/>
  <c r="U28" i="96"/>
  <c r="S28" i="96"/>
  <c r="Q28" i="96"/>
  <c r="O28" i="96"/>
  <c r="M28" i="96"/>
  <c r="K28" i="96"/>
  <c r="I28" i="96"/>
  <c r="G28" i="96"/>
  <c r="Y27" i="96"/>
  <c r="W27" i="96"/>
  <c r="U27" i="96"/>
  <c r="S27" i="96"/>
  <c r="Q27" i="96"/>
  <c r="O27" i="96"/>
  <c r="M27" i="96"/>
  <c r="K27" i="96"/>
  <c r="I27" i="96"/>
  <c r="G27" i="96"/>
  <c r="Y26" i="96"/>
  <c r="W26" i="96"/>
  <c r="U26" i="96"/>
  <c r="S26" i="96"/>
  <c r="Q26" i="96"/>
  <c r="O26" i="96"/>
  <c r="M26" i="96"/>
  <c r="K26" i="96"/>
  <c r="I26" i="96"/>
  <c r="G26" i="96"/>
  <c r="Y25" i="96"/>
  <c r="W25" i="96"/>
  <c r="U25" i="96"/>
  <c r="S25" i="96"/>
  <c r="Q25" i="96"/>
  <c r="O25" i="96"/>
  <c r="M25" i="96"/>
  <c r="K25" i="96"/>
  <c r="I25" i="96"/>
  <c r="G25" i="96"/>
  <c r="Y24" i="96"/>
  <c r="W24" i="96"/>
  <c r="U24" i="96"/>
  <c r="S24" i="96"/>
  <c r="Q24" i="96"/>
  <c r="O24" i="96"/>
  <c r="M24" i="96"/>
  <c r="K24" i="96"/>
  <c r="I24" i="96"/>
  <c r="G24" i="96"/>
  <c r="Y23" i="96"/>
  <c r="W23" i="96"/>
  <c r="U23" i="96"/>
  <c r="S23" i="96"/>
  <c r="Q23" i="96"/>
  <c r="O23" i="96"/>
  <c r="M23" i="96"/>
  <c r="K23" i="96"/>
  <c r="I23" i="96"/>
  <c r="G23" i="96"/>
  <c r="Y22" i="96"/>
  <c r="W22" i="96"/>
  <c r="U22" i="96"/>
  <c r="S22" i="96"/>
  <c r="Q22" i="96"/>
  <c r="O22" i="96"/>
  <c r="M22" i="96"/>
  <c r="K22" i="96"/>
  <c r="I22" i="96"/>
  <c r="G22" i="96"/>
  <c r="Y21" i="96"/>
  <c r="W21" i="96"/>
  <c r="U21" i="96"/>
  <c r="S21" i="96"/>
  <c r="Q21" i="96"/>
  <c r="O21" i="96"/>
  <c r="M21" i="96"/>
  <c r="K21" i="96"/>
  <c r="I21" i="96"/>
  <c r="G21" i="96"/>
  <c r="Y20" i="96"/>
  <c r="W20" i="96"/>
  <c r="U20" i="96"/>
  <c r="S20" i="96"/>
  <c r="Q20" i="96"/>
  <c r="O20" i="96"/>
  <c r="M20" i="96"/>
  <c r="K20" i="96"/>
  <c r="I20" i="96"/>
  <c r="G20" i="96"/>
  <c r="Y19" i="96"/>
  <c r="W19" i="96"/>
  <c r="U19" i="96"/>
  <c r="S19" i="96"/>
  <c r="Q19" i="96"/>
  <c r="O19" i="96"/>
  <c r="M19" i="96"/>
  <c r="K19" i="96"/>
  <c r="I19" i="96"/>
  <c r="G19" i="96"/>
  <c r="Y18" i="96"/>
  <c r="W18" i="96"/>
  <c r="U18" i="96"/>
  <c r="S18" i="96"/>
  <c r="Q18" i="96"/>
  <c r="O18" i="96"/>
  <c r="M18" i="96"/>
  <c r="K18" i="96"/>
  <c r="I18" i="96"/>
  <c r="G18" i="96"/>
  <c r="Y17" i="96"/>
  <c r="W17" i="96"/>
  <c r="U17" i="96"/>
  <c r="S17" i="96"/>
  <c r="Q17" i="96"/>
  <c r="O17" i="96"/>
  <c r="M17" i="96"/>
  <c r="K17" i="96"/>
  <c r="I17" i="96"/>
  <c r="G17" i="96"/>
  <c r="Y16" i="96"/>
  <c r="W16" i="96"/>
  <c r="U16" i="96"/>
  <c r="S16" i="96"/>
  <c r="Q16" i="96"/>
  <c r="O16" i="96"/>
  <c r="M16" i="96"/>
  <c r="K16" i="96"/>
  <c r="I16" i="96"/>
  <c r="G16" i="96"/>
  <c r="Y15" i="96"/>
  <c r="W15" i="96"/>
  <c r="U15" i="96"/>
  <c r="S15" i="96"/>
  <c r="Q15" i="96"/>
  <c r="O15" i="96"/>
  <c r="M15" i="96"/>
  <c r="K15" i="96"/>
  <c r="I15" i="96"/>
  <c r="G15" i="96"/>
  <c r="Y14" i="96"/>
  <c r="W14" i="96"/>
  <c r="U14" i="96"/>
  <c r="S14" i="96"/>
  <c r="Q14" i="96"/>
  <c r="O14" i="96"/>
  <c r="M14" i="96"/>
  <c r="K14" i="96"/>
  <c r="I14" i="96"/>
  <c r="G14" i="96"/>
  <c r="Y13" i="96"/>
  <c r="W13" i="96"/>
  <c r="U13" i="96"/>
  <c r="S13" i="96"/>
  <c r="Q13" i="96"/>
  <c r="O13" i="96"/>
  <c r="M13" i="96"/>
  <c r="K13" i="96"/>
  <c r="I13" i="96"/>
  <c r="G13" i="96"/>
  <c r="Y12" i="96"/>
  <c r="W12" i="96"/>
  <c r="U12" i="96"/>
  <c r="S12" i="96"/>
  <c r="Q12" i="96"/>
  <c r="O12" i="96"/>
  <c r="M12" i="96"/>
  <c r="K12" i="96"/>
  <c r="I12" i="96"/>
  <c r="G12" i="96"/>
  <c r="Y11" i="96"/>
  <c r="W11" i="96"/>
  <c r="U11" i="96"/>
  <c r="S11" i="96"/>
  <c r="Q11" i="96"/>
  <c r="O11" i="96"/>
  <c r="M11" i="96"/>
  <c r="K11" i="96"/>
  <c r="I11" i="96"/>
  <c r="G11" i="96"/>
  <c r="Y10" i="96"/>
  <c r="W10" i="96"/>
  <c r="U10" i="96"/>
  <c r="S10" i="96"/>
  <c r="Q10" i="96"/>
  <c r="O10" i="96"/>
  <c r="M10" i="96"/>
  <c r="K10" i="96"/>
  <c r="I10" i="96"/>
  <c r="G10" i="96"/>
  <c r="Y30" i="95"/>
  <c r="W30" i="95"/>
  <c r="U30" i="95"/>
  <c r="S30" i="95"/>
  <c r="Q30" i="95"/>
  <c r="O30" i="95"/>
  <c r="M30" i="95"/>
  <c r="K30" i="95"/>
  <c r="I30" i="95"/>
  <c r="G30" i="95"/>
  <c r="Y28" i="95"/>
  <c r="W28" i="95"/>
  <c r="U28" i="95"/>
  <c r="S28" i="95"/>
  <c r="Q28" i="95"/>
  <c r="O28" i="95"/>
  <c r="M28" i="95"/>
  <c r="K28" i="95"/>
  <c r="I28" i="95"/>
  <c r="G28" i="95"/>
  <c r="Y27" i="95"/>
  <c r="W27" i="95"/>
  <c r="U27" i="95"/>
  <c r="S27" i="95"/>
  <c r="Q27" i="95"/>
  <c r="O27" i="95"/>
  <c r="M27" i="95"/>
  <c r="K27" i="95"/>
  <c r="I27" i="95"/>
  <c r="G27" i="95"/>
  <c r="Y26" i="95"/>
  <c r="W26" i="95"/>
  <c r="U26" i="95"/>
  <c r="S26" i="95"/>
  <c r="Q26" i="95"/>
  <c r="O26" i="95"/>
  <c r="M26" i="95"/>
  <c r="K26" i="95"/>
  <c r="I26" i="95"/>
  <c r="G26" i="95"/>
  <c r="Y25" i="95"/>
  <c r="W25" i="95"/>
  <c r="U25" i="95"/>
  <c r="S25" i="95"/>
  <c r="Q25" i="95"/>
  <c r="O25" i="95"/>
  <c r="M25" i="95"/>
  <c r="K25" i="95"/>
  <c r="I25" i="95"/>
  <c r="G25" i="95"/>
  <c r="Y24" i="95"/>
  <c r="W24" i="95"/>
  <c r="U24" i="95"/>
  <c r="S24" i="95"/>
  <c r="Q24" i="95"/>
  <c r="O24" i="95"/>
  <c r="M24" i="95"/>
  <c r="K24" i="95"/>
  <c r="I24" i="95"/>
  <c r="G24" i="95"/>
  <c r="Y23" i="95"/>
  <c r="W23" i="95"/>
  <c r="U23" i="95"/>
  <c r="S23" i="95"/>
  <c r="Q23" i="95"/>
  <c r="O23" i="95"/>
  <c r="M23" i="95"/>
  <c r="K23" i="95"/>
  <c r="I23" i="95"/>
  <c r="G23" i="95"/>
  <c r="Y22" i="95"/>
  <c r="W22" i="95"/>
  <c r="U22" i="95"/>
  <c r="S22" i="95"/>
  <c r="Q22" i="95"/>
  <c r="O22" i="95"/>
  <c r="M22" i="95"/>
  <c r="K22" i="95"/>
  <c r="I22" i="95"/>
  <c r="G22" i="95"/>
  <c r="Y21" i="95"/>
  <c r="W21" i="95"/>
  <c r="U21" i="95"/>
  <c r="S21" i="95"/>
  <c r="Q21" i="95"/>
  <c r="O21" i="95"/>
  <c r="M21" i="95"/>
  <c r="K21" i="95"/>
  <c r="I21" i="95"/>
  <c r="G21" i="95"/>
  <c r="Y20" i="95"/>
  <c r="W20" i="95"/>
  <c r="U20" i="95"/>
  <c r="S20" i="95"/>
  <c r="Q20" i="95"/>
  <c r="O20" i="95"/>
  <c r="M20" i="95"/>
  <c r="K20" i="95"/>
  <c r="I20" i="95"/>
  <c r="G20" i="95"/>
  <c r="Y19" i="95"/>
  <c r="W19" i="95"/>
  <c r="U19" i="95"/>
  <c r="S19" i="95"/>
  <c r="Q19" i="95"/>
  <c r="O19" i="95"/>
  <c r="M19" i="95"/>
  <c r="K19" i="95"/>
  <c r="I19" i="95"/>
  <c r="G19" i="95"/>
  <c r="Y18" i="95"/>
  <c r="W18" i="95"/>
  <c r="U18" i="95"/>
  <c r="S18" i="95"/>
  <c r="Q18" i="95"/>
  <c r="O18" i="95"/>
  <c r="M18" i="95"/>
  <c r="K18" i="95"/>
  <c r="I18" i="95"/>
  <c r="G18" i="95"/>
  <c r="Y17" i="95"/>
  <c r="W17" i="95"/>
  <c r="U17" i="95"/>
  <c r="S17" i="95"/>
  <c r="Q17" i="95"/>
  <c r="O17" i="95"/>
  <c r="M17" i="95"/>
  <c r="K17" i="95"/>
  <c r="I17" i="95"/>
  <c r="G17" i="95"/>
  <c r="Y16" i="95"/>
  <c r="W16" i="95"/>
  <c r="U16" i="95"/>
  <c r="S16" i="95"/>
  <c r="Q16" i="95"/>
  <c r="O16" i="95"/>
  <c r="M16" i="95"/>
  <c r="K16" i="95"/>
  <c r="I16" i="95"/>
  <c r="G16" i="95"/>
  <c r="Y15" i="95"/>
  <c r="W15" i="95"/>
  <c r="U15" i="95"/>
  <c r="S15" i="95"/>
  <c r="Q15" i="95"/>
  <c r="O15" i="95"/>
  <c r="M15" i="95"/>
  <c r="K15" i="95"/>
  <c r="I15" i="95"/>
  <c r="G15" i="95"/>
  <c r="Y14" i="95"/>
  <c r="W14" i="95"/>
  <c r="U14" i="95"/>
  <c r="S14" i="95"/>
  <c r="Q14" i="95"/>
  <c r="O14" i="95"/>
  <c r="M14" i="95"/>
  <c r="K14" i="95"/>
  <c r="I14" i="95"/>
  <c r="G14" i="95"/>
  <c r="Y13" i="95"/>
  <c r="W13" i="95"/>
  <c r="U13" i="95"/>
  <c r="S13" i="95"/>
  <c r="Q13" i="95"/>
  <c r="O13" i="95"/>
  <c r="M13" i="95"/>
  <c r="K13" i="95"/>
  <c r="I13" i="95"/>
  <c r="G13" i="95"/>
  <c r="Y12" i="95"/>
  <c r="W12" i="95"/>
  <c r="U12" i="95"/>
  <c r="S12" i="95"/>
  <c r="Q12" i="95"/>
  <c r="O12" i="95"/>
  <c r="M12" i="95"/>
  <c r="K12" i="95"/>
  <c r="I12" i="95"/>
  <c r="G12" i="95"/>
  <c r="Y11" i="95"/>
  <c r="W11" i="95"/>
  <c r="U11" i="95"/>
  <c r="S11" i="95"/>
  <c r="Q11" i="95"/>
  <c r="O11" i="95"/>
  <c r="M11" i="95"/>
  <c r="K11" i="95"/>
  <c r="I11" i="95"/>
  <c r="G11" i="95"/>
  <c r="Y10" i="95"/>
  <c r="W10" i="95"/>
  <c r="U10" i="95"/>
  <c r="S10" i="95"/>
  <c r="Q10" i="95"/>
  <c r="O10" i="95"/>
  <c r="M10" i="95"/>
  <c r="K10" i="95"/>
  <c r="I10" i="95"/>
  <c r="G10" i="95"/>
  <c r="Y30" i="94"/>
  <c r="W30" i="94"/>
  <c r="U30" i="94"/>
  <c r="S30" i="94"/>
  <c r="Q30" i="94"/>
  <c r="O30" i="94"/>
  <c r="M30" i="94"/>
  <c r="K30" i="94"/>
  <c r="I30" i="94"/>
  <c r="G30" i="94"/>
  <c r="Y28" i="94"/>
  <c r="W28" i="94"/>
  <c r="U28" i="94"/>
  <c r="S28" i="94"/>
  <c r="Q28" i="94"/>
  <c r="O28" i="94"/>
  <c r="M28" i="94"/>
  <c r="K28" i="94"/>
  <c r="I28" i="94"/>
  <c r="G28" i="94"/>
  <c r="Y27" i="94"/>
  <c r="W27" i="94"/>
  <c r="U27" i="94"/>
  <c r="S27" i="94"/>
  <c r="Q27" i="94"/>
  <c r="O27" i="94"/>
  <c r="M27" i="94"/>
  <c r="K27" i="94"/>
  <c r="I27" i="94"/>
  <c r="G27" i="94"/>
  <c r="Y26" i="94"/>
  <c r="W26" i="94"/>
  <c r="U26" i="94"/>
  <c r="S26" i="94"/>
  <c r="Q26" i="94"/>
  <c r="O26" i="94"/>
  <c r="M26" i="94"/>
  <c r="K26" i="94"/>
  <c r="I26" i="94"/>
  <c r="G26" i="94"/>
  <c r="Y25" i="94"/>
  <c r="W25" i="94"/>
  <c r="U25" i="94"/>
  <c r="S25" i="94"/>
  <c r="Q25" i="94"/>
  <c r="O25" i="94"/>
  <c r="M25" i="94"/>
  <c r="K25" i="94"/>
  <c r="I25" i="94"/>
  <c r="G25" i="94"/>
  <c r="Y24" i="94"/>
  <c r="W24" i="94"/>
  <c r="U24" i="94"/>
  <c r="S24" i="94"/>
  <c r="Q24" i="94"/>
  <c r="O24" i="94"/>
  <c r="M24" i="94"/>
  <c r="K24" i="94"/>
  <c r="I24" i="94"/>
  <c r="G24" i="94"/>
  <c r="Y23" i="94"/>
  <c r="W23" i="94"/>
  <c r="U23" i="94"/>
  <c r="S23" i="94"/>
  <c r="Q23" i="94"/>
  <c r="O23" i="94"/>
  <c r="M23" i="94"/>
  <c r="K23" i="94"/>
  <c r="I23" i="94"/>
  <c r="G23" i="94"/>
  <c r="Y22" i="94"/>
  <c r="W22" i="94"/>
  <c r="U22" i="94"/>
  <c r="S22" i="94"/>
  <c r="Q22" i="94"/>
  <c r="O22" i="94"/>
  <c r="M22" i="94"/>
  <c r="K22" i="94"/>
  <c r="I22" i="94"/>
  <c r="G22" i="94"/>
  <c r="Y21" i="94"/>
  <c r="W21" i="94"/>
  <c r="U21" i="94"/>
  <c r="S21" i="94"/>
  <c r="Q21" i="94"/>
  <c r="O21" i="94"/>
  <c r="M21" i="94"/>
  <c r="K21" i="94"/>
  <c r="I21" i="94"/>
  <c r="G21" i="94"/>
  <c r="Y20" i="94"/>
  <c r="W20" i="94"/>
  <c r="U20" i="94"/>
  <c r="S20" i="94"/>
  <c r="Q20" i="94"/>
  <c r="O20" i="94"/>
  <c r="M20" i="94"/>
  <c r="K20" i="94"/>
  <c r="I20" i="94"/>
  <c r="G20" i="94"/>
  <c r="Y19" i="94"/>
  <c r="W19" i="94"/>
  <c r="U19" i="94"/>
  <c r="S19" i="94"/>
  <c r="Q19" i="94"/>
  <c r="O19" i="94"/>
  <c r="M19" i="94"/>
  <c r="K19" i="94"/>
  <c r="I19" i="94"/>
  <c r="G19" i="94"/>
  <c r="Y18" i="94"/>
  <c r="W18" i="94"/>
  <c r="U18" i="94"/>
  <c r="S18" i="94"/>
  <c r="Q18" i="94"/>
  <c r="O18" i="94"/>
  <c r="M18" i="94"/>
  <c r="K18" i="94"/>
  <c r="I18" i="94"/>
  <c r="G18" i="94"/>
  <c r="Y17" i="94"/>
  <c r="W17" i="94"/>
  <c r="U17" i="94"/>
  <c r="S17" i="94"/>
  <c r="Q17" i="94"/>
  <c r="O17" i="94"/>
  <c r="M17" i="94"/>
  <c r="K17" i="94"/>
  <c r="I17" i="94"/>
  <c r="G17" i="94"/>
  <c r="Y16" i="94"/>
  <c r="W16" i="94"/>
  <c r="U16" i="94"/>
  <c r="S16" i="94"/>
  <c r="Q16" i="94"/>
  <c r="O16" i="94"/>
  <c r="M16" i="94"/>
  <c r="K16" i="94"/>
  <c r="I16" i="94"/>
  <c r="G16" i="94"/>
  <c r="Y15" i="94"/>
  <c r="W15" i="94"/>
  <c r="U15" i="94"/>
  <c r="S15" i="94"/>
  <c r="Q15" i="94"/>
  <c r="O15" i="94"/>
  <c r="M15" i="94"/>
  <c r="K15" i="94"/>
  <c r="I15" i="94"/>
  <c r="G15" i="94"/>
  <c r="Y14" i="94"/>
  <c r="W14" i="94"/>
  <c r="U14" i="94"/>
  <c r="S14" i="94"/>
  <c r="Q14" i="94"/>
  <c r="O14" i="94"/>
  <c r="M14" i="94"/>
  <c r="K14" i="94"/>
  <c r="I14" i="94"/>
  <c r="G14" i="94"/>
  <c r="Y13" i="94"/>
  <c r="W13" i="94"/>
  <c r="U13" i="94"/>
  <c r="S13" i="94"/>
  <c r="Q13" i="94"/>
  <c r="O13" i="94"/>
  <c r="M13" i="94"/>
  <c r="K13" i="94"/>
  <c r="I13" i="94"/>
  <c r="G13" i="94"/>
  <c r="Y12" i="94"/>
  <c r="W12" i="94"/>
  <c r="U12" i="94"/>
  <c r="S12" i="94"/>
  <c r="Q12" i="94"/>
  <c r="O12" i="94"/>
  <c r="M12" i="94"/>
  <c r="K12" i="94"/>
  <c r="I12" i="94"/>
  <c r="G12" i="94"/>
  <c r="Y11" i="94"/>
  <c r="W11" i="94"/>
  <c r="U11" i="94"/>
  <c r="S11" i="94"/>
  <c r="Q11" i="94"/>
  <c r="O11" i="94"/>
  <c r="M11" i="94"/>
  <c r="K11" i="94"/>
  <c r="I11" i="94"/>
  <c r="G11" i="94"/>
  <c r="Y10" i="94"/>
  <c r="W10" i="94"/>
  <c r="U10" i="94"/>
  <c r="S10" i="94"/>
  <c r="Q10" i="94"/>
  <c r="O10" i="94"/>
  <c r="M10" i="94"/>
  <c r="K10" i="94"/>
  <c r="I10" i="94"/>
  <c r="G10" i="94"/>
  <c r="P31" i="93"/>
  <c r="N31" i="93"/>
  <c r="L31" i="93"/>
  <c r="D31" i="93"/>
  <c r="Q29" i="93"/>
  <c r="O29" i="93"/>
  <c r="M29" i="93"/>
  <c r="I29" i="93"/>
  <c r="J29" i="93" s="1"/>
  <c r="F29" i="93"/>
  <c r="G29" i="93" s="1"/>
  <c r="Q28" i="93"/>
  <c r="O28" i="93"/>
  <c r="M28" i="93"/>
  <c r="J28" i="93"/>
  <c r="I28" i="93"/>
  <c r="F28" i="93" s="1"/>
  <c r="G28" i="93" s="1"/>
  <c r="M27" i="93"/>
  <c r="J27" i="93"/>
  <c r="I27" i="93"/>
  <c r="Q27" i="93" s="1"/>
  <c r="J26" i="93"/>
  <c r="I26" i="93"/>
  <c r="Q26" i="93" s="1"/>
  <c r="I25" i="93"/>
  <c r="O25" i="93" s="1"/>
  <c r="I24" i="93"/>
  <c r="M24" i="93" s="1"/>
  <c r="G24" i="93"/>
  <c r="F24" i="93"/>
  <c r="Q23" i="93"/>
  <c r="I23" i="93"/>
  <c r="J23" i="93" s="1"/>
  <c r="F23" i="93"/>
  <c r="G23" i="93" s="1"/>
  <c r="Q22" i="93"/>
  <c r="O22" i="93"/>
  <c r="J22" i="93"/>
  <c r="I22" i="93"/>
  <c r="M22" i="93" s="1"/>
  <c r="F22" i="93"/>
  <c r="G22" i="93" s="1"/>
  <c r="Q21" i="93"/>
  <c r="O21" i="93"/>
  <c r="M21" i="93"/>
  <c r="I21" i="93"/>
  <c r="J21" i="93" s="1"/>
  <c r="F21" i="93"/>
  <c r="G21" i="93" s="1"/>
  <c r="Q20" i="93"/>
  <c r="O20" i="93"/>
  <c r="M20" i="93"/>
  <c r="J20" i="93"/>
  <c r="I20" i="93"/>
  <c r="F20" i="93" s="1"/>
  <c r="G20" i="93" s="1"/>
  <c r="M19" i="93"/>
  <c r="J19" i="93"/>
  <c r="I19" i="93"/>
  <c r="Q19" i="93" s="1"/>
  <c r="J18" i="93"/>
  <c r="I18" i="93"/>
  <c r="Q18" i="93" s="1"/>
  <c r="I17" i="93"/>
  <c r="O17" i="93" s="1"/>
  <c r="I16" i="93"/>
  <c r="M16" i="93" s="1"/>
  <c r="G16" i="93"/>
  <c r="F16" i="93"/>
  <c r="Q15" i="93"/>
  <c r="I15" i="93"/>
  <c r="J15" i="93" s="1"/>
  <c r="F15" i="93"/>
  <c r="G15" i="93" s="1"/>
  <c r="Q14" i="93"/>
  <c r="O14" i="93"/>
  <c r="J14" i="93"/>
  <c r="I14" i="93"/>
  <c r="M14" i="93" s="1"/>
  <c r="F14" i="93"/>
  <c r="G14" i="93" s="1"/>
  <c r="Q13" i="93"/>
  <c r="O13" i="93"/>
  <c r="M13" i="93"/>
  <c r="I13" i="93"/>
  <c r="J13" i="93" s="1"/>
  <c r="F13" i="93"/>
  <c r="G13" i="93" s="1"/>
  <c r="Q12" i="93"/>
  <c r="O12" i="93"/>
  <c r="M12" i="93"/>
  <c r="J12" i="93"/>
  <c r="I12" i="93"/>
  <c r="G12" i="93"/>
  <c r="F12" i="93"/>
  <c r="M11" i="93"/>
  <c r="J11" i="93"/>
  <c r="I11" i="93"/>
  <c r="Q11" i="93" s="1"/>
  <c r="R19" i="77"/>
  <c r="Q19" i="77"/>
  <c r="P19" i="77"/>
  <c r="O19" i="77"/>
  <c r="L19" i="77"/>
  <c r="K19" i="77"/>
  <c r="J19" i="77"/>
  <c r="I19" i="77"/>
  <c r="F19" i="77"/>
  <c r="E19" i="77"/>
  <c r="D19" i="77"/>
  <c r="C19" i="77"/>
  <c r="R20" i="73"/>
  <c r="Q20" i="73"/>
  <c r="P20" i="73"/>
  <c r="O20" i="73"/>
  <c r="L20" i="73"/>
  <c r="K20" i="73"/>
  <c r="J20" i="73"/>
  <c r="I20" i="73"/>
  <c r="F20" i="73"/>
  <c r="E20" i="73"/>
  <c r="D20" i="73"/>
  <c r="C20" i="73"/>
  <c r="C30" i="72"/>
  <c r="C28" i="72"/>
  <c r="C27" i="72"/>
  <c r="C26" i="72"/>
  <c r="C25" i="72"/>
  <c r="C24" i="72"/>
  <c r="C23" i="72"/>
  <c r="C22" i="72"/>
  <c r="C21" i="72"/>
  <c r="C20" i="72"/>
  <c r="C19" i="72"/>
  <c r="C18" i="72"/>
  <c r="C17" i="72"/>
  <c r="C16" i="72"/>
  <c r="C15" i="72"/>
  <c r="C14" i="72"/>
  <c r="C13" i="72"/>
  <c r="C12" i="72"/>
  <c r="C11" i="72"/>
  <c r="C10" i="72"/>
  <c r="C30" i="71"/>
  <c r="C28" i="71"/>
  <c r="C27" i="71"/>
  <c r="C26" i="71"/>
  <c r="C25" i="71"/>
  <c r="C24" i="71"/>
  <c r="C23" i="71"/>
  <c r="C22" i="71"/>
  <c r="C21" i="71"/>
  <c r="C20" i="71"/>
  <c r="C19" i="71"/>
  <c r="C18" i="71"/>
  <c r="C17" i="71"/>
  <c r="C16" i="71"/>
  <c r="C15" i="71"/>
  <c r="C14" i="71"/>
  <c r="C13" i="71"/>
  <c r="C12" i="71"/>
  <c r="C11" i="71"/>
  <c r="C10" i="71"/>
  <c r="AC21" i="50"/>
  <c r="I21" i="50" s="1"/>
  <c r="AA21" i="50"/>
  <c r="X21" i="50"/>
  <c r="U21" i="50"/>
  <c r="R21" i="50"/>
  <c r="F21" i="50"/>
  <c r="Z19" i="50"/>
  <c r="W19" i="50"/>
  <c r="T19" i="50"/>
  <c r="Q19" i="50"/>
  <c r="N19" i="50"/>
  <c r="K19" i="50"/>
  <c r="H19" i="50"/>
  <c r="E19" i="50"/>
  <c r="AC18" i="50"/>
  <c r="U18" i="50" s="1"/>
  <c r="L18" i="50"/>
  <c r="I18" i="50"/>
  <c r="F18" i="50"/>
  <c r="AC17" i="50"/>
  <c r="AA17" i="50"/>
  <c r="X17" i="50"/>
  <c r="U17" i="50"/>
  <c r="R17" i="50"/>
  <c r="O17" i="50"/>
  <c r="L17" i="50"/>
  <c r="I17" i="50"/>
  <c r="AD17" i="50" s="1"/>
  <c r="F17" i="50"/>
  <c r="AC16" i="50"/>
  <c r="I16" i="50" s="1"/>
  <c r="AA16" i="50"/>
  <c r="X16" i="50"/>
  <c r="U16" i="50"/>
  <c r="R16" i="50"/>
  <c r="F16" i="50"/>
  <c r="Z15" i="50"/>
  <c r="W15" i="50"/>
  <c r="T15" i="50"/>
  <c r="Q15" i="50"/>
  <c r="N15" i="50"/>
  <c r="K15" i="50"/>
  <c r="H15" i="50"/>
  <c r="E15" i="50"/>
  <c r="AC14" i="50"/>
  <c r="U14" i="50" s="1"/>
  <c r="L14" i="50"/>
  <c r="I14" i="50"/>
  <c r="F14" i="50"/>
  <c r="AC13" i="50"/>
  <c r="AA13" i="50" s="1"/>
  <c r="X13" i="50"/>
  <c r="U13" i="50"/>
  <c r="R13" i="50"/>
  <c r="O13" i="50"/>
  <c r="L13" i="50"/>
  <c r="I13" i="50"/>
  <c r="AD13" i="50" s="1"/>
  <c r="F13" i="50"/>
  <c r="AC12" i="50"/>
  <c r="I12" i="50" s="1"/>
  <c r="AA12" i="50"/>
  <c r="X12" i="50"/>
  <c r="U12" i="50"/>
  <c r="R12" i="50"/>
  <c r="F12" i="50"/>
  <c r="AC22" i="31"/>
  <c r="O22" i="31" s="1"/>
  <c r="F22" i="31"/>
  <c r="Z20" i="31"/>
  <c r="W20" i="31"/>
  <c r="T20" i="31"/>
  <c r="Q20" i="31"/>
  <c r="N20" i="31"/>
  <c r="K20" i="31"/>
  <c r="L20" i="31" s="1"/>
  <c r="H20" i="31"/>
  <c r="I20" i="31" s="1"/>
  <c r="E20" i="31"/>
  <c r="AC20" i="31" s="1"/>
  <c r="AC19" i="31"/>
  <c r="AA19" i="31" s="1"/>
  <c r="X19" i="31"/>
  <c r="U19" i="31"/>
  <c r="R19" i="31"/>
  <c r="O19" i="31"/>
  <c r="L19" i="31"/>
  <c r="I19" i="31"/>
  <c r="F19" i="31"/>
  <c r="AD19" i="31" s="1"/>
  <c r="AC18" i="31"/>
  <c r="I18" i="31" s="1"/>
  <c r="AA18" i="31"/>
  <c r="X18" i="31"/>
  <c r="U18" i="31"/>
  <c r="R18" i="31"/>
  <c r="F18" i="31"/>
  <c r="AC17" i="31"/>
  <c r="O17" i="31" s="1"/>
  <c r="F17" i="31"/>
  <c r="AC16" i="31"/>
  <c r="U16" i="31" s="1"/>
  <c r="L16" i="31"/>
  <c r="I16" i="31"/>
  <c r="F16" i="31"/>
  <c r="Z15" i="31"/>
  <c r="W15" i="31"/>
  <c r="X15" i="31" s="1"/>
  <c r="T15" i="31"/>
  <c r="Q15" i="31"/>
  <c r="N15" i="31"/>
  <c r="O15" i="31" s="1"/>
  <c r="K15" i="31"/>
  <c r="L15" i="31" s="1"/>
  <c r="H15" i="31"/>
  <c r="E15" i="31"/>
  <c r="AC15" i="31" s="1"/>
  <c r="AC14" i="31"/>
  <c r="I14" i="31" s="1"/>
  <c r="AA14" i="31"/>
  <c r="X14" i="31"/>
  <c r="U14" i="31"/>
  <c r="R14" i="31"/>
  <c r="F14" i="31"/>
  <c r="AC13" i="31"/>
  <c r="O13" i="31" s="1"/>
  <c r="F13" i="31"/>
  <c r="AC12" i="31"/>
  <c r="U12" i="31" s="1"/>
  <c r="L12" i="31"/>
  <c r="I12" i="31"/>
  <c r="F12" i="31"/>
  <c r="AC11" i="31"/>
  <c r="AA11" i="31" s="1"/>
  <c r="X11" i="31"/>
  <c r="U11" i="31"/>
  <c r="R11" i="31"/>
  <c r="O11" i="31"/>
  <c r="L11" i="31"/>
  <c r="I11" i="31"/>
  <c r="AD11" i="31" s="1"/>
  <c r="F11" i="31"/>
  <c r="Y15" i="18"/>
  <c r="V15" i="18"/>
  <c r="S15" i="18"/>
  <c r="P15" i="18"/>
  <c r="M15" i="18"/>
  <c r="J15" i="18"/>
  <c r="G15" i="18"/>
  <c r="D15" i="18"/>
  <c r="AB13" i="18"/>
  <c r="N13" i="18" s="1"/>
  <c r="E13" i="18"/>
  <c r="AB12" i="18"/>
  <c r="T12" i="18" s="1"/>
  <c r="K12" i="18"/>
  <c r="H12" i="18"/>
  <c r="E12" i="18"/>
  <c r="E28" i="12"/>
  <c r="E27" i="12"/>
  <c r="E26" i="12"/>
  <c r="E25" i="12"/>
  <c r="E24" i="12"/>
  <c r="E23" i="12"/>
  <c r="E22" i="12"/>
  <c r="E21" i="12"/>
  <c r="E20" i="12"/>
  <c r="E19" i="12"/>
  <c r="E18" i="12"/>
  <c r="E17" i="12"/>
  <c r="E16" i="12"/>
  <c r="E15" i="12"/>
  <c r="E14" i="12"/>
  <c r="E13" i="12"/>
  <c r="E12" i="12"/>
  <c r="E11" i="12"/>
  <c r="E10" i="12"/>
  <c r="Y28" i="10"/>
  <c r="X28" i="10"/>
  <c r="W28" i="10"/>
  <c r="V28" i="10"/>
  <c r="U28" i="10"/>
  <c r="T28" i="10"/>
  <c r="S28" i="10"/>
  <c r="R28" i="10"/>
  <c r="Q28" i="10"/>
  <c r="P28" i="10"/>
  <c r="O28" i="10"/>
  <c r="N28" i="10"/>
  <c r="Y27" i="10"/>
  <c r="X27" i="10"/>
  <c r="W27" i="10"/>
  <c r="V27" i="10"/>
  <c r="U27" i="10"/>
  <c r="T27" i="10"/>
  <c r="S27" i="10"/>
  <c r="R27" i="10"/>
  <c r="Q27" i="10"/>
  <c r="P27" i="10"/>
  <c r="O27" i="10"/>
  <c r="N27" i="10"/>
  <c r="Y26" i="10"/>
  <c r="X26" i="10"/>
  <c r="W26" i="10"/>
  <c r="V26" i="10"/>
  <c r="U26" i="10"/>
  <c r="T26" i="10"/>
  <c r="S26" i="10"/>
  <c r="R26" i="10"/>
  <c r="Q26" i="10"/>
  <c r="P26" i="10"/>
  <c r="O26" i="10"/>
  <c r="N26" i="10"/>
  <c r="Y25" i="10"/>
  <c r="X25" i="10"/>
  <c r="W25" i="10"/>
  <c r="V25" i="10"/>
  <c r="U25" i="10"/>
  <c r="T25" i="10"/>
  <c r="S25" i="10"/>
  <c r="R25" i="10"/>
  <c r="Q25" i="10"/>
  <c r="P25" i="10"/>
  <c r="O25" i="10"/>
  <c r="N25" i="10"/>
  <c r="Y24" i="10"/>
  <c r="X24" i="10"/>
  <c r="W24" i="10"/>
  <c r="V24" i="10"/>
  <c r="U24" i="10"/>
  <c r="T24" i="10"/>
  <c r="S24" i="10"/>
  <c r="R24" i="10"/>
  <c r="Q24" i="10"/>
  <c r="P24" i="10"/>
  <c r="O24" i="10"/>
  <c r="N24" i="10"/>
  <c r="Y23" i="10"/>
  <c r="X23" i="10"/>
  <c r="W23" i="10"/>
  <c r="V23" i="10"/>
  <c r="U23" i="10"/>
  <c r="T23" i="10"/>
  <c r="S23" i="10"/>
  <c r="R23" i="10"/>
  <c r="Q23" i="10"/>
  <c r="P23" i="10"/>
  <c r="O23" i="10"/>
  <c r="N23" i="10"/>
  <c r="Y22" i="10"/>
  <c r="X22" i="10"/>
  <c r="W22" i="10"/>
  <c r="V22" i="10"/>
  <c r="U22" i="10"/>
  <c r="T22" i="10"/>
  <c r="S22" i="10"/>
  <c r="R22" i="10"/>
  <c r="Q22" i="10"/>
  <c r="P22" i="10"/>
  <c r="O22" i="10"/>
  <c r="N22" i="10"/>
  <c r="Y21" i="10"/>
  <c r="X21" i="10"/>
  <c r="W21" i="10"/>
  <c r="V21" i="10"/>
  <c r="U21" i="10"/>
  <c r="T21" i="10"/>
  <c r="S21" i="10"/>
  <c r="R21" i="10"/>
  <c r="Q21" i="10"/>
  <c r="P21" i="10"/>
  <c r="O21" i="10"/>
  <c r="N21" i="10"/>
  <c r="Y20" i="10"/>
  <c r="X20" i="10"/>
  <c r="W20" i="10"/>
  <c r="V20" i="10"/>
  <c r="U20" i="10"/>
  <c r="T20" i="10"/>
  <c r="S20" i="10"/>
  <c r="R20" i="10"/>
  <c r="Q20" i="10"/>
  <c r="P20" i="10"/>
  <c r="O20" i="10"/>
  <c r="N20" i="10"/>
  <c r="Y19" i="10"/>
  <c r="X19" i="10"/>
  <c r="W19" i="10"/>
  <c r="V19" i="10"/>
  <c r="U19" i="10"/>
  <c r="T19" i="10"/>
  <c r="S19" i="10"/>
  <c r="R19" i="10"/>
  <c r="Q19" i="10"/>
  <c r="P19" i="10"/>
  <c r="O19" i="10"/>
  <c r="N19" i="10"/>
  <c r="Y18" i="10"/>
  <c r="X18" i="10"/>
  <c r="W18" i="10"/>
  <c r="V18" i="10"/>
  <c r="U18" i="10"/>
  <c r="T18" i="10"/>
  <c r="S18" i="10"/>
  <c r="R18" i="10"/>
  <c r="Q18" i="10"/>
  <c r="P18" i="10"/>
  <c r="O18" i="10"/>
  <c r="N18" i="10"/>
  <c r="Y17" i="10"/>
  <c r="X17" i="10"/>
  <c r="W17" i="10"/>
  <c r="V17" i="10"/>
  <c r="U17" i="10"/>
  <c r="T17" i="10"/>
  <c r="S17" i="10"/>
  <c r="R17" i="10"/>
  <c r="Q17" i="10"/>
  <c r="P17" i="10"/>
  <c r="O17" i="10"/>
  <c r="N17" i="10"/>
  <c r="Y16" i="10"/>
  <c r="X16" i="10"/>
  <c r="W16" i="10"/>
  <c r="V16" i="10"/>
  <c r="U16" i="10"/>
  <c r="T16" i="10"/>
  <c r="S16" i="10"/>
  <c r="R16" i="10"/>
  <c r="Q16" i="10"/>
  <c r="P16" i="10"/>
  <c r="O16" i="10"/>
  <c r="N16" i="10"/>
  <c r="Y15" i="10"/>
  <c r="X15" i="10"/>
  <c r="W15" i="10"/>
  <c r="V15" i="10"/>
  <c r="U15" i="10"/>
  <c r="T15" i="10"/>
  <c r="S15" i="10"/>
  <c r="R15" i="10"/>
  <c r="Q15" i="10"/>
  <c r="P15" i="10"/>
  <c r="O15" i="10"/>
  <c r="N15" i="10"/>
  <c r="Y14" i="10"/>
  <c r="X14" i="10"/>
  <c r="W14" i="10"/>
  <c r="V14" i="10"/>
  <c r="U14" i="10"/>
  <c r="T14" i="10"/>
  <c r="S14" i="10"/>
  <c r="R14" i="10"/>
  <c r="Q14" i="10"/>
  <c r="P14" i="10"/>
  <c r="O14" i="10"/>
  <c r="N14" i="10"/>
  <c r="Y13" i="10"/>
  <c r="X13" i="10"/>
  <c r="W13" i="10"/>
  <c r="V13" i="10"/>
  <c r="U13" i="10"/>
  <c r="T13" i="10"/>
  <c r="S13" i="10"/>
  <c r="R13" i="10"/>
  <c r="Q13" i="10"/>
  <c r="P13" i="10"/>
  <c r="O13" i="10"/>
  <c r="N13" i="10"/>
  <c r="Y12" i="10"/>
  <c r="X12" i="10"/>
  <c r="W12" i="10"/>
  <c r="V12" i="10"/>
  <c r="U12" i="10"/>
  <c r="T12" i="10"/>
  <c r="S12" i="10"/>
  <c r="R12" i="10"/>
  <c r="Q12" i="10"/>
  <c r="P12" i="10"/>
  <c r="O12" i="10"/>
  <c r="N12" i="10"/>
  <c r="Y11" i="10"/>
  <c r="X11" i="10"/>
  <c r="W11" i="10"/>
  <c r="V11" i="10"/>
  <c r="U11" i="10"/>
  <c r="T11" i="10"/>
  <c r="S11" i="10"/>
  <c r="R11" i="10"/>
  <c r="Q11" i="10"/>
  <c r="P11" i="10"/>
  <c r="O11" i="10"/>
  <c r="N11" i="10"/>
  <c r="Y10" i="10"/>
  <c r="X10" i="10"/>
  <c r="W10" i="10"/>
  <c r="V10" i="10"/>
  <c r="U10" i="10"/>
  <c r="T10" i="10"/>
  <c r="S10" i="10"/>
  <c r="R10" i="10"/>
  <c r="Q10" i="10"/>
  <c r="P10" i="10"/>
  <c r="O10" i="10"/>
  <c r="N10" i="10"/>
  <c r="Y9" i="10"/>
  <c r="X9" i="10"/>
  <c r="W9" i="10"/>
  <c r="V9" i="10"/>
  <c r="U9" i="10"/>
  <c r="T9" i="10"/>
  <c r="S9" i="10"/>
  <c r="R9" i="10"/>
  <c r="Q9" i="10"/>
  <c r="P9" i="10"/>
  <c r="O9" i="10"/>
  <c r="N9" i="10"/>
  <c r="Y28" i="9"/>
  <c r="X28" i="9"/>
  <c r="W28" i="9"/>
  <c r="V28" i="9"/>
  <c r="U28" i="9"/>
  <c r="T28" i="9"/>
  <c r="S28" i="9"/>
  <c r="R28" i="9"/>
  <c r="Q28" i="9"/>
  <c r="P28" i="9"/>
  <c r="O28" i="9"/>
  <c r="N28" i="9"/>
  <c r="Y27" i="9"/>
  <c r="X27" i="9"/>
  <c r="W27" i="9"/>
  <c r="V27" i="9"/>
  <c r="U27" i="9"/>
  <c r="T27" i="9"/>
  <c r="S27" i="9"/>
  <c r="R27" i="9"/>
  <c r="Q27" i="9"/>
  <c r="P27" i="9"/>
  <c r="O27" i="9"/>
  <c r="N27" i="9"/>
  <c r="Y26" i="9"/>
  <c r="X26" i="9"/>
  <c r="W26" i="9"/>
  <c r="V26" i="9"/>
  <c r="U26" i="9"/>
  <c r="T26" i="9"/>
  <c r="S26" i="9"/>
  <c r="R26" i="9"/>
  <c r="Q26" i="9"/>
  <c r="P26" i="9"/>
  <c r="O26" i="9"/>
  <c r="N26" i="9"/>
  <c r="Y25" i="9"/>
  <c r="X25" i="9"/>
  <c r="W25" i="9"/>
  <c r="V25" i="9"/>
  <c r="U25" i="9"/>
  <c r="T25" i="9"/>
  <c r="S25" i="9"/>
  <c r="R25" i="9"/>
  <c r="Q25" i="9"/>
  <c r="P25" i="9"/>
  <c r="O25" i="9"/>
  <c r="N25" i="9"/>
  <c r="Y24" i="9"/>
  <c r="X24" i="9"/>
  <c r="W24" i="9"/>
  <c r="V24" i="9"/>
  <c r="U24" i="9"/>
  <c r="T24" i="9"/>
  <c r="S24" i="9"/>
  <c r="R24" i="9"/>
  <c r="Q24" i="9"/>
  <c r="P24" i="9"/>
  <c r="O24" i="9"/>
  <c r="N24" i="9"/>
  <c r="Y23" i="9"/>
  <c r="X23" i="9"/>
  <c r="W23" i="9"/>
  <c r="V23" i="9"/>
  <c r="U23" i="9"/>
  <c r="T23" i="9"/>
  <c r="S23" i="9"/>
  <c r="R23" i="9"/>
  <c r="Q23" i="9"/>
  <c r="P23" i="9"/>
  <c r="O23" i="9"/>
  <c r="N23" i="9"/>
  <c r="Y22" i="9"/>
  <c r="X22" i="9"/>
  <c r="W22" i="9"/>
  <c r="V22" i="9"/>
  <c r="U22" i="9"/>
  <c r="T22" i="9"/>
  <c r="S22" i="9"/>
  <c r="R22" i="9"/>
  <c r="Q22" i="9"/>
  <c r="P22" i="9"/>
  <c r="O22" i="9"/>
  <c r="N22" i="9"/>
  <c r="Y21" i="9"/>
  <c r="X21" i="9"/>
  <c r="W21" i="9"/>
  <c r="V21" i="9"/>
  <c r="U21" i="9"/>
  <c r="T21" i="9"/>
  <c r="S21" i="9"/>
  <c r="R21" i="9"/>
  <c r="Q21" i="9"/>
  <c r="P21" i="9"/>
  <c r="O21" i="9"/>
  <c r="N21" i="9"/>
  <c r="Y20" i="9"/>
  <c r="X20" i="9"/>
  <c r="W20" i="9"/>
  <c r="V20" i="9"/>
  <c r="U20" i="9"/>
  <c r="T20" i="9"/>
  <c r="S20" i="9"/>
  <c r="R20" i="9"/>
  <c r="Q20" i="9"/>
  <c r="P20" i="9"/>
  <c r="O20" i="9"/>
  <c r="N20" i="9"/>
  <c r="Y19" i="9"/>
  <c r="X19" i="9"/>
  <c r="W19" i="9"/>
  <c r="V19" i="9"/>
  <c r="U19" i="9"/>
  <c r="T19" i="9"/>
  <c r="S19" i="9"/>
  <c r="R19" i="9"/>
  <c r="Q19" i="9"/>
  <c r="P19" i="9"/>
  <c r="O19" i="9"/>
  <c r="N19" i="9"/>
  <c r="Y18" i="9"/>
  <c r="X18" i="9"/>
  <c r="W18" i="9"/>
  <c r="V18" i="9"/>
  <c r="U18" i="9"/>
  <c r="T18" i="9"/>
  <c r="S18" i="9"/>
  <c r="R18" i="9"/>
  <c r="Q18" i="9"/>
  <c r="P18" i="9"/>
  <c r="O18" i="9"/>
  <c r="N18" i="9"/>
  <c r="Y17" i="9"/>
  <c r="X17" i="9"/>
  <c r="W17" i="9"/>
  <c r="V17" i="9"/>
  <c r="U17" i="9"/>
  <c r="T17" i="9"/>
  <c r="S17" i="9"/>
  <c r="R17" i="9"/>
  <c r="Q17" i="9"/>
  <c r="P17" i="9"/>
  <c r="O17" i="9"/>
  <c r="N17" i="9"/>
  <c r="Y16" i="9"/>
  <c r="X16" i="9"/>
  <c r="W16" i="9"/>
  <c r="V16" i="9"/>
  <c r="U16" i="9"/>
  <c r="T16" i="9"/>
  <c r="S16" i="9"/>
  <c r="R16" i="9"/>
  <c r="Q16" i="9"/>
  <c r="P16" i="9"/>
  <c r="O16" i="9"/>
  <c r="N16" i="9"/>
  <c r="Y15" i="9"/>
  <c r="X15" i="9"/>
  <c r="W15" i="9"/>
  <c r="V15" i="9"/>
  <c r="U15" i="9"/>
  <c r="T15" i="9"/>
  <c r="S15" i="9"/>
  <c r="R15" i="9"/>
  <c r="Q15" i="9"/>
  <c r="P15" i="9"/>
  <c r="O15" i="9"/>
  <c r="N15" i="9"/>
  <c r="Y14" i="9"/>
  <c r="X14" i="9"/>
  <c r="W14" i="9"/>
  <c r="V14" i="9"/>
  <c r="U14" i="9"/>
  <c r="T14" i="9"/>
  <c r="S14" i="9"/>
  <c r="R14" i="9"/>
  <c r="Q14" i="9"/>
  <c r="P14" i="9"/>
  <c r="O14" i="9"/>
  <c r="N14" i="9"/>
  <c r="Y13" i="9"/>
  <c r="X13" i="9"/>
  <c r="W13" i="9"/>
  <c r="V13" i="9"/>
  <c r="U13" i="9"/>
  <c r="T13" i="9"/>
  <c r="S13" i="9"/>
  <c r="R13" i="9"/>
  <c r="Q13" i="9"/>
  <c r="P13" i="9"/>
  <c r="O13" i="9"/>
  <c r="N13" i="9"/>
  <c r="Y12" i="9"/>
  <c r="X12" i="9"/>
  <c r="W12" i="9"/>
  <c r="V12" i="9"/>
  <c r="U12" i="9"/>
  <c r="T12" i="9"/>
  <c r="S12" i="9"/>
  <c r="R12" i="9"/>
  <c r="Q12" i="9"/>
  <c r="P12" i="9"/>
  <c r="O12" i="9"/>
  <c r="N12" i="9"/>
  <c r="Y11" i="9"/>
  <c r="X11" i="9"/>
  <c r="W11" i="9"/>
  <c r="V11" i="9"/>
  <c r="U11" i="9"/>
  <c r="T11" i="9"/>
  <c r="S11" i="9"/>
  <c r="R11" i="9"/>
  <c r="Q11" i="9"/>
  <c r="P11" i="9"/>
  <c r="O11" i="9"/>
  <c r="N11" i="9"/>
  <c r="Y10" i="9"/>
  <c r="X10" i="9"/>
  <c r="W10" i="9"/>
  <c r="V10" i="9"/>
  <c r="U10" i="9"/>
  <c r="T10" i="9"/>
  <c r="S10" i="9"/>
  <c r="R10" i="9"/>
  <c r="Q10" i="9"/>
  <c r="P10" i="9"/>
  <c r="O10" i="9"/>
  <c r="N10" i="9"/>
  <c r="Y9" i="9"/>
  <c r="X9" i="9"/>
  <c r="W9" i="9"/>
  <c r="V9" i="9"/>
  <c r="U9" i="9"/>
  <c r="T9" i="9"/>
  <c r="S9" i="9"/>
  <c r="R9" i="9"/>
  <c r="Q9" i="9"/>
  <c r="P9" i="9"/>
  <c r="O9" i="9"/>
  <c r="N9" i="9"/>
  <c r="Y28" i="8"/>
  <c r="X28" i="8"/>
  <c r="W28" i="8"/>
  <c r="V28" i="8"/>
  <c r="U28" i="8"/>
  <c r="T28" i="8"/>
  <c r="S28" i="8"/>
  <c r="R28" i="8"/>
  <c r="Q28" i="8"/>
  <c r="P28" i="8"/>
  <c r="O28" i="8"/>
  <c r="N28" i="8"/>
  <c r="Y27" i="8"/>
  <c r="X27" i="8"/>
  <c r="W27" i="8"/>
  <c r="V27" i="8"/>
  <c r="U27" i="8"/>
  <c r="T27" i="8"/>
  <c r="S27" i="8"/>
  <c r="R27" i="8"/>
  <c r="Q27" i="8"/>
  <c r="P27" i="8"/>
  <c r="O27" i="8"/>
  <c r="N27" i="8"/>
  <c r="Y26" i="8"/>
  <c r="X26" i="8"/>
  <c r="W26" i="8"/>
  <c r="V26" i="8"/>
  <c r="U26" i="8"/>
  <c r="T26" i="8"/>
  <c r="S26" i="8"/>
  <c r="R26" i="8"/>
  <c r="Q26" i="8"/>
  <c r="P26" i="8"/>
  <c r="O26" i="8"/>
  <c r="N26" i="8"/>
  <c r="Y25" i="8"/>
  <c r="X25" i="8"/>
  <c r="W25" i="8"/>
  <c r="V25" i="8"/>
  <c r="U25" i="8"/>
  <c r="T25" i="8"/>
  <c r="S25" i="8"/>
  <c r="R25" i="8"/>
  <c r="Q25" i="8"/>
  <c r="P25" i="8"/>
  <c r="O25" i="8"/>
  <c r="N25" i="8"/>
  <c r="Y24" i="8"/>
  <c r="X24" i="8"/>
  <c r="W24" i="8"/>
  <c r="V24" i="8"/>
  <c r="U24" i="8"/>
  <c r="T24" i="8"/>
  <c r="S24" i="8"/>
  <c r="R24" i="8"/>
  <c r="Q24" i="8"/>
  <c r="P24" i="8"/>
  <c r="O24" i="8"/>
  <c r="N24" i="8"/>
  <c r="Y23" i="8"/>
  <c r="X23" i="8"/>
  <c r="W23" i="8"/>
  <c r="V23" i="8"/>
  <c r="U23" i="8"/>
  <c r="T23" i="8"/>
  <c r="S23" i="8"/>
  <c r="R23" i="8"/>
  <c r="Q23" i="8"/>
  <c r="P23" i="8"/>
  <c r="O23" i="8"/>
  <c r="N23" i="8"/>
  <c r="Y22" i="8"/>
  <c r="X22" i="8"/>
  <c r="W22" i="8"/>
  <c r="V22" i="8"/>
  <c r="U22" i="8"/>
  <c r="T22" i="8"/>
  <c r="S22" i="8"/>
  <c r="R22" i="8"/>
  <c r="Q22" i="8"/>
  <c r="P22" i="8"/>
  <c r="O22" i="8"/>
  <c r="N22" i="8"/>
  <c r="Y21" i="8"/>
  <c r="X21" i="8"/>
  <c r="W21" i="8"/>
  <c r="V21" i="8"/>
  <c r="U21" i="8"/>
  <c r="T21" i="8"/>
  <c r="S21" i="8"/>
  <c r="R21" i="8"/>
  <c r="Q21" i="8"/>
  <c r="P21" i="8"/>
  <c r="O21" i="8"/>
  <c r="N21" i="8"/>
  <c r="Y20" i="8"/>
  <c r="X20" i="8"/>
  <c r="W20" i="8"/>
  <c r="V20" i="8"/>
  <c r="U20" i="8"/>
  <c r="T20" i="8"/>
  <c r="S20" i="8"/>
  <c r="R20" i="8"/>
  <c r="Q20" i="8"/>
  <c r="P20" i="8"/>
  <c r="O20" i="8"/>
  <c r="N20" i="8"/>
  <c r="Y19" i="8"/>
  <c r="X19" i="8"/>
  <c r="W19" i="8"/>
  <c r="V19" i="8"/>
  <c r="U19" i="8"/>
  <c r="T19" i="8"/>
  <c r="S19" i="8"/>
  <c r="R19" i="8"/>
  <c r="Q19" i="8"/>
  <c r="P19" i="8"/>
  <c r="O19" i="8"/>
  <c r="N19" i="8"/>
  <c r="Y18" i="8"/>
  <c r="X18" i="8"/>
  <c r="W18" i="8"/>
  <c r="V18" i="8"/>
  <c r="U18" i="8"/>
  <c r="T18" i="8"/>
  <c r="S18" i="8"/>
  <c r="R18" i="8"/>
  <c r="Q18" i="8"/>
  <c r="P18" i="8"/>
  <c r="O18" i="8"/>
  <c r="N18" i="8"/>
  <c r="Y17" i="8"/>
  <c r="X17" i="8"/>
  <c r="W17" i="8"/>
  <c r="V17" i="8"/>
  <c r="U17" i="8"/>
  <c r="T17" i="8"/>
  <c r="S17" i="8"/>
  <c r="R17" i="8"/>
  <c r="Q17" i="8"/>
  <c r="P17" i="8"/>
  <c r="O17" i="8"/>
  <c r="N17" i="8"/>
  <c r="Y16" i="8"/>
  <c r="X16" i="8"/>
  <c r="W16" i="8"/>
  <c r="V16" i="8"/>
  <c r="U16" i="8"/>
  <c r="T16" i="8"/>
  <c r="S16" i="8"/>
  <c r="R16" i="8"/>
  <c r="Q16" i="8"/>
  <c r="P16" i="8"/>
  <c r="O16" i="8"/>
  <c r="N16" i="8"/>
  <c r="Y15" i="8"/>
  <c r="X15" i="8"/>
  <c r="W15" i="8"/>
  <c r="V15" i="8"/>
  <c r="U15" i="8"/>
  <c r="T15" i="8"/>
  <c r="S15" i="8"/>
  <c r="R15" i="8"/>
  <c r="Q15" i="8"/>
  <c r="P15" i="8"/>
  <c r="O15" i="8"/>
  <c r="N15" i="8"/>
  <c r="Y14" i="8"/>
  <c r="X14" i="8"/>
  <c r="W14" i="8"/>
  <c r="V14" i="8"/>
  <c r="U14" i="8"/>
  <c r="T14" i="8"/>
  <c r="S14" i="8"/>
  <c r="R14" i="8"/>
  <c r="Q14" i="8"/>
  <c r="P14" i="8"/>
  <c r="O14" i="8"/>
  <c r="N14" i="8"/>
  <c r="Y13" i="8"/>
  <c r="X13" i="8"/>
  <c r="W13" i="8"/>
  <c r="V13" i="8"/>
  <c r="U13" i="8"/>
  <c r="T13" i="8"/>
  <c r="S13" i="8"/>
  <c r="R13" i="8"/>
  <c r="Q13" i="8"/>
  <c r="P13" i="8"/>
  <c r="O13" i="8"/>
  <c r="N13" i="8"/>
  <c r="Y12" i="8"/>
  <c r="X12" i="8"/>
  <c r="W12" i="8"/>
  <c r="V12" i="8"/>
  <c r="U12" i="8"/>
  <c r="T12" i="8"/>
  <c r="S12" i="8"/>
  <c r="R12" i="8"/>
  <c r="Q12" i="8"/>
  <c r="P12" i="8"/>
  <c r="O12" i="8"/>
  <c r="N12" i="8"/>
  <c r="Y11" i="8"/>
  <c r="X11" i="8"/>
  <c r="W11" i="8"/>
  <c r="V11" i="8"/>
  <c r="U11" i="8"/>
  <c r="T11" i="8"/>
  <c r="S11" i="8"/>
  <c r="R11" i="8"/>
  <c r="Q11" i="8"/>
  <c r="P11" i="8"/>
  <c r="O11" i="8"/>
  <c r="N11" i="8"/>
  <c r="Y10" i="8"/>
  <c r="X10" i="8"/>
  <c r="W10" i="8"/>
  <c r="V10" i="8"/>
  <c r="U10" i="8"/>
  <c r="T10" i="8"/>
  <c r="S10" i="8"/>
  <c r="R10" i="8"/>
  <c r="Q10" i="8"/>
  <c r="P10" i="8"/>
  <c r="O10" i="8"/>
  <c r="N10" i="8"/>
  <c r="Y9" i="8"/>
  <c r="X9" i="8"/>
  <c r="W9" i="8"/>
  <c r="V9" i="8"/>
  <c r="U9" i="8"/>
  <c r="T9" i="8"/>
  <c r="S9" i="8"/>
  <c r="R9" i="8"/>
  <c r="Q9" i="8"/>
  <c r="P9" i="8"/>
  <c r="O9" i="8"/>
  <c r="N9" i="8"/>
  <c r="Y28" i="7"/>
  <c r="X28" i="7"/>
  <c r="W28" i="7"/>
  <c r="V28" i="7"/>
  <c r="U28" i="7"/>
  <c r="T28" i="7"/>
  <c r="S28" i="7"/>
  <c r="R28" i="7"/>
  <c r="Q28" i="7"/>
  <c r="P28" i="7"/>
  <c r="O28" i="7"/>
  <c r="N28" i="7"/>
  <c r="Y27" i="7"/>
  <c r="X27" i="7"/>
  <c r="W27" i="7"/>
  <c r="V27" i="7"/>
  <c r="U27" i="7"/>
  <c r="T27" i="7"/>
  <c r="S27" i="7"/>
  <c r="R27" i="7"/>
  <c r="Q27" i="7"/>
  <c r="P27" i="7"/>
  <c r="O27" i="7"/>
  <c r="N27" i="7"/>
  <c r="Y26" i="7"/>
  <c r="X26" i="7"/>
  <c r="W26" i="7"/>
  <c r="V26" i="7"/>
  <c r="U26" i="7"/>
  <c r="T26" i="7"/>
  <c r="S26" i="7"/>
  <c r="R26" i="7"/>
  <c r="Q26" i="7"/>
  <c r="P26" i="7"/>
  <c r="O26" i="7"/>
  <c r="N26" i="7"/>
  <c r="Y25" i="7"/>
  <c r="X25" i="7"/>
  <c r="W25" i="7"/>
  <c r="V25" i="7"/>
  <c r="U25" i="7"/>
  <c r="T25" i="7"/>
  <c r="S25" i="7"/>
  <c r="R25" i="7"/>
  <c r="Q25" i="7"/>
  <c r="P25" i="7"/>
  <c r="O25" i="7"/>
  <c r="N25" i="7"/>
  <c r="Y24" i="7"/>
  <c r="X24" i="7"/>
  <c r="W24" i="7"/>
  <c r="V24" i="7"/>
  <c r="U24" i="7"/>
  <c r="T24" i="7"/>
  <c r="S24" i="7"/>
  <c r="R24" i="7"/>
  <c r="Q24" i="7"/>
  <c r="P24" i="7"/>
  <c r="O24" i="7"/>
  <c r="N24" i="7"/>
  <c r="Y23" i="7"/>
  <c r="X23" i="7"/>
  <c r="W23" i="7"/>
  <c r="V23" i="7"/>
  <c r="U23" i="7"/>
  <c r="T23" i="7"/>
  <c r="S23" i="7"/>
  <c r="R23" i="7"/>
  <c r="Q23" i="7"/>
  <c r="P23" i="7"/>
  <c r="O23" i="7"/>
  <c r="N23" i="7"/>
  <c r="Y22" i="7"/>
  <c r="X22" i="7"/>
  <c r="W22" i="7"/>
  <c r="V22" i="7"/>
  <c r="U22" i="7"/>
  <c r="T22" i="7"/>
  <c r="S22" i="7"/>
  <c r="R22" i="7"/>
  <c r="Q22" i="7"/>
  <c r="P22" i="7"/>
  <c r="O22" i="7"/>
  <c r="N22" i="7"/>
  <c r="Y21" i="7"/>
  <c r="X21" i="7"/>
  <c r="W21" i="7"/>
  <c r="V21" i="7"/>
  <c r="U21" i="7"/>
  <c r="T21" i="7"/>
  <c r="S21" i="7"/>
  <c r="R21" i="7"/>
  <c r="Q21" i="7"/>
  <c r="P21" i="7"/>
  <c r="O21" i="7"/>
  <c r="N21" i="7"/>
  <c r="Y20" i="7"/>
  <c r="X20" i="7"/>
  <c r="W20" i="7"/>
  <c r="V20" i="7"/>
  <c r="U20" i="7"/>
  <c r="T20" i="7"/>
  <c r="S20" i="7"/>
  <c r="R20" i="7"/>
  <c r="Q20" i="7"/>
  <c r="P20" i="7"/>
  <c r="O20" i="7"/>
  <c r="N20" i="7"/>
  <c r="Y19" i="7"/>
  <c r="X19" i="7"/>
  <c r="W19" i="7"/>
  <c r="V19" i="7"/>
  <c r="U19" i="7"/>
  <c r="T19" i="7"/>
  <c r="S19" i="7"/>
  <c r="R19" i="7"/>
  <c r="Q19" i="7"/>
  <c r="P19" i="7"/>
  <c r="O19" i="7"/>
  <c r="N19" i="7"/>
  <c r="Y18" i="7"/>
  <c r="X18" i="7"/>
  <c r="W18" i="7"/>
  <c r="V18" i="7"/>
  <c r="U18" i="7"/>
  <c r="T18" i="7"/>
  <c r="S18" i="7"/>
  <c r="R18" i="7"/>
  <c r="Q18" i="7"/>
  <c r="P18" i="7"/>
  <c r="O18" i="7"/>
  <c r="N18" i="7"/>
  <c r="Y17" i="7"/>
  <c r="X17" i="7"/>
  <c r="W17" i="7"/>
  <c r="V17" i="7"/>
  <c r="U17" i="7"/>
  <c r="T17" i="7"/>
  <c r="S17" i="7"/>
  <c r="R17" i="7"/>
  <c r="Q17" i="7"/>
  <c r="P17" i="7"/>
  <c r="O17" i="7"/>
  <c r="N17" i="7"/>
  <c r="Y16" i="7"/>
  <c r="X16" i="7"/>
  <c r="W16" i="7"/>
  <c r="V16" i="7"/>
  <c r="U16" i="7"/>
  <c r="T16" i="7"/>
  <c r="S16" i="7"/>
  <c r="R16" i="7"/>
  <c r="Q16" i="7"/>
  <c r="P16" i="7"/>
  <c r="O16" i="7"/>
  <c r="N16" i="7"/>
  <c r="Y15" i="7"/>
  <c r="X15" i="7"/>
  <c r="W15" i="7"/>
  <c r="V15" i="7"/>
  <c r="U15" i="7"/>
  <c r="T15" i="7"/>
  <c r="S15" i="7"/>
  <c r="R15" i="7"/>
  <c r="Q15" i="7"/>
  <c r="P15" i="7"/>
  <c r="O15" i="7"/>
  <c r="N15" i="7"/>
  <c r="Y14" i="7"/>
  <c r="X14" i="7"/>
  <c r="W14" i="7"/>
  <c r="V14" i="7"/>
  <c r="U14" i="7"/>
  <c r="T14" i="7"/>
  <c r="S14" i="7"/>
  <c r="R14" i="7"/>
  <c r="Q14" i="7"/>
  <c r="P14" i="7"/>
  <c r="O14" i="7"/>
  <c r="N14" i="7"/>
  <c r="Y13" i="7"/>
  <c r="X13" i="7"/>
  <c r="W13" i="7"/>
  <c r="V13" i="7"/>
  <c r="U13" i="7"/>
  <c r="T13" i="7"/>
  <c r="S13" i="7"/>
  <c r="R13" i="7"/>
  <c r="Q13" i="7"/>
  <c r="P13" i="7"/>
  <c r="O13" i="7"/>
  <c r="N13" i="7"/>
  <c r="Y12" i="7"/>
  <c r="X12" i="7"/>
  <c r="W12" i="7"/>
  <c r="V12" i="7"/>
  <c r="U12" i="7"/>
  <c r="T12" i="7"/>
  <c r="S12" i="7"/>
  <c r="R12" i="7"/>
  <c r="Q12" i="7"/>
  <c r="P12" i="7"/>
  <c r="O12" i="7"/>
  <c r="N12" i="7"/>
  <c r="Y11" i="7"/>
  <c r="X11" i="7"/>
  <c r="W11" i="7"/>
  <c r="V11" i="7"/>
  <c r="U11" i="7"/>
  <c r="T11" i="7"/>
  <c r="S11" i="7"/>
  <c r="R11" i="7"/>
  <c r="Q11" i="7"/>
  <c r="P11" i="7"/>
  <c r="O11" i="7"/>
  <c r="N11" i="7"/>
  <c r="Y10" i="7"/>
  <c r="X10" i="7"/>
  <c r="W10" i="7"/>
  <c r="V10" i="7"/>
  <c r="U10" i="7"/>
  <c r="T10" i="7"/>
  <c r="S10" i="7"/>
  <c r="R10" i="7"/>
  <c r="Q10" i="7"/>
  <c r="P10" i="7"/>
  <c r="O10" i="7"/>
  <c r="N10" i="7"/>
  <c r="Y9" i="7"/>
  <c r="X9" i="7"/>
  <c r="W9" i="7"/>
  <c r="V9" i="7"/>
  <c r="U9" i="7"/>
  <c r="T9" i="7"/>
  <c r="S9" i="7"/>
  <c r="R9" i="7"/>
  <c r="Q9" i="7"/>
  <c r="P9" i="7"/>
  <c r="O9" i="7"/>
  <c r="N9" i="7"/>
  <c r="Y28" i="6"/>
  <c r="X28" i="6"/>
  <c r="W28" i="6"/>
  <c r="V28" i="6"/>
  <c r="U28" i="6"/>
  <c r="T28" i="6"/>
  <c r="S28" i="6"/>
  <c r="R28" i="6"/>
  <c r="Q28" i="6"/>
  <c r="P28" i="6"/>
  <c r="O28" i="6"/>
  <c r="N28" i="6"/>
  <c r="Y27" i="6"/>
  <c r="X27" i="6"/>
  <c r="W27" i="6"/>
  <c r="V27" i="6"/>
  <c r="U27" i="6"/>
  <c r="T27" i="6"/>
  <c r="S27" i="6"/>
  <c r="R27" i="6"/>
  <c r="Q27" i="6"/>
  <c r="P27" i="6"/>
  <c r="O27" i="6"/>
  <c r="N27" i="6"/>
  <c r="Y26" i="6"/>
  <c r="X26" i="6"/>
  <c r="W26" i="6"/>
  <c r="V26" i="6"/>
  <c r="U26" i="6"/>
  <c r="T26" i="6"/>
  <c r="S26" i="6"/>
  <c r="R26" i="6"/>
  <c r="Q26" i="6"/>
  <c r="P26" i="6"/>
  <c r="O26" i="6"/>
  <c r="N26" i="6"/>
  <c r="Y25" i="6"/>
  <c r="X25" i="6"/>
  <c r="W25" i="6"/>
  <c r="V25" i="6"/>
  <c r="U25" i="6"/>
  <c r="T25" i="6"/>
  <c r="S25" i="6"/>
  <c r="R25" i="6"/>
  <c r="Q25" i="6"/>
  <c r="P25" i="6"/>
  <c r="O25" i="6"/>
  <c r="N25" i="6"/>
  <c r="Y24" i="6"/>
  <c r="X24" i="6"/>
  <c r="W24" i="6"/>
  <c r="V24" i="6"/>
  <c r="U24" i="6"/>
  <c r="T24" i="6"/>
  <c r="S24" i="6"/>
  <c r="R24" i="6"/>
  <c r="Q24" i="6"/>
  <c r="P24" i="6"/>
  <c r="O24" i="6"/>
  <c r="N24" i="6"/>
  <c r="Y23" i="6"/>
  <c r="X23" i="6"/>
  <c r="W23" i="6"/>
  <c r="V23" i="6"/>
  <c r="U23" i="6"/>
  <c r="T23" i="6"/>
  <c r="S23" i="6"/>
  <c r="R23" i="6"/>
  <c r="Q23" i="6"/>
  <c r="P23" i="6"/>
  <c r="O23" i="6"/>
  <c r="N23" i="6"/>
  <c r="Y22" i="6"/>
  <c r="X22" i="6"/>
  <c r="W22" i="6"/>
  <c r="V22" i="6"/>
  <c r="U22" i="6"/>
  <c r="T22" i="6"/>
  <c r="S22" i="6"/>
  <c r="R22" i="6"/>
  <c r="Q22" i="6"/>
  <c r="P22" i="6"/>
  <c r="O22" i="6"/>
  <c r="N22" i="6"/>
  <c r="Y21" i="6"/>
  <c r="X21" i="6"/>
  <c r="W21" i="6"/>
  <c r="V21" i="6"/>
  <c r="U21" i="6"/>
  <c r="T21" i="6"/>
  <c r="S21" i="6"/>
  <c r="R21" i="6"/>
  <c r="Q21" i="6"/>
  <c r="P21" i="6"/>
  <c r="O21" i="6"/>
  <c r="N21" i="6"/>
  <c r="Y20" i="6"/>
  <c r="X20" i="6"/>
  <c r="W20" i="6"/>
  <c r="V20" i="6"/>
  <c r="U20" i="6"/>
  <c r="T20" i="6"/>
  <c r="S20" i="6"/>
  <c r="R20" i="6"/>
  <c r="Q20" i="6"/>
  <c r="P20" i="6"/>
  <c r="O20" i="6"/>
  <c r="N20" i="6"/>
  <c r="Y19" i="6"/>
  <c r="X19" i="6"/>
  <c r="W19" i="6"/>
  <c r="V19" i="6"/>
  <c r="U19" i="6"/>
  <c r="T19" i="6"/>
  <c r="S19" i="6"/>
  <c r="R19" i="6"/>
  <c r="Q19" i="6"/>
  <c r="P19" i="6"/>
  <c r="O19" i="6"/>
  <c r="N19" i="6"/>
  <c r="Y18" i="6"/>
  <c r="X18" i="6"/>
  <c r="W18" i="6"/>
  <c r="V18" i="6"/>
  <c r="U18" i="6"/>
  <c r="T18" i="6"/>
  <c r="S18" i="6"/>
  <c r="R18" i="6"/>
  <c r="Q18" i="6"/>
  <c r="P18" i="6"/>
  <c r="O18" i="6"/>
  <c r="N18" i="6"/>
  <c r="Y17" i="6"/>
  <c r="X17" i="6"/>
  <c r="W17" i="6"/>
  <c r="V17" i="6"/>
  <c r="U17" i="6"/>
  <c r="T17" i="6"/>
  <c r="S17" i="6"/>
  <c r="R17" i="6"/>
  <c r="Q17" i="6"/>
  <c r="P17" i="6"/>
  <c r="O17" i="6"/>
  <c r="N17" i="6"/>
  <c r="Y16" i="6"/>
  <c r="X16" i="6"/>
  <c r="W16" i="6"/>
  <c r="V16" i="6"/>
  <c r="U16" i="6"/>
  <c r="T16" i="6"/>
  <c r="S16" i="6"/>
  <c r="R16" i="6"/>
  <c r="Q16" i="6"/>
  <c r="P16" i="6"/>
  <c r="O16" i="6"/>
  <c r="N16" i="6"/>
  <c r="Y15" i="6"/>
  <c r="X15" i="6"/>
  <c r="W15" i="6"/>
  <c r="V15" i="6"/>
  <c r="U15" i="6"/>
  <c r="T15" i="6"/>
  <c r="S15" i="6"/>
  <c r="R15" i="6"/>
  <c r="Q15" i="6"/>
  <c r="P15" i="6"/>
  <c r="O15" i="6"/>
  <c r="N15" i="6"/>
  <c r="Y14" i="6"/>
  <c r="X14" i="6"/>
  <c r="W14" i="6"/>
  <c r="V14" i="6"/>
  <c r="U14" i="6"/>
  <c r="T14" i="6"/>
  <c r="S14" i="6"/>
  <c r="R14" i="6"/>
  <c r="Q14" i="6"/>
  <c r="P14" i="6"/>
  <c r="O14" i="6"/>
  <c r="N14" i="6"/>
  <c r="Y13" i="6"/>
  <c r="X13" i="6"/>
  <c r="W13" i="6"/>
  <c r="V13" i="6"/>
  <c r="U13" i="6"/>
  <c r="T13" i="6"/>
  <c r="S13" i="6"/>
  <c r="R13" i="6"/>
  <c r="Q13" i="6"/>
  <c r="P13" i="6"/>
  <c r="O13" i="6"/>
  <c r="N13" i="6"/>
  <c r="Y12" i="6"/>
  <c r="X12" i="6"/>
  <c r="W12" i="6"/>
  <c r="V12" i="6"/>
  <c r="U12" i="6"/>
  <c r="T12" i="6"/>
  <c r="S12" i="6"/>
  <c r="R12" i="6"/>
  <c r="Q12" i="6"/>
  <c r="P12" i="6"/>
  <c r="O12" i="6"/>
  <c r="N12" i="6"/>
  <c r="Y11" i="6"/>
  <c r="X11" i="6"/>
  <c r="W11" i="6"/>
  <c r="V11" i="6"/>
  <c r="U11" i="6"/>
  <c r="T11" i="6"/>
  <c r="S11" i="6"/>
  <c r="R11" i="6"/>
  <c r="Q11" i="6"/>
  <c r="P11" i="6"/>
  <c r="O11" i="6"/>
  <c r="N11" i="6"/>
  <c r="Y10" i="6"/>
  <c r="X10" i="6"/>
  <c r="W10" i="6"/>
  <c r="V10" i="6"/>
  <c r="U10" i="6"/>
  <c r="T10" i="6"/>
  <c r="S10" i="6"/>
  <c r="R10" i="6"/>
  <c r="Q10" i="6"/>
  <c r="P10" i="6"/>
  <c r="O10" i="6"/>
  <c r="N10" i="6"/>
  <c r="Y9" i="6"/>
  <c r="X9" i="6"/>
  <c r="W9" i="6"/>
  <c r="V9" i="6"/>
  <c r="U9" i="6"/>
  <c r="T9" i="6"/>
  <c r="S9" i="6"/>
  <c r="R9" i="6"/>
  <c r="Q9" i="6"/>
  <c r="P9" i="6"/>
  <c r="O9" i="6"/>
  <c r="N9" i="6"/>
  <c r="Y28" i="5"/>
  <c r="X28" i="5"/>
  <c r="W28" i="5"/>
  <c r="V28" i="5"/>
  <c r="U28" i="5"/>
  <c r="T28" i="5"/>
  <c r="S28" i="5"/>
  <c r="R28" i="5"/>
  <c r="Q28" i="5"/>
  <c r="P28" i="5"/>
  <c r="O28" i="5"/>
  <c r="N28" i="5"/>
  <c r="Y27" i="5"/>
  <c r="X27" i="5"/>
  <c r="W27" i="5"/>
  <c r="V27" i="5"/>
  <c r="U27" i="5"/>
  <c r="T27" i="5"/>
  <c r="S27" i="5"/>
  <c r="R27" i="5"/>
  <c r="Q27" i="5"/>
  <c r="P27" i="5"/>
  <c r="O27" i="5"/>
  <c r="N27" i="5"/>
  <c r="Y26" i="5"/>
  <c r="X26" i="5"/>
  <c r="W26" i="5"/>
  <c r="V26" i="5"/>
  <c r="U26" i="5"/>
  <c r="T26" i="5"/>
  <c r="S26" i="5"/>
  <c r="R26" i="5"/>
  <c r="Q26" i="5"/>
  <c r="P26" i="5"/>
  <c r="O26" i="5"/>
  <c r="N26" i="5"/>
  <c r="Y25" i="5"/>
  <c r="X25" i="5"/>
  <c r="W25" i="5"/>
  <c r="V25" i="5"/>
  <c r="U25" i="5"/>
  <c r="T25" i="5"/>
  <c r="S25" i="5"/>
  <c r="R25" i="5"/>
  <c r="Q25" i="5"/>
  <c r="P25" i="5"/>
  <c r="O25" i="5"/>
  <c r="N25" i="5"/>
  <c r="Y24" i="5"/>
  <c r="X24" i="5"/>
  <c r="W24" i="5"/>
  <c r="V24" i="5"/>
  <c r="U24" i="5"/>
  <c r="T24" i="5"/>
  <c r="S24" i="5"/>
  <c r="R24" i="5"/>
  <c r="Q24" i="5"/>
  <c r="P24" i="5"/>
  <c r="O24" i="5"/>
  <c r="N24" i="5"/>
  <c r="Y23" i="5"/>
  <c r="X23" i="5"/>
  <c r="W23" i="5"/>
  <c r="V23" i="5"/>
  <c r="U23" i="5"/>
  <c r="T23" i="5"/>
  <c r="S23" i="5"/>
  <c r="R23" i="5"/>
  <c r="Q23" i="5"/>
  <c r="P23" i="5"/>
  <c r="O23" i="5"/>
  <c r="N23" i="5"/>
  <c r="Y22" i="5"/>
  <c r="X22" i="5"/>
  <c r="W22" i="5"/>
  <c r="V22" i="5"/>
  <c r="U22" i="5"/>
  <c r="T22" i="5"/>
  <c r="S22" i="5"/>
  <c r="R22" i="5"/>
  <c r="Q22" i="5"/>
  <c r="P22" i="5"/>
  <c r="O22" i="5"/>
  <c r="N22" i="5"/>
  <c r="Y21" i="5"/>
  <c r="X21" i="5"/>
  <c r="W21" i="5"/>
  <c r="V21" i="5"/>
  <c r="U21" i="5"/>
  <c r="T21" i="5"/>
  <c r="S21" i="5"/>
  <c r="R21" i="5"/>
  <c r="Q21" i="5"/>
  <c r="P21" i="5"/>
  <c r="O21" i="5"/>
  <c r="N21" i="5"/>
  <c r="Y20" i="5"/>
  <c r="X20" i="5"/>
  <c r="W20" i="5"/>
  <c r="V20" i="5"/>
  <c r="U20" i="5"/>
  <c r="T20" i="5"/>
  <c r="S20" i="5"/>
  <c r="R20" i="5"/>
  <c r="Q20" i="5"/>
  <c r="P20" i="5"/>
  <c r="O20" i="5"/>
  <c r="N20" i="5"/>
  <c r="Y19" i="5"/>
  <c r="X19" i="5"/>
  <c r="W19" i="5"/>
  <c r="V19" i="5"/>
  <c r="U19" i="5"/>
  <c r="T19" i="5"/>
  <c r="S19" i="5"/>
  <c r="R19" i="5"/>
  <c r="Q19" i="5"/>
  <c r="P19" i="5"/>
  <c r="O19" i="5"/>
  <c r="N19" i="5"/>
  <c r="Y18" i="5"/>
  <c r="X18" i="5"/>
  <c r="W18" i="5"/>
  <c r="V18" i="5"/>
  <c r="U18" i="5"/>
  <c r="T18" i="5"/>
  <c r="S18" i="5"/>
  <c r="R18" i="5"/>
  <c r="Q18" i="5"/>
  <c r="P18" i="5"/>
  <c r="O18" i="5"/>
  <c r="N18" i="5"/>
  <c r="Y17" i="5"/>
  <c r="X17" i="5"/>
  <c r="W17" i="5"/>
  <c r="V17" i="5"/>
  <c r="U17" i="5"/>
  <c r="T17" i="5"/>
  <c r="S17" i="5"/>
  <c r="R17" i="5"/>
  <c r="Q17" i="5"/>
  <c r="P17" i="5"/>
  <c r="O17" i="5"/>
  <c r="N17" i="5"/>
  <c r="Y16" i="5"/>
  <c r="X16" i="5"/>
  <c r="W16" i="5"/>
  <c r="V16" i="5"/>
  <c r="U16" i="5"/>
  <c r="T16" i="5"/>
  <c r="S16" i="5"/>
  <c r="R16" i="5"/>
  <c r="Q16" i="5"/>
  <c r="P16" i="5"/>
  <c r="O16" i="5"/>
  <c r="N16" i="5"/>
  <c r="Y15" i="5"/>
  <c r="X15" i="5"/>
  <c r="W15" i="5"/>
  <c r="V15" i="5"/>
  <c r="U15" i="5"/>
  <c r="T15" i="5"/>
  <c r="S15" i="5"/>
  <c r="R15" i="5"/>
  <c r="Q15" i="5"/>
  <c r="P15" i="5"/>
  <c r="O15" i="5"/>
  <c r="N15" i="5"/>
  <c r="Y14" i="5"/>
  <c r="X14" i="5"/>
  <c r="W14" i="5"/>
  <c r="V14" i="5"/>
  <c r="U14" i="5"/>
  <c r="T14" i="5"/>
  <c r="S14" i="5"/>
  <c r="R14" i="5"/>
  <c r="Q14" i="5"/>
  <c r="P14" i="5"/>
  <c r="O14" i="5"/>
  <c r="N14" i="5"/>
  <c r="Y13" i="5"/>
  <c r="X13" i="5"/>
  <c r="W13" i="5"/>
  <c r="V13" i="5"/>
  <c r="U13" i="5"/>
  <c r="T13" i="5"/>
  <c r="S13" i="5"/>
  <c r="R13" i="5"/>
  <c r="Q13" i="5"/>
  <c r="P13" i="5"/>
  <c r="O13" i="5"/>
  <c r="N13" i="5"/>
  <c r="Y12" i="5"/>
  <c r="X12" i="5"/>
  <c r="W12" i="5"/>
  <c r="V12" i="5"/>
  <c r="U12" i="5"/>
  <c r="T12" i="5"/>
  <c r="S12" i="5"/>
  <c r="R12" i="5"/>
  <c r="Q12" i="5"/>
  <c r="P12" i="5"/>
  <c r="O12" i="5"/>
  <c r="N12" i="5"/>
  <c r="Y11" i="5"/>
  <c r="X11" i="5"/>
  <c r="W11" i="5"/>
  <c r="V11" i="5"/>
  <c r="U11" i="5"/>
  <c r="T11" i="5"/>
  <c r="S11" i="5"/>
  <c r="R11" i="5"/>
  <c r="Q11" i="5"/>
  <c r="P11" i="5"/>
  <c r="O11" i="5"/>
  <c r="N11" i="5"/>
  <c r="Y10" i="5"/>
  <c r="X10" i="5"/>
  <c r="W10" i="5"/>
  <c r="V10" i="5"/>
  <c r="U10" i="5"/>
  <c r="T10" i="5"/>
  <c r="S10" i="5"/>
  <c r="R10" i="5"/>
  <c r="Q10" i="5"/>
  <c r="P10" i="5"/>
  <c r="O10" i="5"/>
  <c r="N10" i="5"/>
  <c r="Y9" i="5"/>
  <c r="X9" i="5"/>
  <c r="W9" i="5"/>
  <c r="V9" i="5"/>
  <c r="U9" i="5"/>
  <c r="T9" i="5"/>
  <c r="S9" i="5"/>
  <c r="R9" i="5"/>
  <c r="Q9" i="5"/>
  <c r="P9" i="5"/>
  <c r="O9" i="5"/>
  <c r="N9" i="5"/>
  <c r="W43" i="4"/>
  <c r="I43" i="4"/>
  <c r="V43" i="4" s="1"/>
  <c r="H43" i="4"/>
  <c r="T43" i="4" s="1"/>
  <c r="G43" i="4"/>
  <c r="S43" i="4" s="1"/>
  <c r="F43" i="4"/>
  <c r="Q43" i="4" s="1"/>
  <c r="E43" i="4"/>
  <c r="O43" i="4" s="1"/>
  <c r="Y42" i="4"/>
  <c r="X42" i="4"/>
  <c r="W42" i="4"/>
  <c r="V42" i="4"/>
  <c r="U42" i="4"/>
  <c r="T42" i="4"/>
  <c r="S42" i="4"/>
  <c r="R42" i="4"/>
  <c r="Q42" i="4"/>
  <c r="P42" i="4"/>
  <c r="O42" i="4"/>
  <c r="N42" i="4"/>
  <c r="Y41" i="4"/>
  <c r="X41" i="4"/>
  <c r="W41" i="4"/>
  <c r="V41" i="4"/>
  <c r="U41" i="4"/>
  <c r="T41" i="4"/>
  <c r="S41" i="4"/>
  <c r="R41" i="4"/>
  <c r="Q41" i="4"/>
  <c r="P41" i="4"/>
  <c r="O41" i="4"/>
  <c r="N41" i="4"/>
  <c r="Y40" i="4"/>
  <c r="X40" i="4"/>
  <c r="W40" i="4"/>
  <c r="V40" i="4"/>
  <c r="U40" i="4"/>
  <c r="T40" i="4"/>
  <c r="S40" i="4"/>
  <c r="R40" i="4"/>
  <c r="Q40" i="4"/>
  <c r="P40" i="4"/>
  <c r="O40" i="4"/>
  <c r="N40" i="4"/>
  <c r="Y39" i="4"/>
  <c r="X39" i="4"/>
  <c r="W39" i="4"/>
  <c r="V39" i="4"/>
  <c r="U39" i="4"/>
  <c r="T39" i="4"/>
  <c r="S39" i="4"/>
  <c r="R39" i="4"/>
  <c r="Q39" i="4"/>
  <c r="P39" i="4"/>
  <c r="O39" i="4"/>
  <c r="N39" i="4"/>
  <c r="Y38" i="4"/>
  <c r="X38" i="4"/>
  <c r="W38" i="4"/>
  <c r="V38" i="4"/>
  <c r="U38" i="4"/>
  <c r="T38" i="4"/>
  <c r="S38" i="4"/>
  <c r="R38" i="4"/>
  <c r="Q38" i="4"/>
  <c r="P38" i="4"/>
  <c r="O38" i="4"/>
  <c r="N38" i="4"/>
  <c r="Y37" i="4"/>
  <c r="X37" i="4"/>
  <c r="W37" i="4"/>
  <c r="V37" i="4"/>
  <c r="U37" i="4"/>
  <c r="T37" i="4"/>
  <c r="S37" i="4"/>
  <c r="R37" i="4"/>
  <c r="Q37" i="4"/>
  <c r="P37" i="4"/>
  <c r="O37" i="4"/>
  <c r="N37" i="4"/>
  <c r="Y36" i="4"/>
  <c r="X36" i="4"/>
  <c r="W36" i="4"/>
  <c r="V36" i="4"/>
  <c r="U36" i="4"/>
  <c r="T36" i="4"/>
  <c r="S36" i="4"/>
  <c r="R36" i="4"/>
  <c r="Q36" i="4"/>
  <c r="P36" i="4"/>
  <c r="O36" i="4"/>
  <c r="N36" i="4"/>
  <c r="Y35" i="4"/>
  <c r="X35" i="4"/>
  <c r="W35" i="4"/>
  <c r="V35" i="4"/>
  <c r="U35" i="4"/>
  <c r="T35" i="4"/>
  <c r="S35" i="4"/>
  <c r="R35" i="4"/>
  <c r="Q35" i="4"/>
  <c r="P35" i="4"/>
  <c r="O35" i="4"/>
  <c r="N35" i="4"/>
  <c r="Y34" i="4"/>
  <c r="X34" i="4"/>
  <c r="W34" i="4"/>
  <c r="V34" i="4"/>
  <c r="U34" i="4"/>
  <c r="T34" i="4"/>
  <c r="S34" i="4"/>
  <c r="R34" i="4"/>
  <c r="Q34" i="4"/>
  <c r="P34" i="4"/>
  <c r="O34" i="4"/>
  <c r="N34" i="4"/>
  <c r="Y33" i="4"/>
  <c r="X33" i="4"/>
  <c r="W33" i="4"/>
  <c r="V33" i="4"/>
  <c r="U33" i="4"/>
  <c r="T33" i="4"/>
  <c r="S33" i="4"/>
  <c r="R33" i="4"/>
  <c r="Q33" i="4"/>
  <c r="P33" i="4"/>
  <c r="O33" i="4"/>
  <c r="N33" i="4"/>
  <c r="Y32" i="4"/>
  <c r="X32" i="4"/>
  <c r="W32" i="4"/>
  <c r="V32" i="4"/>
  <c r="U32" i="4"/>
  <c r="T32" i="4"/>
  <c r="S32" i="4"/>
  <c r="R32" i="4"/>
  <c r="Q32" i="4"/>
  <c r="P32" i="4"/>
  <c r="O32" i="4"/>
  <c r="N32" i="4"/>
  <c r="Y31" i="4"/>
  <c r="X31" i="4"/>
  <c r="W31" i="4"/>
  <c r="V31" i="4"/>
  <c r="U31" i="4"/>
  <c r="T31" i="4"/>
  <c r="S31" i="4"/>
  <c r="R31" i="4"/>
  <c r="Q31" i="4"/>
  <c r="P31" i="4"/>
  <c r="O31" i="4"/>
  <c r="N31" i="4"/>
  <c r="Y30" i="4"/>
  <c r="X30" i="4"/>
  <c r="W30" i="4"/>
  <c r="V30" i="4"/>
  <c r="U30" i="4"/>
  <c r="T30" i="4"/>
  <c r="S30" i="4"/>
  <c r="R30" i="4"/>
  <c r="Q30" i="4"/>
  <c r="P30" i="4"/>
  <c r="O30" i="4"/>
  <c r="N30" i="4"/>
  <c r="Y29" i="4"/>
  <c r="X29" i="4"/>
  <c r="W29" i="4"/>
  <c r="V29" i="4"/>
  <c r="U29" i="4"/>
  <c r="T29" i="4"/>
  <c r="S29" i="4"/>
  <c r="R29" i="4"/>
  <c r="Q29" i="4"/>
  <c r="P29" i="4"/>
  <c r="O29" i="4"/>
  <c r="N29" i="4"/>
  <c r="Y28" i="4"/>
  <c r="X28" i="4"/>
  <c r="W28" i="4"/>
  <c r="V28" i="4"/>
  <c r="U28" i="4"/>
  <c r="K28" i="4"/>
  <c r="Z28" i="4" s="1"/>
  <c r="J28" i="4"/>
  <c r="J43" i="4" s="1"/>
  <c r="I28" i="4"/>
  <c r="H28" i="4"/>
  <c r="G28" i="4"/>
  <c r="R28" i="4" s="1"/>
  <c r="F28" i="4"/>
  <c r="P28" i="4" s="1"/>
  <c r="E28" i="4"/>
  <c r="O28" i="4" s="1"/>
  <c r="D28" i="4"/>
  <c r="D43" i="4" s="1"/>
  <c r="AA23" i="4"/>
  <c r="Z23" i="4"/>
  <c r="U23" i="4"/>
  <c r="T23" i="4"/>
  <c r="S23" i="4"/>
  <c r="R23" i="4"/>
  <c r="K23" i="4"/>
  <c r="J23" i="4"/>
  <c r="X23" i="4" s="1"/>
  <c r="I23" i="4"/>
  <c r="V23" i="4" s="1"/>
  <c r="H23" i="4"/>
  <c r="G23" i="4"/>
  <c r="F23" i="4"/>
  <c r="P23" i="4" s="1"/>
  <c r="E23" i="4"/>
  <c r="O23" i="4" s="1"/>
  <c r="D23" i="4"/>
  <c r="N23" i="4" s="1"/>
  <c r="AA22" i="4"/>
  <c r="Z22" i="4"/>
  <c r="Y22" i="4"/>
  <c r="Q22" i="4"/>
  <c r="K22" i="4"/>
  <c r="J22" i="4"/>
  <c r="X22" i="4" s="1"/>
  <c r="I22" i="4"/>
  <c r="V22" i="4" s="1"/>
  <c r="H22" i="4"/>
  <c r="U22" i="4" s="1"/>
  <c r="G22" i="4"/>
  <c r="S22" i="4" s="1"/>
  <c r="F22" i="4"/>
  <c r="P22" i="4" s="1"/>
  <c r="E22" i="4"/>
  <c r="O22" i="4" s="1"/>
  <c r="D22" i="4"/>
  <c r="N22" i="4" s="1"/>
  <c r="AA21" i="4"/>
  <c r="Z21" i="4"/>
  <c r="Y21" i="4"/>
  <c r="X21" i="4"/>
  <c r="W21" i="4"/>
  <c r="K21" i="4"/>
  <c r="J21" i="4"/>
  <c r="I21" i="4"/>
  <c r="V21" i="4" s="1"/>
  <c r="H21" i="4"/>
  <c r="T21" i="4" s="1"/>
  <c r="G21" i="4"/>
  <c r="R21" i="4" s="1"/>
  <c r="F21" i="4"/>
  <c r="Q21" i="4" s="1"/>
  <c r="E21" i="4"/>
  <c r="O21" i="4" s="1"/>
  <c r="D21" i="4"/>
  <c r="Y20" i="4"/>
  <c r="X20" i="4"/>
  <c r="W20" i="4"/>
  <c r="V20" i="4"/>
  <c r="U20" i="4"/>
  <c r="T20" i="4"/>
  <c r="S20" i="4"/>
  <c r="R20" i="4"/>
  <c r="Q20" i="4"/>
  <c r="P20" i="4"/>
  <c r="O20" i="4"/>
  <c r="N20" i="4"/>
  <c r="Y19" i="4"/>
  <c r="X19" i="4"/>
  <c r="W19" i="4"/>
  <c r="V19" i="4"/>
  <c r="U19" i="4"/>
  <c r="T19" i="4"/>
  <c r="S19" i="4"/>
  <c r="R19" i="4"/>
  <c r="Q19" i="4"/>
  <c r="P19" i="4"/>
  <c r="O19" i="4"/>
  <c r="N19" i="4"/>
  <c r="Y18" i="4"/>
  <c r="X18" i="4"/>
  <c r="W18" i="4"/>
  <c r="V18" i="4"/>
  <c r="U18" i="4"/>
  <c r="T18" i="4"/>
  <c r="S18" i="4"/>
  <c r="R18" i="4"/>
  <c r="Q18" i="4"/>
  <c r="P18" i="4"/>
  <c r="O18" i="4"/>
  <c r="N18" i="4"/>
  <c r="Y17" i="4"/>
  <c r="X17" i="4"/>
  <c r="W17" i="4"/>
  <c r="V17" i="4"/>
  <c r="U17" i="4"/>
  <c r="T17" i="4"/>
  <c r="S17" i="4"/>
  <c r="R17" i="4"/>
  <c r="Q17" i="4"/>
  <c r="P17" i="4"/>
  <c r="O17" i="4"/>
  <c r="N17" i="4"/>
  <c r="Y16" i="4"/>
  <c r="X16" i="4"/>
  <c r="W16" i="4"/>
  <c r="V16" i="4"/>
  <c r="U16" i="4"/>
  <c r="T16" i="4"/>
  <c r="S16" i="4"/>
  <c r="R16" i="4"/>
  <c r="Q16" i="4"/>
  <c r="P16" i="4"/>
  <c r="O16" i="4"/>
  <c r="N16" i="4"/>
  <c r="Y15" i="4"/>
  <c r="X15" i="4"/>
  <c r="W15" i="4"/>
  <c r="V15" i="4"/>
  <c r="U15" i="4"/>
  <c r="T15" i="4"/>
  <c r="S15" i="4"/>
  <c r="R15" i="4"/>
  <c r="Q15" i="4"/>
  <c r="P15" i="4"/>
  <c r="O15" i="4"/>
  <c r="N15" i="4"/>
  <c r="Y14" i="4"/>
  <c r="X14" i="4"/>
  <c r="W14" i="4"/>
  <c r="V14" i="4"/>
  <c r="U14" i="4"/>
  <c r="T14" i="4"/>
  <c r="S14" i="4"/>
  <c r="R14" i="4"/>
  <c r="Q14" i="4"/>
  <c r="P14" i="4"/>
  <c r="O14" i="4"/>
  <c r="N14" i="4"/>
  <c r="Y13" i="4"/>
  <c r="X13" i="4"/>
  <c r="W13" i="4"/>
  <c r="V13" i="4"/>
  <c r="U13" i="4"/>
  <c r="T13" i="4"/>
  <c r="S13" i="4"/>
  <c r="R13" i="4"/>
  <c r="Q13" i="4"/>
  <c r="P13" i="4"/>
  <c r="O13" i="4"/>
  <c r="N13" i="4"/>
  <c r="Y12" i="4"/>
  <c r="X12" i="4"/>
  <c r="W12" i="4"/>
  <c r="V12" i="4"/>
  <c r="U12" i="4"/>
  <c r="T12" i="4"/>
  <c r="S12" i="4"/>
  <c r="R12" i="4"/>
  <c r="Q12" i="4"/>
  <c r="P12" i="4"/>
  <c r="O12" i="4"/>
  <c r="N12" i="4"/>
  <c r="Y11" i="4"/>
  <c r="X11" i="4"/>
  <c r="W11" i="4"/>
  <c r="V11" i="4"/>
  <c r="U11" i="4"/>
  <c r="T11" i="4"/>
  <c r="S11" i="4"/>
  <c r="R11" i="4"/>
  <c r="Q11" i="4"/>
  <c r="P11" i="4"/>
  <c r="O11" i="4"/>
  <c r="N11" i="4"/>
  <c r="Y10" i="4"/>
  <c r="X10" i="4"/>
  <c r="W10" i="4"/>
  <c r="V10" i="4"/>
  <c r="U10" i="4"/>
  <c r="T10" i="4"/>
  <c r="S10" i="4"/>
  <c r="R10" i="4"/>
  <c r="Q10" i="4"/>
  <c r="P10" i="4"/>
  <c r="O10" i="4"/>
  <c r="N10" i="4"/>
  <c r="Y9" i="4"/>
  <c r="X9" i="4"/>
  <c r="W9" i="4"/>
  <c r="V9" i="4"/>
  <c r="U9" i="4"/>
  <c r="T9" i="4"/>
  <c r="S9" i="4"/>
  <c r="R9" i="4"/>
  <c r="Q9" i="4"/>
  <c r="P9" i="4"/>
  <c r="O9" i="4"/>
  <c r="N9" i="4"/>
  <c r="X20" i="31" l="1"/>
  <c r="E15" i="18"/>
  <c r="R20" i="31"/>
  <c r="F20" i="31"/>
  <c r="AA20" i="31"/>
  <c r="O20" i="31"/>
  <c r="AA15" i="31"/>
  <c r="U15" i="31"/>
  <c r="I15" i="31"/>
  <c r="R15" i="31"/>
  <c r="F15" i="31"/>
  <c r="X43" i="4"/>
  <c r="Y43" i="4"/>
  <c r="U20" i="31"/>
  <c r="P21" i="4"/>
  <c r="R22" i="4"/>
  <c r="S21" i="4"/>
  <c r="W23" i="4"/>
  <c r="Q28" i="4"/>
  <c r="U21" i="4"/>
  <c r="W22" i="4"/>
  <c r="Q23" i="4"/>
  <c r="Y23" i="4"/>
  <c r="S28" i="4"/>
  <c r="AA28" i="4"/>
  <c r="K43" i="4"/>
  <c r="U43" i="4"/>
  <c r="W12" i="18"/>
  <c r="Q13" i="18"/>
  <c r="X12" i="31"/>
  <c r="R13" i="31"/>
  <c r="L14" i="31"/>
  <c r="AD14" i="31" s="1"/>
  <c r="X16" i="31"/>
  <c r="R17" i="31"/>
  <c r="L18" i="31"/>
  <c r="R22" i="31"/>
  <c r="L12" i="50"/>
  <c r="AD12" i="50" s="1"/>
  <c r="X14" i="50"/>
  <c r="L16" i="50"/>
  <c r="AD16" i="50" s="1"/>
  <c r="X18" i="50"/>
  <c r="L21" i="50"/>
  <c r="AD21" i="50" s="1"/>
  <c r="F11" i="93"/>
  <c r="G11" i="93" s="1"/>
  <c r="M15" i="93"/>
  <c r="O16" i="93"/>
  <c r="Q17" i="93"/>
  <c r="F19" i="93"/>
  <c r="G19" i="93" s="1"/>
  <c r="M23" i="93"/>
  <c r="O24" i="93"/>
  <c r="Q25" i="93"/>
  <c r="F27" i="93"/>
  <c r="G27" i="93" s="1"/>
  <c r="I31" i="93"/>
  <c r="N28" i="4"/>
  <c r="P43" i="4"/>
  <c r="T22" i="4"/>
  <c r="N21" i="4"/>
  <c r="T28" i="4"/>
  <c r="N43" i="4"/>
  <c r="Z12" i="18"/>
  <c r="AC12" i="18" s="1"/>
  <c r="T13" i="18"/>
  <c r="AA12" i="31"/>
  <c r="U13" i="31"/>
  <c r="O14" i="31"/>
  <c r="AA16" i="31"/>
  <c r="U17" i="31"/>
  <c r="O18" i="31"/>
  <c r="AD18" i="31" s="1"/>
  <c r="U22" i="31"/>
  <c r="O12" i="50"/>
  <c r="AA14" i="50"/>
  <c r="O16" i="50"/>
  <c r="AA18" i="50"/>
  <c r="O21" i="50"/>
  <c r="O15" i="93"/>
  <c r="Q16" i="93"/>
  <c r="F18" i="93"/>
  <c r="G18" i="93" s="1"/>
  <c r="O23" i="93"/>
  <c r="Q24" i="93"/>
  <c r="F26" i="93"/>
  <c r="G26" i="93" s="1"/>
  <c r="W13" i="18"/>
  <c r="X13" i="31"/>
  <c r="X17" i="31"/>
  <c r="X22" i="31"/>
  <c r="F17" i="93"/>
  <c r="G17" i="93" s="1"/>
  <c r="F25" i="93"/>
  <c r="G25" i="93" s="1"/>
  <c r="Z13" i="18"/>
  <c r="AA13" i="31"/>
  <c r="AA17" i="31"/>
  <c r="AA22" i="31"/>
  <c r="AC15" i="50"/>
  <c r="U15" i="50" s="1"/>
  <c r="AC19" i="50"/>
  <c r="F19" i="50" s="1"/>
  <c r="R43" i="4"/>
  <c r="N12" i="18"/>
  <c r="H13" i="18"/>
  <c r="AC13" i="18" s="1"/>
  <c r="O12" i="31"/>
  <c r="AD12" i="31" s="1"/>
  <c r="I13" i="31"/>
  <c r="AD13" i="31" s="1"/>
  <c r="O16" i="31"/>
  <c r="AD16" i="31" s="1"/>
  <c r="I17" i="31"/>
  <c r="AD17" i="31" s="1"/>
  <c r="I22" i="31"/>
  <c r="AD22" i="31" s="1"/>
  <c r="O14" i="50"/>
  <c r="AD14" i="50" s="1"/>
  <c r="O18" i="50"/>
  <c r="AD18" i="50" s="1"/>
  <c r="O11" i="93"/>
  <c r="J17" i="93"/>
  <c r="M18" i="93"/>
  <c r="O19" i="93"/>
  <c r="J25" i="93"/>
  <c r="M26" i="93"/>
  <c r="O27" i="93"/>
  <c r="Q12" i="18"/>
  <c r="K13" i="18"/>
  <c r="AB15" i="18"/>
  <c r="R12" i="31"/>
  <c r="L13" i="31"/>
  <c r="R16" i="31"/>
  <c r="L17" i="31"/>
  <c r="L22" i="31"/>
  <c r="R14" i="50"/>
  <c r="R18" i="50"/>
  <c r="J16" i="93"/>
  <c r="M17" i="93"/>
  <c r="O18" i="93"/>
  <c r="J24" i="93"/>
  <c r="M25" i="93"/>
  <c r="O26" i="93"/>
  <c r="I15" i="50" l="1"/>
  <c r="F15" i="50"/>
  <c r="R19" i="50"/>
  <c r="I19" i="50"/>
  <c r="AD19" i="50" s="1"/>
  <c r="AD15" i="31"/>
  <c r="R15" i="50"/>
  <c r="W15" i="18"/>
  <c r="K15" i="18"/>
  <c r="T15" i="18"/>
  <c r="H15" i="18"/>
  <c r="AC15" i="18" s="1"/>
  <c r="F31" i="93"/>
  <c r="G31" i="93" s="1"/>
  <c r="O31" i="93"/>
  <c r="J31" i="93"/>
  <c r="N15" i="18"/>
  <c r="Z43" i="4"/>
  <c r="AA43" i="4"/>
  <c r="AA19" i="50"/>
  <c r="O19" i="50"/>
  <c r="X19" i="50"/>
  <c r="L19" i="50"/>
  <c r="Z15" i="18"/>
  <c r="U19" i="50"/>
  <c r="AD20" i="31"/>
  <c r="AA15" i="50"/>
  <c r="O15" i="50"/>
  <c r="X15" i="50"/>
  <c r="L15" i="50"/>
  <c r="Q15" i="18"/>
  <c r="Q31" i="93"/>
  <c r="M31" i="93"/>
  <c r="AD15" i="50" l="1"/>
</calcChain>
</file>

<file path=xl/sharedStrings.xml><?xml version="1.0" encoding="utf-8"?>
<sst xmlns="http://schemas.openxmlformats.org/spreadsheetml/2006/main" count="3965" uniqueCount="398">
  <si>
    <t>INDICE (1/2)</t>
  </si>
  <si>
    <t>INFORMACIÓN INCORPORADA AL SISAAD SOBRE EXPEDIENTES EN VIGOR A</t>
  </si>
  <si>
    <t>31/05/2026</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</si>
  <si>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</si>
  <si>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</si>
  <si>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</si>
  <si>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</si>
  <si>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</si>
  <si>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</si>
  <si>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</si>
  <si>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</si>
  <si>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</si>
  <si>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</si>
  <si>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</si>
  <si>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</si>
  <si>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</si>
  <si>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t>
  </si>
  <si>
    <t>2.5. ALTAS Y BAJAS DE SOLICITUDES EN EL ÚLTIMO MES</t>
  </si>
  <si>
    <t>2.6. PERFIL DE LA PERSONA SOLICITANTE: SEXO Y EDAD</t>
  </si>
  <si>
    <t>3. RESOLUCIONES DE GRADO</t>
  </si>
  <si>
    <t>3.1. RESOLUCIONES DE GRADO.</t>
  </si>
  <si>
    <t>3.2. RESOLUCIONES DE GRADO EN RELACIÓN A LA POBLACIÓN POTENCIALMENTE DEPENDIENTE DE LAS COMUNIDADES AUTÓNOMAS.</t>
  </si>
  <si>
    <t>3.3., 3.3.a.-3.3.d. RESOLUCIONES DE GRADO DE LAS COMUNIDADES AUTÓNOMAS POR SEXO, TRAMOS DE EDAD Y GRADO</t>
  </si>
  <si>
    <t>3.4.a., 3.4.b. RESOLUCIONES DE GRADO EN RELACIÓN A LA POBLACIÓN DE LAS COMUNIDADES AUTÓNOMAS POR TRAMOS DE EDAD</t>
  </si>
  <si>
    <t>3.5. ALTAS Y BAJAS DE RESOLUCIONES DE GRADO EN EL ÚLTIMO MES</t>
  </si>
  <si>
    <t>3.6., 3.6.a., 3.6.b. PERFIL DE LA PERSONA CON RESOLUCIÓN DE GRADO: SEXO Y EDAD. GRÁFICO</t>
  </si>
  <si>
    <t>INDICE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</si>
  <si>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</si>
  <si>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</si>
  <si>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</si>
  <si>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</si>
  <si>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</si>
  <si>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4.5. ALTAS Y BAJAS DE RESOLUCIONES DE PIA EN EL ÚLTIMO MES</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</si>
  <si>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</si>
  <si>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</si>
  <si>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</si>
  <si>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</si>
  <si>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</si>
  <si>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</si>
  <si>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</si>
  <si>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</si>
  <si>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</si>
  <si>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</si>
  <si>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</si>
  <si>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</si>
  <si>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</si>
  <si>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</si>
  <si>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</si>
  <si>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12.1., 12.1.1-12.1.3. PERSONAS CON RESOLUCIÓN DE PIA Y PRESTACIÓN EFECTIVA O NO EFECTIVA POR GRADO</t>
  </si>
  <si>
    <t>Total Nacional</t>
  </si>
  <si>
    <t>Tasas de Variación Anual</t>
  </si>
  <si>
    <t>31/12/2020</t>
  </si>
  <si>
    <t>31/12/2021</t>
  </si>
  <si>
    <t>31/12/2022</t>
  </si>
  <si>
    <t>31/12/2023</t>
  </si>
  <si>
    <t>31/12/2024</t>
  </si>
  <si>
    <t>31/12/2025</t>
  </si>
  <si>
    <t>31/12/2019</t>
  </si>
  <si>
    <t>%</t>
  </si>
  <si>
    <t>Num</t>
  </si>
  <si>
    <t>Solicitudes</t>
  </si>
  <si>
    <t>Resoluciones de grado</t>
  </si>
  <si>
    <t>Sin Grado</t>
  </si>
  <si>
    <t>Personas beneficiarias con derecho</t>
  </si>
  <si>
    <t>Grado I</t>
  </si>
  <si>
    <t>Grado II</t>
  </si>
  <si>
    <t>Grado III</t>
  </si>
  <si>
    <t>Personas beneficiarias con prestación</t>
  </si>
  <si>
    <t>Lista de espera</t>
  </si>
  <si>
    <t>Prestaciones</t>
  </si>
  <si>
    <t>PAPD</t>
  </si>
  <si>
    <t>Teleasistencia</t>
  </si>
  <si>
    <t>Ayuda a Domicilio</t>
  </si>
  <si>
    <t>Centros Día/Noche</t>
  </si>
  <si>
    <t>Atención Residencial</t>
  </si>
  <si>
    <t>PE Vinculada al Servicio</t>
  </si>
  <si>
    <t>PEV PAPD</t>
  </si>
  <si>
    <t>PEV Teleasistencia</t>
  </si>
  <si>
    <t>PEV SAD</t>
  </si>
  <si>
    <t>PEV SCD</t>
  </si>
  <si>
    <t>PEV SAR</t>
  </si>
  <si>
    <t>PEV no identificada</t>
  </si>
  <si>
    <t>-</t>
  </si>
  <si>
    <t>PE Cuidados Familiares</t>
  </si>
  <si>
    <t>PE Asistencia Personal</t>
  </si>
  <si>
    <t>Ratio prestaciones por persona</t>
  </si>
  <si>
    <t>1.2. EVOLUCIÓN DE LAS SOLICITUDES POR CCAA</t>
  </si>
  <si>
    <t>Número</t>
  </si>
  <si>
    <t>Andalucía</t>
  </si>
  <si>
    <t>Aragón</t>
  </si>
  <si>
    <t>Asturias, Principado de</t>
  </si>
  <si>
    <t>Balears, Illes</t>
  </si>
  <si>
    <t>Canarias</t>
  </si>
  <si>
    <t>Cantabria</t>
  </si>
  <si>
    <t>Castilla - La Mancha</t>
  </si>
  <si>
    <t>Castilla y León</t>
  </si>
  <si>
    <t>Cataluña</t>
  </si>
  <si>
    <t>Comunitat Valenciana</t>
  </si>
  <si>
    <t>Extremadura</t>
  </si>
  <si>
    <t>Galicia</t>
  </si>
  <si>
    <t>Madrid, Comunidad de</t>
  </si>
  <si>
    <t>Murcia, Región de</t>
  </si>
  <si>
    <t>Navarra, Comunidad Foral de</t>
  </si>
  <si>
    <t>País Vasco</t>
  </si>
  <si>
    <t>Rioja, La</t>
  </si>
  <si>
    <t>Ceuta</t>
  </si>
  <si>
    <t>Melilla</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</si>
  <si>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</si>
  <si>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</si>
  <si>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</si>
  <si>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</si>
  <si>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</si>
  <si>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2.0. POBLACIÓN POR SEXO Y TRAMOS DE EDAD</t>
  </si>
  <si>
    <t>Situación a 31 de mayo de 2026</t>
  </si>
  <si>
    <t>ÁMBITO TERRITORIAL</t>
  </si>
  <si>
    <t>Población por CCAA (1)</t>
  </si>
  <si>
    <t>Población de 0 a 64 años por CCAA</t>
  </si>
  <si>
    <t>Población de 65 a 79 años por CCAA</t>
  </si>
  <si>
    <t>Población de 80 años y más por CCAA</t>
  </si>
  <si>
    <t>Nº</t>
  </si>
  <si>
    <t>Mujer</t>
  </si>
  <si>
    <t>Hombre</t>
  </si>
  <si>
    <t>% s/pob
CCAA</t>
  </si>
  <si>
    <t>% s/pob CCAA</t>
  </si>
  <si>
    <t>% s/pob edad CCAA</t>
  </si>
  <si>
    <t>(1) Cifras INE de población referidas al 01/01/2025. Publicado Censo de Población Anual el 02/12/2025</t>
  </si>
  <si>
    <t>2.1 SOLICITUDES</t>
  </si>
  <si>
    <t>Solicitudes registradas</t>
  </si>
  <si>
    <t>% s/total nacional</t>
  </si>
  <si>
    <t>2.2. SOLICITUDES EN RELACIÓN A LA POBLACIÓN POTENCIALMENTE DEPENDIENTE</t>
  </si>
  <si>
    <t>Pobl. Potencialmente Dependiente por CCAA (2)</t>
  </si>
  <si>
    <t>Solicitudes en relación a la población</t>
  </si>
  <si>
    <t>% s/total
nacional</t>
  </si>
  <si>
    <t>% s/pobl. 
CCAA</t>
  </si>
  <si>
    <t>% s/pobl. Pot. 
Dep. CCAA</t>
  </si>
  <si>
    <t>(1) Cifras INE de población referidas al 01/01/2025.</t>
  </si>
  <si>
    <t>(2) Cifras de Población Potencialmente Dependiente calculadas según lo explicado en la metodología</t>
  </si>
  <si>
    <t>2.3. SOLICITUDES POR SEXO Y TRAMOS DE EDAD</t>
  </si>
  <si>
    <t>Solicitudes de 0 a 64 años</t>
  </si>
  <si>
    <t>Solicitudes de 65 a 79 años</t>
  </si>
  <si>
    <t>Solicitudes de 80 años y más</t>
  </si>
  <si>
    <t>%s/sol
CCAA</t>
  </si>
  <si>
    <t>%s/sol
edad</t>
  </si>
  <si>
    <t>2.4.a SOLICITUDES EN RELACIÓN A LA POBLACIÓN POR TRAMOS DE EDAD</t>
  </si>
  <si>
    <t>2.4.b. SOLICITUDES EN RELACIÓN A LA POBLACIÓN POR TRAMOS DE EDAD. GRÁFICOS</t>
  </si>
  <si>
    <t>2.5. ALTAS Y BAJAS DE SOLICITUDES RESPECTO AL MES ANTERIOR</t>
  </si>
  <si>
    <t>Solicitudes
Registradas</t>
  </si>
  <si>
    <t>Altas de solicitudes</t>
  </si>
  <si>
    <t>Bajas de solicitudes</t>
  </si>
  <si>
    <t>Motivo de la baja</t>
  </si>
  <si>
    <t>Fallecimiento</t>
  </si>
  <si>
    <t>Traslado</t>
  </si>
  <si>
    <t>Fin de prestación</t>
  </si>
  <si>
    <t>Desistimiento/ Renuncia</t>
  </si>
  <si>
    <t>Caducidad</t>
  </si>
  <si>
    <t>Otros motivos*</t>
  </si>
  <si>
    <t>% s/sol 
CCAA</t>
  </si>
  <si>
    <t>% s/bajas CCAA</t>
  </si>
  <si>
    <t>*Otros motivos de baja de solicitudes incluye: Imposibilidad de proceder con el PIA, no aprobación PIA, denegada solicitud prestación, incumplimiento de requisitos, denegada solicitud, inadmitida solicitud, desestimada/desistida solicitud, por variación de circunstancias, ingreso en institución sanitaria o convivencia con familiar, pérdida de condición de residente, no acreditar periodos residencia, duplicidad, archivo expediente o error</t>
  </si>
  <si>
    <t>SEXO</t>
  </si>
  <si>
    <t>TRAMO DE EDAD</t>
  </si>
  <si>
    <t>Total</t>
  </si>
  <si>
    <t>menores de 3</t>
  </si>
  <si>
    <t>3 a 18</t>
  </si>
  <si>
    <t>19 a 30</t>
  </si>
  <si>
    <t>31 a 45</t>
  </si>
  <si>
    <t>46 a 54</t>
  </si>
  <si>
    <t>55 a 64</t>
  </si>
  <si>
    <t>65 a 79</t>
  </si>
  <si>
    <t>80 y más</t>
  </si>
  <si>
    <t>%¹</t>
  </si>
  <si>
    <t>TOTAL</t>
  </si>
  <si>
    <t>¹ Calculado sobre el total de cada sexo</t>
  </si>
  <si>
    <t>3.1.  RESOLUCIONES DE GRADO</t>
  </si>
  <si>
    <t>TOTAL PERSONAS BENEFICIARIAS CON DERECHO A PRESTACIÓN</t>
  </si>
  <si>
    <t>% sobre solicitudes</t>
  </si>
  <si>
    <t>% sobre resolu- ciones</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</si>
  <si>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</si>
  <si>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</si>
  <si>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</si>
  <si>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TRAMOS DE EDAD Y GRADO. TODOS LOS GRADOS</t>
  </si>
  <si>
    <t>Resoluciones de grado de 0 a 64 años</t>
  </si>
  <si>
    <t>Resoluciones de grado de 65 a 79 años</t>
  </si>
  <si>
    <t>Resoluciones de grado de 80 años y más</t>
  </si>
  <si>
    <t>% s/resol
CCAA</t>
  </si>
  <si>
    <t>%s/resol
CCAA</t>
  </si>
  <si>
    <t>%s/resol
edad</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</si>
  <si>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</si>
  <si>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</si>
  <si>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</si>
  <si>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</si>
  <si>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</si>
  <si>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</si>
  <si>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3.5. ALTAS Y BAJAS DE RESOLUCIONES DE GRADO RESPECTO AL MES ANTERIOR</t>
  </si>
  <si>
    <t>Resoluciones de
grado</t>
  </si>
  <si>
    <t>Altas de resoluciones de grado</t>
  </si>
  <si>
    <t>Bajas de resoluciones de grado</t>
  </si>
  <si>
    <t>% s/resoluciones 
de grado</t>
  </si>
  <si>
    <t>3.6. PERFIL DE LA PERSONA CON RESOLUCIÓN DE GRADO</t>
  </si>
  <si>
    <t>GRADO</t>
  </si>
  <si>
    <t>3.6.a. PERFIL DE LA PERSONA CON RESOLUCIÓN DE GRADO. GRÁFICO</t>
  </si>
  <si>
    <t>3.6.b. PERFIL DE LA PERSONA BENEFICIARIA CON DERECHO A PRESTACIÓN. GRÁFICO</t>
  </si>
  <si>
    <t>4.1. PERSONAS CON RESOLUCIÓN DE PIA Y PRESTACIONES. TODOS LOS GRADOS</t>
  </si>
  <si>
    <t>PRESTACIONES</t>
  </si>
  <si>
    <t>Personas con resolución de PIA</t>
  </si>
  <si>
    <t>Prevención Dependencia y Promoción A.Personal</t>
  </si>
  <si>
    <t>Centros de Día/Noche</t>
  </si>
  <si>
    <t>P.E. Vinculada Servicio</t>
  </si>
  <si>
    <t>P.E. Cuidados Familiares</t>
  </si>
  <si>
    <t>P.E. Asist. Personal</t>
  </si>
  <si>
    <t>RATIO DE PRESTACIONES POR PERSONA CON RESOLUCION DE PIA</t>
  </si>
  <si>
    <t>4.1.a. DISTRIBUCIÓN DE LAS PRESTACIONES POR TIPO DE PRESTACIÓN EN CADA CCAA</t>
  </si>
  <si>
    <t>4.1.1. PERSONAS DE GRADO III CON RESOLUCIÓN DE PIA Y PRESTACIONES</t>
  </si>
  <si>
    <t>Personas con resolución de PIA (Grado III)</t>
  </si>
  <si>
    <t>4.1.1.a DISTRIBUCIÓN DE LAS PRESTACIONES DE GRADO III POR TIPO DE PRESTACIÓN EN CADA CCAA</t>
  </si>
  <si>
    <t>4.1.2. PERSONAS DE GRADO II CON RESOLUCIÓN DE PIA Y PRESTACIONES</t>
  </si>
  <si>
    <t>Personas con resolución de PIA (Grado II)</t>
  </si>
  <si>
    <t>4.1.2.a DISTRIBUCIÓN DE LAS PRESTACIONES DE GRADO II POR TIPO DE PRESTACIÓN EN CADA CCAA</t>
  </si>
  <si>
    <t>4.1.3. PERSONAS DE GRADO I CON RESOLUCIÓN DE PIA Y PRESTACIONES</t>
  </si>
  <si>
    <t>Personas con resolución de PIA (Grado I)</t>
  </si>
  <si>
    <t>4.1.3.a DISTRIBUCIÓN DE LAS PRESTACIONES DE GRADO I POR TIPO DE PRESTACIÓN EN CADA CCAA</t>
  </si>
  <si>
    <t>4.2. PERSONAS CON RESOLUCIÓN DE PIA EN RELACIÓN A LA POBLACIÓN POTENCIALMENTE DEPENDIENTE DE LAS CCAA</t>
  </si>
  <si>
    <t>Personas con resolución de PIA en relación a la población</t>
  </si>
  <si>
    <t>4.3. PERSONAS CON RESOLUCIÓN DE PIA POR SEXO Y TRAMOS DE EDAD. TODOS LOS GRADOS</t>
  </si>
  <si>
    <t>Pers. con resol. PIA de 0 a 64 años</t>
  </si>
  <si>
    <t>Pers. con resol. PIA de 65 a 79 años</t>
  </si>
  <si>
    <t>Pers. con resol. PIA de 80 años y más</t>
  </si>
  <si>
    <t>% s/benef
CCAA</t>
  </si>
  <si>
    <t>%s/benef
CCAA</t>
  </si>
  <si>
    <t>4.3.1. PERSONAS DE GRADO III CON RESOLUCIÓN DE PIA POR SEXO Y TRAMOS DE EDAD</t>
  </si>
  <si>
    <t>% s/resol
PIA
CCAA</t>
  </si>
  <si>
    <t>%s/resol
PIA</t>
  </si>
  <si>
    <t>4.3.2. PERSONAS DE GRADO II CON RESOLUCIÓN DE PIA POR SEXO Y TRAMOS DE EDAD</t>
  </si>
  <si>
    <t>4.3.3. PERSONAS DE GRADO I CON RESOLUCIÓN DE PIA POR SEXO Y TRAMOS DE EDAD</t>
  </si>
  <si>
    <t>4.4.a PERSONAS CON RESOLUCIÓN DE PIA EN RELACIÓN A LA POBLACIÓN POR TRAMOS DE EDAD</t>
  </si>
  <si>
    <t>4.4.b. PERSONAS CON RESOLUCIÓN DE PIA EN RELACIÓN A LA POBLACIÓN POR TRAMOS DE EDAD. GRÁFICOS</t>
  </si>
  <si>
    <t>4.5. ALTAS Y BAJAS DE RESOLUCIONES DE PIA RESPECTO AL MES ANTERIOR</t>
  </si>
  <si>
    <t>Altas de resoluciones de PIA</t>
  </si>
  <si>
    <t>Bajas de resoluciones de PIA</t>
  </si>
  <si>
    <t>% s/resoluciones 
de PIA</t>
  </si>
  <si>
    <t>4.6. PERFIL DE LA PERSONA CON RESOLUCIÓN DE PIA POR GRADO: SEXO Y EDAD</t>
  </si>
  <si>
    <t>4.6.a. PERFIL DE LA PERSONA CON RESOLUCIÓN DE PIA. GRÁFICO</t>
  </si>
  <si>
    <t>5.1.  PRESTACIONES Y PERSONAS CON RESOLUCIÓN DE PIA POR GRADO</t>
  </si>
  <si>
    <t>Personas con resol. PIA</t>
  </si>
  <si>
    <t>% presta- ciones</t>
  </si>
  <si>
    <t>5.1.a.  PRESTACIONES PAPD POR GRADO</t>
  </si>
  <si>
    <t>Prestaciones PAPD</t>
  </si>
  <si>
    <t>Personas con resol. PIA con prestación única</t>
  </si>
  <si>
    <t>% únicas sobre prest.</t>
  </si>
  <si>
    <t>5.1.b.  PRESTACIONES TELEASISTENCIA POR GRADO</t>
  </si>
  <si>
    <t>Prestaciones Teleasistencia</t>
  </si>
  <si>
    <t>Beneficiarios con prestación única</t>
  </si>
  <si>
    <t>5.1.c. PRESTACIONES AYUDA A DOMICILIO POR GRADO</t>
  </si>
  <si>
    <t>Prestaciones de Ayuda a Domicilio</t>
  </si>
  <si>
    <t>5.1.d.  PRESTACIONES CENTROS DE DÍA/NOCHE POR GRADO</t>
  </si>
  <si>
    <t>Prestaciones Centros de Día/Noche</t>
  </si>
  <si>
    <t>5.1.e.  PRESTACIONES ATENCIÓN RESIDENCIAL POR GRADO</t>
  </si>
  <si>
    <t>Prestaciones SAR</t>
  </si>
  <si>
    <t>5.1.f. PE VINCULADAS AL SERVICIO POR GRADO</t>
  </si>
  <si>
    <t>PE Vinculadas al Servicio</t>
  </si>
  <si>
    <t>5.1.g. PE CUIDADOS FAMILIARES POR GRADO</t>
  </si>
  <si>
    <t>5.1.h. PE ASISTENCIA PERSONAL POR GRADO</t>
  </si>
  <si>
    <t>5.2. SUBTIPO DE P.E. VINCULADA AL SERVICIO. TODOS LOS GRADOS</t>
  </si>
  <si>
    <t>P.E. VINCULADA SERVICIO</t>
  </si>
  <si>
    <t>P.E. vinculada al Servicio de Ayuda a Domicilio</t>
  </si>
  <si>
    <t>P.E. vinculada al Servicio de Atención Residencial</t>
  </si>
  <si>
    <t>P.E. vinculada al Servicio de Centros de Día/Noche</t>
  </si>
  <si>
    <t>P.E. vinculada al Servicio de Prevención Dependencia</t>
  </si>
  <si>
    <t>P.E. vinculada al Servicio de Teleasistencia</t>
  </si>
  <si>
    <t>P.E. vinculada al Servicio sin Identificar</t>
  </si>
  <si>
    <t>5.2.1. SUBTIPO DE P.E. VINCULADA AL SERVICIO. GRADO III</t>
  </si>
  <si>
    <t>5.2.2. SUBTIPO DE P.E. VINCULADA AL SERVICIO. GRADO II</t>
  </si>
  <si>
    <t>5.2.3. SUBTIPO DE P.E. VINCULADA AL SERVICIO. GRADO I</t>
  </si>
  <si>
    <t>5.3. COMBINACIÓN DE PRESTACIONES MÁS FRECUENTES. TODOS LOS GRADOS</t>
  </si>
  <si>
    <t>COMBINACIONES DE PRESTACIONES</t>
  </si>
  <si>
    <t>Ayuda a Domicilio + Teleasistencia</t>
  </si>
  <si>
    <t>PE Cuidados Familiares + Teleasistencia</t>
  </si>
  <si>
    <t>PE Vinculada al Servicio + Teleasistencia</t>
  </si>
  <si>
    <t>Atención Residencial + PAPD</t>
  </si>
  <si>
    <t>PAPD + PE Cuidados Familiares</t>
  </si>
  <si>
    <t>Centros Día/Noche + PE Cuidados Familiares</t>
  </si>
  <si>
    <t>Centros Día/Noche + PAPD</t>
  </si>
  <si>
    <t>5.3.1 COMBINACIÓN DE PRESTACIONES MÁS FRECUENTES. GRADO I</t>
  </si>
  <si>
    <t>5.3.2 COMBINACIÓN DE PRESTACIONES MÁS FRECUENTES. GRADO II</t>
  </si>
  <si>
    <t>5.3.3 COMBINACIÓN DE PRESTACIONES MÁS FRECUENTES. GRADO III</t>
  </si>
  <si>
    <t>6. PERFIL DE CUIDADOR. TOTAL DE CCAA</t>
  </si>
  <si>
    <t>6.2. PERFIL DEL CUIDADOR POR CCAA. EDAD</t>
  </si>
  <si>
    <t>De 16 a 49 años</t>
  </si>
  <si>
    <t>De 50 a 66 años</t>
  </si>
  <si>
    <t>De 67 a 79 años</t>
  </si>
  <si>
    <t>De 80 a 89 años</t>
  </si>
  <si>
    <t>90 años o más</t>
  </si>
  <si>
    <t>6.3. PERFIL DEL CUIDADOR POR CCAA. PARENTESCO</t>
  </si>
  <si>
    <t>Hijo/a</t>
  </si>
  <si>
    <t>Madre</t>
  </si>
  <si>
    <t>Cónyuge</t>
  </si>
  <si>
    <t>Hermano/a</t>
  </si>
  <si>
    <t>Padre</t>
  </si>
  <si>
    <t>Yerno/Nuera</t>
  </si>
  <si>
    <t>Nieto/a</t>
  </si>
  <si>
    <t>Compañero/a</t>
  </si>
  <si>
    <t>Otros</t>
  </si>
  <si>
    <t>Intensidad de la Ayuda a Domicilio</t>
  </si>
  <si>
    <t>Intensidad de la PE Vinculada a la Ayuda a Domicilio</t>
  </si>
  <si>
    <t>Intensidad de todas las prestaciones</t>
  </si>
  <si>
    <t>Horas</t>
  </si>
  <si>
    <t>GRADO I</t>
  </si>
  <si>
    <t>GRADO II</t>
  </si>
  <si>
    <t>GRADO III</t>
  </si>
  <si>
    <t>Menos de 5</t>
  </si>
  <si>
    <t>De 5 a 10</t>
  </si>
  <si>
    <t>De 11 a 15</t>
  </si>
  <si>
    <t>De 16 a 20</t>
  </si>
  <si>
    <t>De 21 a 30</t>
  </si>
  <si>
    <t>De 31 a 45</t>
  </si>
  <si>
    <t>De 46 a 55</t>
  </si>
  <si>
    <t>De 56 a 65</t>
  </si>
  <si>
    <t>De 66 a 70</t>
  </si>
  <si>
    <t>71 o más</t>
  </si>
  <si>
    <t>7.1. INTENSIDAD DE LA AYUDA A DOMICILIO POR CCAA. TOTAL DE PRESTACIONES</t>
  </si>
  <si>
    <t>Media (horas)</t>
  </si>
  <si>
    <t>Coeficiente de variación (σ/|µ|)</t>
  </si>
  <si>
    <t>(1) A mayor coeficiente de variación, mayor dispersión de los datos</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</si>
  <si>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</si>
  <si>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7.1.a. INTENSIDAD DE LA AYUDA A DOMICILIO POR CCAA. PRESTACIÓN SAD</t>
  </si>
  <si>
    <t>7.1.b. INTENSIDAD DE LA AYUDA A DOMICILIO POR CCAA. PRESTACIÓN ECONÓMICA VINCULADA A LA AYUDA A DOMICILIO</t>
  </si>
  <si>
    <t>8. CUANTÍA DE LAS PRESTACIONES (Euros)</t>
  </si>
  <si>
    <t>Cuantía de PE Cuidados Familiares</t>
  </si>
  <si>
    <t>Cuantía de PE Vinculada al Servicio</t>
  </si>
  <si>
    <t>Cuantía de PE Asistencia Personal</t>
  </si>
  <si>
    <t>Euros</t>
  </si>
  <si>
    <t>Menos de 25</t>
  </si>
  <si>
    <t>De 25 a 49</t>
  </si>
  <si>
    <t>De 50 a 99</t>
  </si>
  <si>
    <t>De 100 a 199</t>
  </si>
  <si>
    <t>De 200 a 299</t>
  </si>
  <si>
    <t>De 300 a 399</t>
  </si>
  <si>
    <t>De 400 a 499</t>
  </si>
  <si>
    <t>De 500 a 699</t>
  </si>
  <si>
    <t>700 o más</t>
  </si>
  <si>
    <t>8.1.a. CUANTÍA DE LAS PRESTACIONES POR CCAA. PRESTACIONES DE CUIDADOS FAMILIARES</t>
  </si>
  <si>
    <t>*Las cuantías se asignan teniendo en cuenta diferentes variables, como la concesión de otras prestaciones complementarias. Por ello, en territorios en los que las personas con resolución de PIA tienen asignadas más de una prestación pueden tener cuantías medias inferiores a la media</t>
  </si>
  <si>
    <t>8.1.b. CUANTÍA DE LAS PRESTACIONES POR CCAA. PRESTACIONES DE ASISTENCIA PERSONAL</t>
  </si>
  <si>
    <t>8.1.c. CUANTÍA DE LAS PRESTACIONES POR CCAA. PRESTACIONES VINCULADAS AL SERVICIO DE AYUDA A DOMICILIO</t>
  </si>
  <si>
    <t>8.1.d. CUANTÍA DE LAS PRESTACIONES POR CCAA. PRESTACIONES VINCULADAS AL SERVICIO DE ATENCIÓN RESIDENCIAL</t>
  </si>
  <si>
    <t>8.1.e. CUANTÍA DE LAS PRESTACIONES POR CCAA. PRESTACIONES VINCULADAS AL SERVICIO DE CENTRO DE DÍA/NOCHE</t>
  </si>
  <si>
    <t>8.1.f. CUANTÍA DE LAS PRESTACIONES POR CCAA. PRESTACIONES VINCULADAS AL SERVICIO PAPD</t>
  </si>
  <si>
    <t>8.1.g. CUANTÍA DE LAS PRESTACIONES POR CCAA. PRESTACIONES VINCULADAS AL SERVICIO DE TELEASISTENCIA</t>
  </si>
  <si>
    <t>Tiempo de resolución calculado sobre las Resoluciones realizadas entre el 1 de junio de 2025 y el 31 de mayo de 2026</t>
  </si>
  <si>
    <t>Tiempo medio desde la Solicitud de dependencia hasta la Resolución de Grado (1)</t>
  </si>
  <si>
    <t>Tiempo medio desde la Resolución de Grado hasta la Resolución de Prestación (2)</t>
  </si>
  <si>
    <t>Tiempo medio desde la Solicitud de dependencia hasta la Resolución de Prestación (2)</t>
  </si>
  <si>
    <t>Nº de Resol. de Grado</t>
  </si>
  <si>
    <t>Tiempo medio (días)</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</si>
  <si>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</si>
  <si>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</si>
  <si>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 Aragón, Principado de Asturias, Canarias, Castilla y León, Comunidad de Madrid y País Vasco tienen un procedimiento de gestión en el que la mayoría de Resoluciones de Grado y Resoluciones de Prestación se realizan de manera conjunta</t>
  </si>
  <si>
    <t>10.1. PERSONAS SOLICITANTES PENDIENTES DE RESOLUCIÓN DE GRADO</t>
  </si>
  <si>
    <t>Personas solicitantes pendientes de resolución de grado</t>
  </si>
  <si>
    <t>Motivo de exclusión no imputable a la Administración</t>
  </si>
  <si>
    <t>Sin motivo de exclusión</t>
  </si>
  <si>
    <t>Menos de 6 meses pendientes de resolución de grado</t>
  </si>
  <si>
    <t>6 meses o más pendientes de resolución de grado (1)</t>
  </si>
  <si>
    <t>% sobre pers. solicitantes pend. resol. grado</t>
  </si>
  <si>
    <t>*Los motivos de exclusión no imputables a la Administración están especificados en la metodología</t>
  </si>
  <si>
    <t>**No se dispone de información completa de todas las CCAA relativa a las solicitudes que hay en tramitación</t>
  </si>
  <si>
    <t>Aragón, Principado de Asturias, Canarias, Castilla y León, Comunidad de Madrid y País Vasco tienen un procedimiento de gestión en el que la mayoría de Resoluciones de Grado y Resoluciones de Prestación se realizan de manera conjunta</t>
  </si>
  <si>
    <t>(1) El cómputo de tiempo se efectúa desde la fecha de presentación de la solicitud, sin descontar los periodos de suspensión del plazo de tramitación.</t>
  </si>
  <si>
    <t>10.2. PERSONAS BENEFICIARIAS CON DERECHO A PRESTACIÓN PENDIENTES DE RESOLUCIÓN DE PIA</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</si>
  <si>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</si>
  <si>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</si>
  <si>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</si>
  <si>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</si>
  <si>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10.3. PERSONAS PENDIENTES DE RESOLUCIÓN DE GRADO O PENDIENTES DE RESOLUCIÓN DE PIA</t>
  </si>
  <si>
    <t>Personas solicitantes pendientes de Resolución de grado desde hace 6 meses o más, sin motivo de exclusión</t>
  </si>
  <si>
    <t>Personas beneficiarias con derecho pendientes de resolución de PIA desde hace 6 meses o más, sin motivo de exclusión</t>
  </si>
  <si>
    <t>Personas pendientes de resolución de grado o pendientes de resolución de PIA desde hace 6 meses o más, sin motivo de exclusión</t>
  </si>
  <si>
    <t>% sobre pers. pend. de resol.</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</si>
  <si>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</si>
  <si>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</si>
  <si>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</si>
  <si>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</si>
  <si>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12. PERSONAS CON RESOLUCIÓN DE PIA Y PRESTACIÓN EFECTIVA</t>
  </si>
  <si>
    <t>PERSONAS CON RESOLUCIÓN DE PIA</t>
  </si>
  <si>
    <t>PERSONAS BENEFICIARIAS CON PRESTACIÓN EFECTIVA</t>
  </si>
  <si>
    <t>PERSONAS CON RESOLUCIÓN DE PIA AÚN SIN RECIBIR PRESTACIÓN</t>
  </si>
  <si>
    <t>Menos de 6 meses pendientes de efectividad</t>
  </si>
  <si>
    <t>6 meses o más pendientes de efectividad</t>
  </si>
  <si>
    <t>% sobre personas con resol. de PIA</t>
  </si>
  <si>
    <t>% sobre pers. con resol. De PIA sin recibir prest.</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</si>
  <si>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</si>
  <si>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12.1. PERSONAS CON RESOLUCIÓN DE PIA Y PRESTACION EFECTIVA. TODOS LOS GRADOS</t>
  </si>
  <si>
    <t>PERSONAS CON RESOLUCIÓN DE PIA EFECTIVA</t>
  </si>
  <si>
    <t>PRESTACIONES EFECTIVAS</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</si>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</sst>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quot;%&quot;"/>
  </numFmts>
  <fonts count="29" x14ac:knownFonts="1">
    <font>
      <sz val="11"/>
      <color theme="1"/>
      <name val="Calibri"/>
      <family val="2"/>
      <scheme val="minor"/>
    </font>
    <font>
      <b/>
      <sz val="12"/>
      <color rgb="FF593470"/>
      <name val="Verdana"/>
    </font>
    <font>
      <b/>
      <sz val="10"/>
      <color rgb="FF593470"/>
      <name val="Verdana"/>
    </font>
    <font>
      <sz val="10"/>
      <color rgb="FF593470"/>
      <name val="Verdana"/>
    </font>
    <font>
      <b/>
      <sz val="16"/>
      <color rgb="FF593470"/>
      <name val="Calibri"/>
    </font>
    <font>
      <b/>
      <sz val="11"/>
      <color rgb="FFFFFFFF"/>
      <name val="Calibri"/>
    </font>
    <font>
      <b/>
      <sz val="11"/>
      <name val="Calibri"/>
    </font>
    <font>
      <sz val="11"/>
      <name val="Calibri"/>
    </font>
    <font>
      <sz val="12"/>
      <color rgb="FF874EA9"/>
      <name val="Calibri"/>
    </font>
    <font>
      <b/>
      <sz val="10"/>
      <color rgb="FFFFFFFF"/>
      <name val="Calibri"/>
    </font>
    <font>
      <b/>
      <sz val="11"/>
      <color rgb="FF593470"/>
      <name val="Calibri"/>
    </font>
    <font>
      <b/>
      <sz val="11"/>
      <color rgb="FF000000"/>
      <name val="Calibri"/>
    </font>
    <font>
      <sz val="11"/>
      <color rgb="FF7030A0"/>
      <name val="Calibri"/>
    </font>
    <font>
      <b/>
      <sz val="9"/>
      <color rgb="FFFFFFFF"/>
      <name val="Calibri"/>
    </font>
    <font>
      <b/>
      <sz val="8"/>
      <color rgb="FFFFFFFF"/>
      <name val="Calibri"/>
    </font>
    <font>
      <b/>
      <i/>
      <sz val="11"/>
      <color rgb="FFFFFFFF"/>
      <name val="Calibri"/>
    </font>
    <font>
      <i/>
      <sz val="11"/>
      <color rgb="FF7030A0"/>
      <name val="Calibri"/>
    </font>
    <font>
      <b/>
      <sz val="11"/>
      <color rgb="FF874EA9"/>
      <name val="Calibri"/>
    </font>
    <font>
      <b/>
      <sz val="10"/>
      <color rgb="FF7030A0"/>
      <name val="Calibri"/>
    </font>
    <font>
      <b/>
      <sz val="7"/>
      <color rgb="FFFFFFFF"/>
      <name val="Calibri"/>
    </font>
    <font>
      <i/>
      <sz val="11"/>
      <name val="Calibri"/>
    </font>
    <font>
      <b/>
      <i/>
      <sz val="11"/>
      <color rgb="FF000000"/>
      <name val="Calibri"/>
    </font>
    <font>
      <i/>
      <sz val="11"/>
      <name val="Calibri"/>
    </font>
    <font>
      <b/>
      <i/>
      <sz val="11"/>
      <name val="Calibri"/>
    </font>
    <font>
      <i/>
      <sz val="11"/>
      <color rgb="FF000000"/>
      <name val="Calibri"/>
    </font>
    <font>
      <b/>
      <sz val="10"/>
      <name val="Calibri"/>
    </font>
    <font>
      <sz val="10"/>
      <name val="Calibri"/>
    </font>
    <font>
      <i/>
      <sz val="10"/>
      <name val="Calibri"/>
    </font>
    <font>
      <b/>
      <i/>
      <sz val="10"/>
      <name val="Calibri"/>
    </font>
  </fonts>
  <fills count="5">
    <fill>
      <patternFill patternType="none"/>
    </fill>
    <fill>
      <patternFill patternType="gray125"/>
    </fill>
    <fill>
      <patternFill patternType="solid">
        <fgColor rgb="FF593470"/>
        <bgColor rgb="FF593470"/>
      </patternFill>
    </fill>
    <fill>
      <patternFill patternType="solid">
        <fgColor rgb="FFEFE7F3"/>
        <bgColor rgb="FFEFE7F3"/>
      </patternFill>
    </fill>
    <fill>
      <patternFill patternType="solid">
        <fgColor rgb="FF874EA9"/>
        <bgColor rgb="FF874EA9"/>
      </patternFill>
    </fill>
  </fills>
  <borders count="65">
    <border>
      <left/>
      <right/>
      <top/>
      <bottom/>
      <diagonal/>
    </border>
    <border>
      <left style="thin">
        <color rgb="FFFFFFFF"/>
      </left>
      <right style="thin">
        <color rgb="FFFFFFFF"/>
      </right>
      <top style="thin">
        <color rgb="FFFFFFFF"/>
      </top>
      <bottom style="thin">
        <color rgb="FFFFFFFF"/>
      </bottom>
      <diagonal/>
    </border>
    <border>
      <left style="thin">
        <color rgb="FF593470"/>
      </left>
      <right style="thin">
        <color rgb="FF593470"/>
      </right>
      <top style="thin">
        <color rgb="FF593470"/>
      </top>
      <bottom style="thin">
        <color rgb="FF593470"/>
      </bottom>
      <diagonal/>
    </border>
    <border>
      <left style="thin">
        <color rgb="FF593470"/>
      </left>
      <right style="thin">
        <color rgb="FF593470"/>
      </right>
      <top style="thin">
        <color rgb="FF593470"/>
      </top>
      <bottom/>
      <diagonal/>
    </border>
    <border>
      <left style="thin">
        <color rgb="FF593470"/>
      </left>
      <right style="thin">
        <color rgb="FF593470"/>
      </right>
      <top/>
      <bottom/>
      <diagonal/>
    </border>
    <border>
      <left style="thin">
        <color rgb="FF593470"/>
      </left>
      <right style="thin">
        <color rgb="FF593470"/>
      </right>
      <top/>
      <bottom style="thin">
        <color rgb="FF593470"/>
      </bottom>
      <diagonal/>
    </border>
    <border>
      <left style="thin">
        <color rgb="FF593470"/>
      </left>
      <right/>
      <top style="thin">
        <color rgb="FF593470"/>
      </top>
      <bottom style="thin">
        <color rgb="FF593470"/>
      </bottom>
      <diagonal/>
    </border>
    <border>
      <left/>
      <right/>
      <top style="thin">
        <color rgb="FF593470"/>
      </top>
      <bottom style="thin">
        <color rgb="FF593470"/>
      </bottom>
      <diagonal/>
    </border>
    <border>
      <left/>
      <right style="thin">
        <color rgb="FF593470"/>
      </right>
      <top style="thin">
        <color rgb="FF593470"/>
      </top>
      <bottom style="thin">
        <color rgb="FF593470"/>
      </bottom>
      <diagonal/>
    </border>
    <border>
      <left style="thin">
        <color rgb="FF593470"/>
      </left>
      <right/>
      <top style="thin">
        <color rgb="FF593470"/>
      </top>
      <bottom/>
      <diagonal/>
    </border>
    <border>
      <left/>
      <right/>
      <top style="thin">
        <color rgb="FF593470"/>
      </top>
      <bottom/>
      <diagonal/>
    </border>
    <border>
      <left/>
      <right style="thin">
        <color rgb="FF593470"/>
      </right>
      <top style="thin">
        <color rgb="FF593470"/>
      </top>
      <bottom/>
      <diagonal/>
    </border>
    <border>
      <left style="thin">
        <color rgb="FF593470"/>
      </left>
      <right/>
      <top/>
      <bottom/>
      <diagonal/>
    </border>
    <border>
      <left/>
      <right/>
      <top/>
      <bottom/>
      <diagonal/>
    </border>
    <border>
      <left/>
      <right style="thin">
        <color rgb="FF593470"/>
      </right>
      <top/>
      <bottom/>
      <diagonal/>
    </border>
    <border>
      <left style="thin">
        <color rgb="FF593470"/>
      </left>
      <right/>
      <top/>
      <bottom style="thin">
        <color rgb="FF593470"/>
      </bottom>
      <diagonal/>
    </border>
    <border>
      <left/>
      <right/>
      <top/>
      <bottom style="thin">
        <color rgb="FF593470"/>
      </bottom>
      <diagonal/>
    </border>
    <border>
      <left/>
      <right style="thin">
        <color rgb="FF593470"/>
      </right>
      <top/>
      <bottom style="thin">
        <color rgb="FF593470"/>
      </bottom>
      <diagonal/>
    </border>
    <border>
      <left style="thin">
        <color rgb="FF593470"/>
      </left>
      <right style="thin">
        <color rgb="FF593470"/>
      </right>
      <top/>
      <bottom style="dashed">
        <color rgb="FF593470"/>
      </bottom>
      <diagonal/>
    </border>
    <border>
      <left style="thin">
        <color rgb="FF593470"/>
      </left>
      <right/>
      <top/>
      <bottom style="dashed">
        <color rgb="FF593470"/>
      </bottom>
      <diagonal/>
    </border>
    <border>
      <left/>
      <right/>
      <top/>
      <bottom style="dashed">
        <color rgb="FF593470"/>
      </bottom>
      <diagonal/>
    </border>
    <border>
      <left/>
      <right style="thin">
        <color rgb="FF593470"/>
      </right>
      <top/>
      <bottom style="dashed">
        <color rgb="FF593470"/>
      </bottom>
      <diagonal/>
    </border>
    <border>
      <left/>
      <right/>
      <top/>
      <bottom/>
      <diagonal/>
    </border>
    <border>
      <left style="thin">
        <color rgb="FF593470"/>
      </left>
      <right style="thin">
        <color rgb="FF593470"/>
      </right>
      <top style="thin">
        <color rgb="FF593470"/>
      </top>
      <bottom style="thin">
        <color rgb="FFFFFFFF"/>
      </bottom>
      <diagonal/>
    </border>
    <border>
      <left style="thin">
        <color rgb="FF593470"/>
      </left>
      <right style="thin">
        <color rgb="FF593470"/>
      </right>
      <top style="thin">
        <color rgb="FFFFFFFF"/>
      </top>
      <bottom style="thin">
        <color rgb="FF593470"/>
      </bottom>
      <diagonal/>
    </border>
    <border>
      <left style="thin">
        <color rgb="FF593470"/>
      </left>
      <right style="thin">
        <color rgb="FFFFFFFF"/>
      </right>
      <top style="thin">
        <color rgb="FFFFFFFF"/>
      </top>
      <bottom style="thin">
        <color rgb="FFFFFFFF"/>
      </bottom>
      <diagonal/>
    </border>
    <border>
      <left style="thin">
        <color rgb="FFFFFFFF"/>
      </left>
      <right style="thin">
        <color rgb="FF593470"/>
      </right>
      <top style="thin">
        <color rgb="FFFFFFFF"/>
      </top>
      <bottom style="thin">
        <color rgb="FFFFFFFF"/>
      </bottom>
      <diagonal/>
    </border>
    <border>
      <left style="thin">
        <color rgb="FF593470"/>
      </left>
      <right style="thin">
        <color rgb="FFFFFFFF"/>
      </right>
      <top style="thin">
        <color rgb="FFFFFFFF"/>
      </top>
      <bottom style="thin">
        <color rgb="FF593470"/>
      </bottom>
      <diagonal/>
    </border>
    <border>
      <left style="thin">
        <color rgb="FFFFFFFF"/>
      </left>
      <right style="thin">
        <color rgb="FFFFFFFF"/>
      </right>
      <top style="thin">
        <color rgb="FFFFFFFF"/>
      </top>
      <bottom style="thin">
        <color rgb="FF593470"/>
      </bottom>
      <diagonal/>
    </border>
    <border>
      <left style="thin">
        <color rgb="FFFFFFFF"/>
      </left>
      <right style="thin">
        <color rgb="FF593470"/>
      </right>
      <top style="thin">
        <color rgb="FFFFFFFF"/>
      </top>
      <bottom style="thin">
        <color rgb="FF593470"/>
      </bottom>
      <diagonal/>
    </border>
    <border>
      <left style="thin">
        <color rgb="FF593470"/>
      </left>
      <right style="thin">
        <color rgb="FFFFFFFF"/>
      </right>
      <top style="thin">
        <color rgb="FF593470"/>
      </top>
      <bottom style="thin">
        <color rgb="FFFFFFFF"/>
      </bottom>
      <diagonal/>
    </border>
    <border>
      <left style="thin">
        <color rgb="FFFFFFFF"/>
      </left>
      <right style="thin">
        <color rgb="FF593470"/>
      </right>
      <top style="thin">
        <color rgb="FF593470"/>
      </top>
      <bottom style="thin">
        <color rgb="FFFFFFFF"/>
      </bottom>
      <diagonal/>
    </border>
    <border>
      <left style="thin">
        <color rgb="FF874EA9"/>
      </left>
      <right/>
      <top style="thin">
        <color rgb="FF874EA9"/>
      </top>
      <bottom style="thin">
        <color rgb="FF874EA9"/>
      </bottom>
      <diagonal/>
    </border>
    <border>
      <left/>
      <right style="thin">
        <color rgb="FF874EA9"/>
      </right>
      <top style="thin">
        <color rgb="FF874EA9"/>
      </top>
      <bottom style="thin">
        <color rgb="FF874EA9"/>
      </bottom>
      <diagonal/>
    </border>
    <border>
      <left style="thin">
        <color rgb="FFFFFFFF"/>
      </left>
      <right style="thin">
        <color rgb="FFFFFFFF"/>
      </right>
      <top style="thin">
        <color rgb="FF593470"/>
      </top>
      <bottom style="thin">
        <color rgb="FFFFFFFF"/>
      </bottom>
      <diagonal/>
    </border>
    <border>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right/>
      <top style="thin">
        <color rgb="FF593470"/>
      </top>
      <bottom/>
      <diagonal/>
    </border>
    <border>
      <left style="thin">
        <color rgb="FF593470"/>
      </left>
      <right/>
      <top/>
      <bottom/>
      <diagonal/>
    </border>
    <border>
      <left/>
      <right style="thin">
        <color rgb="FF593470"/>
      </right>
      <top style="thin">
        <color rgb="FF593470"/>
      </top>
      <bottom/>
      <diagonal/>
    </border>
    <border>
      <left/>
      <right style="thin">
        <color rgb="FF593470"/>
      </right>
      <top/>
      <bottom/>
      <diagonal/>
    </border>
    <border>
      <left style="thin">
        <color rgb="FF593470"/>
      </left>
      <right style="thin">
        <color rgb="FFFFFFFF"/>
      </right>
      <top/>
      <bottom/>
      <diagonal/>
    </border>
    <border>
      <left style="thin">
        <color rgb="FF593470"/>
      </left>
      <right style="thin">
        <color rgb="FFFFFFFF"/>
      </right>
      <top/>
      <bottom style="thin">
        <color rgb="FFFFFFFF"/>
      </bottom>
      <diagonal/>
    </border>
    <border>
      <left style="thin">
        <color rgb="FF593470"/>
      </left>
      <right style="thin">
        <color rgb="FF593470"/>
      </right>
      <top/>
      <bottom/>
      <diagonal/>
    </border>
    <border>
      <left style="thin">
        <color rgb="FF593470"/>
      </left>
      <right style="thin">
        <color rgb="FF593470"/>
      </right>
      <top/>
      <bottom style="thin">
        <color rgb="FFFFFFFF"/>
      </bottom>
      <diagonal/>
    </border>
    <border>
      <left/>
      <right style="thin">
        <color rgb="FFFFFFFF"/>
      </right>
      <top style="thin">
        <color rgb="FF593470"/>
      </top>
      <bottom/>
      <diagonal/>
    </border>
    <border>
      <left/>
      <right style="thin">
        <color rgb="FFFFFFFF"/>
      </right>
      <top style="thin">
        <color rgb="FF593470"/>
      </top>
      <bottom style="thin">
        <color rgb="FFFFFFFF"/>
      </bottom>
      <diagonal/>
    </border>
    <border>
      <left style="thin">
        <color rgb="FF593470"/>
      </left>
      <right style="thin">
        <color rgb="FF593470"/>
      </right>
      <top/>
      <bottom style="thin">
        <color rgb="FF593470"/>
      </bottom>
      <diagonal/>
    </border>
    <border>
      <left style="thin">
        <color rgb="FFFFFFFF"/>
      </left>
      <right style="thin">
        <color rgb="FF593470"/>
      </right>
      <top/>
      <bottom style="thin">
        <color rgb="FFFFFFFF"/>
      </bottom>
      <diagonal/>
    </border>
    <border>
      <left style="thin">
        <color rgb="FF874EA9"/>
      </left>
      <right style="thin">
        <color rgb="FF874EA9"/>
      </right>
      <top style="thin">
        <color rgb="FF874EA9"/>
      </top>
      <bottom style="thin">
        <color rgb="FF874EA9"/>
      </bottom>
      <diagonal/>
    </border>
    <border>
      <left/>
      <right/>
      <top style="thin">
        <color rgb="FF874EA9"/>
      </top>
      <bottom style="thin">
        <color rgb="FF874EA9"/>
      </bottom>
      <diagonal/>
    </border>
    <border>
      <left/>
      <right style="thin">
        <color rgb="FF874EA9"/>
      </right>
      <top style="thin">
        <color rgb="FF874EA9"/>
      </top>
      <bottom style="thin">
        <color rgb="FF874EA9"/>
      </bottom>
      <diagonal/>
    </border>
    <border>
      <left style="thin">
        <color rgb="FF593470"/>
      </left>
      <right/>
      <top/>
      <bottom style="thin">
        <color rgb="FFFFFFFF"/>
      </bottom>
      <diagonal/>
    </border>
    <border>
      <left/>
      <right/>
      <top style="thin">
        <color rgb="FF593470"/>
      </top>
      <bottom style="thin">
        <color rgb="FFFFFFFF"/>
      </bottom>
      <diagonal/>
    </border>
    <border>
      <left/>
      <right/>
      <top style="thin">
        <color rgb="FF593470"/>
      </top>
      <bottom style="thin">
        <color rgb="FF593470"/>
      </bottom>
      <diagonal/>
    </border>
    <border>
      <left/>
      <right style="thin">
        <color rgb="FF593470"/>
      </right>
      <top style="thin">
        <color rgb="FF593470"/>
      </top>
      <bottom style="thin">
        <color rgb="FF593470"/>
      </bottom>
      <diagonal/>
    </border>
  </borders>
  <cellStyleXfs count="1">
    <xf numFmtId="0" fontId="0" fillId="0" borderId="0"/>
  </cellStyleXfs>
  <cellXfs count="279">
    <xf numFmtId="0" fontId="0" fillId="0" borderId="0" xfId="0"/>
    <xf numFmtId="0" fontId="1" fillId="0" borderId="0" xfId="0" applyFont="1"/>
    <xf numFmtId="0" fontId="2" fillId="0" borderId="0" xfId="0" applyFont="1"/>
    <xf numFmtId="0" fontId="3" fillId="0" borderId="0" xfId="0" applyFont="1"/>
    <xf numFmtId="0" fontId="5" fillId="2" borderId="1" xfId="0" applyFont="1" applyFill="1" applyBorder="1" applyAlignment="1">
      <alignment horizontal="center" vertical="center"/>
    </xf>
    <xf numFmtId="0" fontId="0" fillId="0" borderId="10" xfId="0" applyBorder="1"/>
    <xf numFmtId="0" fontId="0" fillId="0" borderId="11" xfId="0" applyBorder="1"/>
    <xf numFmtId="0" fontId="0" fillId="0" borderId="3" xfId="0" applyBorder="1"/>
    <xf numFmtId="0" fontId="0" fillId="0" borderId="4" xfId="0" applyBorder="1"/>
    <xf numFmtId="0" fontId="0" fillId="0" borderId="13" xfId="0" applyBorder="1"/>
    <xf numFmtId="0" fontId="0" fillId="0" borderId="16" xfId="0" applyBorder="1"/>
    <xf numFmtId="0" fontId="0" fillId="0" borderId="5" xfId="0" applyBorder="1"/>
    <xf numFmtId="0" fontId="0" fillId="0" borderId="22" xfId="0" applyBorder="1"/>
    <xf numFmtId="0" fontId="5" fillId="2" borderId="28"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3" xfId="0" applyFont="1" applyBorder="1"/>
    <xf numFmtId="0" fontId="11" fillId="0" borderId="4" xfId="0" applyFont="1" applyBorder="1"/>
    <xf numFmtId="0" fontId="11" fillId="0" borderId="5" xfId="0" applyFont="1" applyBorder="1"/>
    <xf numFmtId="0" fontId="11" fillId="0" borderId="2" xfId="0" applyFont="1" applyBorder="1"/>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7"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17" fillId="0" borderId="0" xfId="0" applyFont="1" applyAlignment="1">
      <alignment horizontal="left" vertical="center"/>
    </xf>
    <xf numFmtId="0" fontId="6" fillId="0" borderId="3"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3" fillId="2" borderId="23"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wrapText="1"/>
    </xf>
    <xf numFmtId="3" fontId="0" fillId="0" borderId="9" xfId="0" applyNumberFormat="1" applyBorder="1" applyAlignment="1">
      <alignment horizontal="center" vertical="center"/>
    </xf>
    <xf numFmtId="164" fontId="0" fillId="0" borderId="11" xfId="0" applyNumberFormat="1" applyBorder="1" applyAlignment="1">
      <alignment horizontal="center" vertical="center"/>
    </xf>
    <xf numFmtId="3" fontId="0" fillId="0" borderId="12" xfId="0" applyNumberFormat="1" applyBorder="1" applyAlignment="1">
      <alignment horizontal="center" vertical="center"/>
    </xf>
    <xf numFmtId="164" fontId="0" fillId="0" borderId="14" xfId="0" applyNumberFormat="1" applyBorder="1" applyAlignment="1">
      <alignment horizontal="center" vertical="center"/>
    </xf>
    <xf numFmtId="3" fontId="0" fillId="0" borderId="15" xfId="0" applyNumberFormat="1" applyBorder="1" applyAlignment="1">
      <alignment horizontal="center" vertical="center"/>
    </xf>
    <xf numFmtId="164" fontId="0" fillId="0" borderId="17" xfId="0" applyNumberFormat="1" applyBorder="1" applyAlignment="1">
      <alignment horizontal="center" vertical="center"/>
    </xf>
    <xf numFmtId="3" fontId="0" fillId="0" borderId="6" xfId="0" applyNumberFormat="1" applyBorder="1" applyAlignment="1">
      <alignment horizontal="center" vertical="center"/>
    </xf>
    <xf numFmtId="164" fontId="0" fillId="0" borderId="8" xfId="0" applyNumberFormat="1" applyBorder="1" applyAlignment="1">
      <alignment horizontal="center" vertical="center"/>
    </xf>
    <xf numFmtId="0" fontId="5" fillId="2" borderId="3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2" borderId="29" xfId="0" applyFont="1" applyFill="1" applyBorder="1" applyAlignment="1">
      <alignment horizontal="center" vertical="center"/>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15" xfId="0" applyFont="1" applyBorder="1" applyAlignment="1">
      <alignment horizontal="left" vertical="center"/>
    </xf>
    <xf numFmtId="0" fontId="11" fillId="0" borderId="6" xfId="0" applyFont="1" applyBorder="1" applyAlignment="1">
      <alignment horizontal="left" vertical="center"/>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3" xfId="0" applyFont="1" applyFill="1" applyBorder="1" applyAlignment="1">
      <alignment horizontal="center" vertical="center" wrapText="1"/>
    </xf>
    <xf numFmtId="3" fontId="6" fillId="0" borderId="6" xfId="0" applyNumberFormat="1" applyFont="1" applyBorder="1" applyAlignment="1">
      <alignment horizontal="center" vertical="center"/>
    </xf>
    <xf numFmtId="3" fontId="6" fillId="0" borderId="7"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xf>
    <xf numFmtId="10" fontId="6" fillId="0" borderId="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6" fillId="0" borderId="10"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3" xfId="0" applyNumberFormat="1" applyFont="1" applyBorder="1" applyAlignment="1">
      <alignment horizontal="center" vertical="center"/>
    </xf>
    <xf numFmtId="10" fontId="6" fillId="0" borderId="9" xfId="0" applyNumberFormat="1" applyFont="1" applyBorder="1" applyAlignment="1">
      <alignment horizontal="center" vertical="center"/>
    </xf>
    <xf numFmtId="0" fontId="7" fillId="0" borderId="4" xfId="0" applyFont="1" applyBorder="1" applyAlignment="1">
      <alignment horizontal="left" vertical="center" indent="1"/>
    </xf>
    <xf numFmtId="3" fontId="7" fillId="0" borderId="12"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7" fillId="0" borderId="14" xfId="0" applyNumberFormat="1" applyFont="1" applyBorder="1" applyAlignment="1">
      <alignment horizontal="center" vertical="center"/>
    </xf>
    <xf numFmtId="3" fontId="7" fillId="0" borderId="4" xfId="0" applyNumberFormat="1" applyFont="1" applyBorder="1" applyAlignment="1">
      <alignment horizontal="center" vertical="center"/>
    </xf>
    <xf numFmtId="0" fontId="7" fillId="0" borderId="4" xfId="0" applyFont="1" applyBorder="1" applyAlignment="1">
      <alignment horizontal="center" vertical="center"/>
    </xf>
    <xf numFmtId="10" fontId="7" fillId="0" borderId="12" xfId="0" applyNumberFormat="1" applyFont="1" applyBorder="1" applyAlignment="1">
      <alignment horizontal="center" vertical="center"/>
    </xf>
    <xf numFmtId="0" fontId="6" fillId="0" borderId="18" xfId="0" applyFont="1" applyBorder="1" applyAlignment="1">
      <alignment horizontal="left" vertical="center" indent="1"/>
    </xf>
    <xf numFmtId="3" fontId="6" fillId="0" borderId="19" xfId="0" applyNumberFormat="1" applyFont="1" applyBorder="1" applyAlignment="1">
      <alignment horizontal="center" vertical="center"/>
    </xf>
    <xf numFmtId="3" fontId="6" fillId="0" borderId="20"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18" xfId="0" applyNumberFormat="1" applyFont="1" applyBorder="1" applyAlignment="1">
      <alignment horizontal="center" vertical="center"/>
    </xf>
    <xf numFmtId="0" fontId="6" fillId="0" borderId="18" xfId="0" applyFont="1" applyBorder="1" applyAlignment="1">
      <alignment horizontal="center" vertical="center"/>
    </xf>
    <xf numFmtId="10" fontId="6" fillId="0" borderId="19" xfId="0" applyNumberFormat="1" applyFont="1" applyBorder="1" applyAlignment="1">
      <alignment horizontal="center" vertical="center"/>
    </xf>
    <xf numFmtId="0" fontId="7" fillId="0" borderId="4" xfId="0" applyFont="1" applyBorder="1" applyAlignment="1">
      <alignment horizontal="left" vertical="center" indent="2"/>
    </xf>
    <xf numFmtId="0" fontId="7" fillId="0" borderId="5" xfId="0" applyFont="1" applyBorder="1" applyAlignment="1">
      <alignment horizontal="left" vertical="center" indent="2"/>
    </xf>
    <xf numFmtId="3" fontId="7" fillId="0" borderId="15" xfId="0" applyNumberFormat="1" applyFont="1" applyBorder="1" applyAlignment="1">
      <alignment horizontal="center" vertical="center"/>
    </xf>
    <xf numFmtId="3" fontId="7" fillId="0" borderId="16"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5" xfId="0" applyNumberFormat="1" applyFont="1" applyBorder="1" applyAlignment="1">
      <alignment horizontal="center" vertical="center"/>
    </xf>
    <xf numFmtId="0" fontId="7" fillId="0" borderId="5" xfId="0" applyFont="1" applyBorder="1" applyAlignment="1">
      <alignment horizontal="center" vertical="center"/>
    </xf>
    <xf numFmtId="10" fontId="7" fillId="0" borderId="15" xfId="0" applyNumberFormat="1" applyFont="1" applyBorder="1" applyAlignment="1">
      <alignment horizontal="center" vertical="center"/>
    </xf>
    <xf numFmtId="0" fontId="7" fillId="0" borderId="5" xfId="0" applyFont="1" applyBorder="1" applyAlignment="1">
      <alignment horizontal="left" vertical="center"/>
    </xf>
    <xf numFmtId="0" fontId="7" fillId="0" borderId="3" xfId="0" applyFont="1" applyBorder="1" applyAlignment="1">
      <alignment horizontal="left" vertical="center" indent="1"/>
    </xf>
    <xf numFmtId="3" fontId="7" fillId="0" borderId="9" xfId="0" applyNumberFormat="1" applyFont="1" applyBorder="1" applyAlignment="1">
      <alignment horizontal="center" vertical="center"/>
    </xf>
    <xf numFmtId="3" fontId="7" fillId="0" borderId="10" xfId="0" applyNumberFormat="1" applyFont="1" applyBorder="1" applyAlignment="1">
      <alignment horizontal="center" vertical="center"/>
    </xf>
    <xf numFmtId="3" fontId="7" fillId="0" borderId="11" xfId="0" applyNumberFormat="1" applyFont="1" applyBorder="1" applyAlignment="1">
      <alignment horizontal="center" vertical="center"/>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10" fontId="7" fillId="0" borderId="9" xfId="0" applyNumberFormat="1" applyFont="1" applyBorder="1" applyAlignment="1">
      <alignment horizontal="center" vertical="center"/>
    </xf>
    <xf numFmtId="0" fontId="7" fillId="0" borderId="4" xfId="0" applyFont="1" applyBorder="1" applyAlignment="1">
      <alignment horizontal="left" vertical="center" indent="3"/>
    </xf>
    <xf numFmtId="0" fontId="7" fillId="0" borderId="5" xfId="0" applyFont="1" applyBorder="1" applyAlignment="1">
      <alignment horizontal="left" vertical="center" indent="1"/>
    </xf>
    <xf numFmtId="2" fontId="6" fillId="0" borderId="6"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8" xfId="0" applyNumberFormat="1" applyFont="1" applyBorder="1" applyAlignment="1">
      <alignment horizontal="center" vertical="center"/>
    </xf>
    <xf numFmtId="2" fontId="6" fillId="0" borderId="2" xfId="0" applyNumberFormat="1" applyFont="1" applyBorder="1" applyAlignment="1">
      <alignment horizontal="center" vertical="center"/>
    </xf>
    <xf numFmtId="0" fontId="11" fillId="0" borderId="3" xfId="0" applyFont="1" applyBorder="1" applyAlignment="1">
      <alignment horizontal="left" vertical="center"/>
    </xf>
    <xf numFmtId="3" fontId="0" fillId="0" borderId="10" xfId="0" applyNumberFormat="1" applyBorder="1" applyAlignment="1">
      <alignment horizontal="center" vertical="center"/>
    </xf>
    <xf numFmtId="2" fontId="20" fillId="0" borderId="10" xfId="0" applyNumberFormat="1" applyFont="1" applyBorder="1" applyAlignment="1">
      <alignment horizontal="center" vertical="center"/>
    </xf>
    <xf numFmtId="2" fontId="20" fillId="0" borderId="11" xfId="0" applyNumberFormat="1" applyFont="1" applyBorder="1" applyAlignment="1">
      <alignment horizontal="center" vertical="center"/>
    </xf>
    <xf numFmtId="0" fontId="11" fillId="0" borderId="4" xfId="0" applyFont="1" applyBorder="1" applyAlignment="1">
      <alignment horizontal="left" vertical="center"/>
    </xf>
    <xf numFmtId="3" fontId="0" fillId="0" borderId="13" xfId="0" applyNumberFormat="1" applyBorder="1" applyAlignment="1">
      <alignment horizontal="center" vertical="center"/>
    </xf>
    <xf numFmtId="2" fontId="20" fillId="0" borderId="13" xfId="0" applyNumberFormat="1" applyFont="1" applyBorder="1" applyAlignment="1">
      <alignment horizontal="center" vertical="center"/>
    </xf>
    <xf numFmtId="2" fontId="20" fillId="0" borderId="14" xfId="0" applyNumberFormat="1" applyFont="1" applyBorder="1" applyAlignment="1">
      <alignment horizontal="center" vertical="center"/>
    </xf>
    <xf numFmtId="0" fontId="11" fillId="0" borderId="5" xfId="0" applyFont="1" applyBorder="1" applyAlignment="1">
      <alignment horizontal="left" vertical="center"/>
    </xf>
    <xf numFmtId="3" fontId="0" fillId="0" borderId="16" xfId="0" applyNumberFormat="1" applyBorder="1" applyAlignment="1">
      <alignment horizontal="center" vertical="center"/>
    </xf>
    <xf numFmtId="2" fontId="20" fillId="0" borderId="16" xfId="0" applyNumberFormat="1" applyFont="1" applyBorder="1" applyAlignment="1">
      <alignment horizontal="center" vertical="center"/>
    </xf>
    <xf numFmtId="2" fontId="20" fillId="0" borderId="17" xfId="0" applyNumberFormat="1" applyFont="1" applyBorder="1" applyAlignment="1">
      <alignment horizontal="center" vertical="center"/>
    </xf>
    <xf numFmtId="0" fontId="11" fillId="0" borderId="2" xfId="0" applyFont="1" applyBorder="1" applyAlignment="1">
      <alignment horizontal="left"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8" xfId="0" applyNumberFormat="1" applyFont="1" applyBorder="1" applyAlignment="1">
      <alignment horizontal="center" vertical="center"/>
    </xf>
    <xf numFmtId="2" fontId="22" fillId="0" borderId="11" xfId="0" applyNumberFormat="1" applyFont="1" applyBorder="1" applyAlignment="1">
      <alignment horizontal="center" vertical="center"/>
    </xf>
    <xf numFmtId="2" fontId="22" fillId="0" borderId="14" xfId="0" applyNumberFormat="1" applyFont="1" applyBorder="1" applyAlignment="1">
      <alignment horizontal="center" vertical="center"/>
    </xf>
    <xf numFmtId="2" fontId="22" fillId="0" borderId="17" xfId="0" applyNumberFormat="1" applyFont="1" applyBorder="1" applyAlignment="1">
      <alignment horizontal="center" vertical="center"/>
    </xf>
    <xf numFmtId="2" fontId="22" fillId="0" borderId="10" xfId="0" applyNumberFormat="1" applyFont="1" applyBorder="1" applyAlignment="1">
      <alignment horizontal="center" vertical="center"/>
    </xf>
    <xf numFmtId="2" fontId="22" fillId="0" borderId="13" xfId="0" applyNumberFormat="1" applyFont="1" applyBorder="1" applyAlignment="1">
      <alignment horizontal="center" vertical="center"/>
    </xf>
    <xf numFmtId="2" fontId="22" fillId="0" borderId="16" xfId="0" applyNumberFormat="1" applyFont="1" applyBorder="1" applyAlignment="1">
      <alignment horizontal="center"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3" fontId="11" fillId="0" borderId="2" xfId="0" applyNumberFormat="1" applyFont="1" applyBorder="1" applyAlignment="1">
      <alignment horizontal="center" vertical="center"/>
    </xf>
    <xf numFmtId="2" fontId="23" fillId="0" borderId="11" xfId="0" applyNumberFormat="1" applyFont="1" applyBorder="1" applyAlignment="1">
      <alignment horizontal="center" vertical="center"/>
    </xf>
    <xf numFmtId="3" fontId="6" fillId="0" borderId="15" xfId="0" applyNumberFormat="1" applyFont="1" applyBorder="1" applyAlignment="1">
      <alignment horizontal="center" vertical="center"/>
    </xf>
    <xf numFmtId="2" fontId="23" fillId="0" borderId="17" xfId="0" applyNumberFormat="1" applyFont="1" applyBorder="1" applyAlignment="1">
      <alignment horizontal="center" vertical="center"/>
    </xf>
    <xf numFmtId="2" fontId="23" fillId="0" borderId="8" xfId="0" applyNumberFormat="1" applyFont="1" applyBorder="1" applyAlignment="1">
      <alignment horizontal="center" vertical="center"/>
    </xf>
    <xf numFmtId="2" fontId="24" fillId="0" borderId="11" xfId="0" applyNumberFormat="1" applyFont="1" applyBorder="1" applyAlignment="1">
      <alignment horizontal="center" vertical="center"/>
    </xf>
    <xf numFmtId="2" fontId="24" fillId="0" borderId="14" xfId="0" applyNumberFormat="1" applyFont="1" applyBorder="1" applyAlignment="1">
      <alignment horizontal="center" vertical="center"/>
    </xf>
    <xf numFmtId="2" fontId="24" fillId="0" borderId="17" xfId="0" applyNumberFormat="1" applyFont="1" applyBorder="1" applyAlignment="1">
      <alignment horizontal="center" vertical="center"/>
    </xf>
    <xf numFmtId="3" fontId="6" fillId="0" borderId="12" xfId="0" applyNumberFormat="1" applyFont="1" applyBorder="1" applyAlignment="1">
      <alignment horizontal="center" vertical="center"/>
    </xf>
    <xf numFmtId="2" fontId="23" fillId="0" borderId="14" xfId="0" applyNumberFormat="1" applyFont="1" applyBorder="1" applyAlignment="1">
      <alignment horizontal="center" vertical="center"/>
    </xf>
    <xf numFmtId="3" fontId="6" fillId="0" borderId="32" xfId="0" applyNumberFormat="1" applyFont="1" applyBorder="1" applyAlignment="1">
      <alignment horizontal="center" vertical="center"/>
    </xf>
    <xf numFmtId="2" fontId="23" fillId="0" borderId="33" xfId="0" applyNumberFormat="1" applyFont="1" applyBorder="1" applyAlignment="1">
      <alignment horizontal="center" vertical="center"/>
    </xf>
    <xf numFmtId="2" fontId="22" fillId="0" borderId="3" xfId="0" applyNumberFormat="1" applyFont="1" applyBorder="1" applyAlignment="1">
      <alignment horizontal="center" vertical="center"/>
    </xf>
    <xf numFmtId="2" fontId="22" fillId="0" borderId="4" xfId="0" applyNumberFormat="1" applyFont="1" applyBorder="1" applyAlignment="1">
      <alignment horizontal="center" vertical="center"/>
    </xf>
    <xf numFmtId="2" fontId="22" fillId="0" borderId="5" xfId="0" applyNumberFormat="1" applyFont="1" applyBorder="1" applyAlignment="1">
      <alignment horizontal="center" vertical="center"/>
    </xf>
    <xf numFmtId="2" fontId="23" fillId="0" borderId="2" xfId="0" applyNumberFormat="1" applyFont="1" applyBorder="1" applyAlignment="1">
      <alignment horizontal="center" vertical="center"/>
    </xf>
    <xf numFmtId="0" fontId="25" fillId="0" borderId="3" xfId="0" applyFont="1" applyBorder="1" applyAlignment="1">
      <alignment horizontal="left" vertical="center"/>
    </xf>
    <xf numFmtId="3" fontId="26" fillId="0" borderId="9" xfId="0" applyNumberFormat="1" applyFont="1" applyBorder="1" applyAlignment="1">
      <alignment horizontal="center" vertical="center"/>
    </xf>
    <xf numFmtId="2" fontId="27" fillId="0" borderId="10" xfId="0" applyNumberFormat="1" applyFont="1" applyBorder="1" applyAlignment="1">
      <alignment horizontal="center" vertical="center"/>
    </xf>
    <xf numFmtId="3" fontId="26" fillId="0" borderId="11" xfId="0" applyNumberFormat="1" applyFont="1" applyBorder="1" applyAlignment="1">
      <alignment horizontal="center" vertical="center"/>
    </xf>
    <xf numFmtId="0" fontId="25" fillId="0" borderId="4" xfId="0" applyFont="1" applyBorder="1" applyAlignment="1">
      <alignment horizontal="left" vertical="center"/>
    </xf>
    <xf numFmtId="3" fontId="26" fillId="0" borderId="12" xfId="0" applyNumberFormat="1" applyFont="1" applyBorder="1" applyAlignment="1">
      <alignment horizontal="center" vertical="center"/>
    </xf>
    <xf numFmtId="2" fontId="27" fillId="0" borderId="13" xfId="0" applyNumberFormat="1" applyFont="1" applyBorder="1" applyAlignment="1">
      <alignment horizontal="center" vertical="center"/>
    </xf>
    <xf numFmtId="3" fontId="26" fillId="0" borderId="14" xfId="0" applyNumberFormat="1" applyFont="1" applyBorder="1" applyAlignment="1">
      <alignment horizontal="center" vertical="center"/>
    </xf>
    <xf numFmtId="0" fontId="25" fillId="0" borderId="5" xfId="0" applyFont="1" applyBorder="1" applyAlignment="1">
      <alignment horizontal="left" vertical="center"/>
    </xf>
    <xf numFmtId="3" fontId="26" fillId="0" borderId="15" xfId="0" applyNumberFormat="1" applyFont="1" applyBorder="1" applyAlignment="1">
      <alignment horizontal="center" vertical="center"/>
    </xf>
    <xf numFmtId="2" fontId="27" fillId="0" borderId="16" xfId="0" applyNumberFormat="1" applyFont="1" applyBorder="1" applyAlignment="1">
      <alignment horizontal="center" vertical="center"/>
    </xf>
    <xf numFmtId="3" fontId="26" fillId="0" borderId="17" xfId="0" applyNumberFormat="1" applyFont="1" applyBorder="1" applyAlignment="1">
      <alignment horizontal="center" vertical="center"/>
    </xf>
    <xf numFmtId="0" fontId="25" fillId="0" borderId="2" xfId="0" applyFont="1" applyBorder="1" applyAlignment="1">
      <alignment horizontal="left" vertical="center"/>
    </xf>
    <xf numFmtId="3" fontId="25" fillId="0" borderId="6" xfId="0" applyNumberFormat="1" applyFont="1" applyBorder="1" applyAlignment="1">
      <alignment horizontal="center" vertical="center"/>
    </xf>
    <xf numFmtId="2" fontId="28" fillId="0" borderId="7" xfId="0" applyNumberFormat="1" applyFont="1" applyBorder="1" applyAlignment="1">
      <alignment horizontal="center" vertical="center"/>
    </xf>
    <xf numFmtId="3" fontId="25" fillId="0" borderId="8" xfId="0" applyNumberFormat="1" applyFont="1" applyBorder="1" applyAlignment="1">
      <alignment horizontal="center" vertical="center"/>
    </xf>
    <xf numFmtId="2" fontId="27" fillId="0" borderId="11" xfId="0" applyNumberFormat="1" applyFont="1" applyBorder="1" applyAlignment="1">
      <alignment horizontal="center" vertical="center"/>
    </xf>
    <xf numFmtId="2" fontId="27" fillId="0" borderId="14" xfId="0" applyNumberFormat="1" applyFont="1" applyBorder="1" applyAlignment="1">
      <alignment horizontal="center" vertical="center"/>
    </xf>
    <xf numFmtId="2" fontId="27" fillId="0" borderId="17" xfId="0" applyNumberFormat="1" applyFont="1" applyBorder="1" applyAlignment="1">
      <alignment horizontal="center" vertical="center"/>
    </xf>
    <xf numFmtId="2" fontId="28" fillId="0" borderId="8" xfId="0" applyNumberFormat="1" applyFont="1" applyBorder="1" applyAlignment="1">
      <alignment horizontal="center" vertical="center"/>
    </xf>
    <xf numFmtId="0" fontId="6" fillId="0" borderId="4" xfId="0" applyFont="1" applyBorder="1" applyAlignment="1">
      <alignment horizontal="left" vertical="center"/>
    </xf>
    <xf numFmtId="165" fontId="7" fillId="0" borderId="10" xfId="0" applyNumberFormat="1" applyFont="1" applyBorder="1" applyAlignment="1">
      <alignment horizontal="center" vertical="center"/>
    </xf>
    <xf numFmtId="165" fontId="7" fillId="0" borderId="11" xfId="0" applyNumberFormat="1" applyFont="1" applyBorder="1" applyAlignment="1">
      <alignment horizontal="center" vertical="center"/>
    </xf>
    <xf numFmtId="165" fontId="7" fillId="0" borderId="13" xfId="0" applyNumberFormat="1" applyFont="1" applyBorder="1" applyAlignment="1">
      <alignment horizontal="center" vertical="center"/>
    </xf>
    <xf numFmtId="165" fontId="7" fillId="0" borderId="14" xfId="0" applyNumberFormat="1" applyFont="1" applyBorder="1" applyAlignment="1">
      <alignment horizontal="center" vertical="center"/>
    </xf>
    <xf numFmtId="165" fontId="7" fillId="0" borderId="16" xfId="0" applyNumberFormat="1" applyFont="1" applyBorder="1" applyAlignment="1">
      <alignment horizontal="center" vertical="center"/>
    </xf>
    <xf numFmtId="165" fontId="7" fillId="0" borderId="17"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6" fillId="0" borderId="8" xfId="0" applyNumberFormat="1" applyFont="1" applyBorder="1" applyAlignment="1">
      <alignment horizontal="center" vertical="center"/>
    </xf>
    <xf numFmtId="2" fontId="7" fillId="0" borderId="9" xfId="0" applyNumberFormat="1" applyFont="1" applyBorder="1" applyAlignment="1">
      <alignment horizontal="center" vertical="center"/>
    </xf>
    <xf numFmtId="2" fontId="7" fillId="0" borderId="12" xfId="0" applyNumberFormat="1" applyFont="1" applyBorder="1" applyAlignment="1">
      <alignment horizontal="center" vertical="center"/>
    </xf>
    <xf numFmtId="2" fontId="7" fillId="0" borderId="15" xfId="0" applyNumberFormat="1" applyFont="1" applyBorder="1" applyAlignment="1">
      <alignment horizontal="center" vertical="center"/>
    </xf>
    <xf numFmtId="0" fontId="7" fillId="0" borderId="9" xfId="0" applyFont="1" applyBorder="1" applyAlignment="1">
      <alignment horizontal="center" vertical="center"/>
    </xf>
    <xf numFmtId="0" fontId="22" fillId="0" borderId="11" xfId="0" applyFont="1" applyBorder="1" applyAlignment="1">
      <alignment horizontal="center" vertical="center"/>
    </xf>
    <xf numFmtId="0" fontId="7" fillId="0" borderId="12" xfId="0" applyFont="1" applyBorder="1" applyAlignment="1">
      <alignment horizontal="center" vertical="center"/>
    </xf>
    <xf numFmtId="0" fontId="22" fillId="0" borderId="14" xfId="0" applyFont="1" applyBorder="1" applyAlignment="1">
      <alignment horizontal="center" vertical="center"/>
    </xf>
    <xf numFmtId="0" fontId="7" fillId="0" borderId="15" xfId="0" applyFont="1" applyBorder="1" applyAlignment="1">
      <alignment horizontal="center" vertical="center"/>
    </xf>
    <xf numFmtId="0" fontId="22" fillId="0" borderId="17" xfId="0" applyFont="1" applyBorder="1" applyAlignment="1">
      <alignment horizontal="center" vertical="center"/>
    </xf>
    <xf numFmtId="1" fontId="22" fillId="0" borderId="11" xfId="0" applyNumberFormat="1" applyFont="1" applyBorder="1" applyAlignment="1">
      <alignment horizontal="center" vertical="center"/>
    </xf>
    <xf numFmtId="1" fontId="22" fillId="0" borderId="14" xfId="0" applyNumberFormat="1" applyFont="1" applyBorder="1" applyAlignment="1">
      <alignment horizontal="center" vertical="center"/>
    </xf>
    <xf numFmtId="1" fontId="22" fillId="0" borderId="17" xfId="0" applyNumberFormat="1" applyFont="1" applyBorder="1" applyAlignment="1">
      <alignment horizontal="center" vertical="center"/>
    </xf>
    <xf numFmtId="1" fontId="23" fillId="0" borderId="8" xfId="0" applyNumberFormat="1" applyFont="1" applyBorder="1" applyAlignment="1">
      <alignment horizontal="center" vertical="center"/>
    </xf>
    <xf numFmtId="2" fontId="7" fillId="0" borderId="3"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5" xfId="0" applyNumberFormat="1" applyFont="1" applyBorder="1" applyAlignment="1">
      <alignment horizontal="center" vertical="center"/>
    </xf>
    <xf numFmtId="0" fontId="0" fillId="0" borderId="3" xfId="0" applyBorder="1" applyAlignment="1">
      <alignment horizontal="center" vertical="center"/>
    </xf>
    <xf numFmtId="10" fontId="20" fillId="0" borderId="9" xfId="0" applyNumberFormat="1" applyFont="1" applyBorder="1" applyAlignment="1">
      <alignment horizontal="center" vertical="center"/>
    </xf>
    <xf numFmtId="3" fontId="0" fillId="0" borderId="11" xfId="0" applyNumberFormat="1" applyBorder="1" applyAlignment="1">
      <alignment horizontal="center" vertical="center"/>
    </xf>
    <xf numFmtId="0" fontId="0" fillId="0" borderId="4" xfId="0" applyBorder="1" applyAlignment="1">
      <alignment horizontal="center" vertical="center"/>
    </xf>
    <xf numFmtId="10" fontId="20" fillId="0" borderId="12" xfId="0" applyNumberFormat="1" applyFont="1" applyBorder="1" applyAlignment="1">
      <alignment horizontal="center" vertical="center"/>
    </xf>
    <xf numFmtId="3" fontId="0" fillId="0" borderId="14" xfId="0" applyNumberFormat="1" applyBorder="1" applyAlignment="1">
      <alignment horizontal="center" vertical="center"/>
    </xf>
    <xf numFmtId="10" fontId="23" fillId="0" borderId="6" xfId="0" applyNumberFormat="1" applyFont="1" applyBorder="1" applyAlignment="1">
      <alignment horizontal="center" vertical="center"/>
    </xf>
    <xf numFmtId="0" fontId="5" fillId="2" borderId="1" xfId="0" applyFont="1" applyFill="1" applyBorder="1" applyAlignment="1">
      <alignment horizontal="center" vertical="center"/>
    </xf>
    <xf numFmtId="0" fontId="0" fillId="0" borderId="37" xfId="0" applyBorder="1"/>
    <xf numFmtId="0" fontId="0" fillId="0" borderId="35" xfId="0" applyBorder="1"/>
    <xf numFmtId="0" fontId="0" fillId="0" borderId="36" xfId="0" applyBorder="1"/>
    <xf numFmtId="0" fontId="0" fillId="0" borderId="40" xfId="0" applyBorder="1"/>
    <xf numFmtId="0" fontId="0" fillId="0" borderId="41" xfId="0" applyBorder="1"/>
    <xf numFmtId="0" fontId="0" fillId="0" borderId="42" xfId="0" applyBorder="1"/>
    <xf numFmtId="0" fontId="0" fillId="0" borderId="43" xfId="0" applyBorder="1"/>
    <xf numFmtId="0" fontId="4" fillId="0" borderId="0" xfId="0" applyFont="1" applyAlignment="1">
      <alignment horizontal="center" vertical="center"/>
    </xf>
    <xf numFmtId="0" fontId="0" fillId="0" borderId="0" xfId="0"/>
    <xf numFmtId="0" fontId="12" fillId="0" borderId="0" xfId="0" applyFont="1" applyAlignment="1">
      <alignment horizontal="left" vertical="center"/>
    </xf>
    <xf numFmtId="0" fontId="5" fillId="4" borderId="4" xfId="0" applyFont="1" applyFill="1" applyBorder="1" applyAlignment="1">
      <alignment horizontal="center" vertical="center"/>
    </xf>
    <xf numFmtId="0" fontId="0" fillId="0" borderId="49" xfId="0" applyBorder="1"/>
    <xf numFmtId="0" fontId="0" fillId="3" borderId="3" xfId="0" applyFill="1" applyBorder="1" applyAlignment="1">
      <alignment horizontal="center" vertical="center"/>
    </xf>
    <xf numFmtId="0" fontId="0" fillId="0" borderId="46" xfId="0" applyBorder="1"/>
    <xf numFmtId="0" fontId="0" fillId="0" borderId="48" xfId="0" applyBorder="1"/>
    <xf numFmtId="0" fontId="5" fillId="2" borderId="1" xfId="0" applyFont="1" applyFill="1" applyBorder="1" applyAlignment="1">
      <alignment horizontal="center" vertical="center" wrapText="1"/>
    </xf>
    <xf numFmtId="0" fontId="0" fillId="0" borderId="45" xfId="0" applyBorder="1"/>
    <xf numFmtId="0" fontId="5" fillId="2" borderId="23" xfId="0" applyFont="1" applyFill="1" applyBorder="1" applyAlignment="1">
      <alignment horizontal="center" vertical="center"/>
    </xf>
    <xf numFmtId="0" fontId="0" fillId="0" borderId="52" xfId="0" applyBorder="1"/>
    <xf numFmtId="0" fontId="0" fillId="0" borderId="53" xfId="0" applyBorder="1"/>
    <xf numFmtId="0" fontId="5" fillId="2" borderId="25" xfId="0" applyFont="1" applyFill="1" applyBorder="1" applyAlignment="1">
      <alignment horizontal="center" vertical="center"/>
    </xf>
    <xf numFmtId="0" fontId="0" fillId="0" borderId="51" xfId="0" applyBorder="1"/>
    <xf numFmtId="0" fontId="10" fillId="3" borderId="3" xfId="0" applyFont="1" applyFill="1" applyBorder="1" applyAlignment="1">
      <alignment horizontal="center" vertical="center"/>
    </xf>
    <xf numFmtId="0" fontId="0" fillId="0" borderId="47" xfId="0" applyBorder="1"/>
    <xf numFmtId="0" fontId="8" fillId="0" borderId="0" xfId="0" applyFont="1" applyAlignment="1">
      <alignment horizontal="center" vertical="center"/>
    </xf>
    <xf numFmtId="0" fontId="5" fillId="2" borderId="0" xfId="0" applyFont="1" applyFill="1" applyAlignment="1">
      <alignment horizontal="center" vertical="center"/>
    </xf>
    <xf numFmtId="0" fontId="5" fillId="2" borderId="30" xfId="0" applyFont="1" applyFill="1" applyBorder="1" applyAlignment="1">
      <alignment horizontal="center" vertical="center" wrapText="1"/>
    </xf>
    <xf numFmtId="0" fontId="0" fillId="0" borderId="55" xfId="0" applyBorder="1"/>
    <xf numFmtId="0" fontId="13" fillId="2" borderId="2" xfId="0" applyFont="1" applyFill="1" applyBorder="1" applyAlignment="1">
      <alignment horizontal="center" vertical="center" wrapText="1"/>
    </xf>
    <xf numFmtId="0" fontId="0" fillId="0" borderId="56" xfId="0" applyBorder="1"/>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2" borderId="2" xfId="0" applyFont="1" applyFill="1" applyBorder="1" applyAlignment="1">
      <alignment horizontal="center" vertical="center"/>
    </xf>
    <xf numFmtId="0" fontId="9"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0" fillId="0" borderId="57" xfId="0" applyBorder="1"/>
    <xf numFmtId="0" fontId="5" fillId="2" borderId="26" xfId="0" applyFont="1" applyFill="1" applyBorder="1" applyAlignment="1">
      <alignment horizontal="center" vertical="center" wrapText="1"/>
    </xf>
    <xf numFmtId="0" fontId="0" fillId="3" borderId="3" xfId="0" applyFill="1" applyBorder="1"/>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5" fillId="4" borderId="14"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0" fillId="0" borderId="50" xfId="0" applyBorder="1"/>
    <xf numFmtId="0" fontId="16" fillId="0" borderId="0" xfId="0" applyFont="1" applyAlignment="1">
      <alignment horizontal="left" vertical="center" wrapText="1"/>
    </xf>
    <xf numFmtId="0" fontId="0" fillId="0" borderId="44" xfId="0" applyBorder="1"/>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6" fillId="0" borderId="2" xfId="0" applyFont="1" applyBorder="1" applyAlignment="1">
      <alignment horizontal="center" vertical="center"/>
    </xf>
    <xf numFmtId="0" fontId="17" fillId="0" borderId="58" xfId="0" applyFont="1" applyBorder="1" applyAlignment="1">
      <alignment horizontal="center" vertical="center"/>
    </xf>
    <xf numFmtId="0" fontId="0" fillId="0" borderId="59" xfId="0" applyBorder="1"/>
    <xf numFmtId="0" fontId="0" fillId="0" borderId="60" xfId="0" applyBorder="1"/>
    <xf numFmtId="0" fontId="9"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9" fillId="2" borderId="25"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0" fillId="0" borderId="54" xfId="0" applyBorder="1"/>
    <xf numFmtId="0" fontId="0" fillId="0" borderId="61" xfId="0" applyBorder="1"/>
    <xf numFmtId="0" fontId="5" fillId="2" borderId="30" xfId="0" applyFont="1" applyFill="1" applyBorder="1" applyAlignment="1">
      <alignment horizontal="center" vertical="center"/>
    </xf>
    <xf numFmtId="0" fontId="5" fillId="2" borderId="34" xfId="0" applyFont="1" applyFill="1" applyBorder="1" applyAlignment="1">
      <alignment horizontal="center" vertical="center" wrapText="1"/>
    </xf>
    <xf numFmtId="0" fontId="0" fillId="0" borderId="62" xfId="0" applyBorder="1"/>
    <xf numFmtId="0" fontId="4" fillId="0" borderId="0" xfId="0" applyFont="1" applyAlignment="1">
      <alignment horizontal="center" vertical="center" wrapText="1"/>
    </xf>
    <xf numFmtId="0" fontId="16" fillId="0" borderId="0" xfId="0" applyFont="1" applyAlignment="1">
      <alignment horizontal="left" vertical="center"/>
    </xf>
    <xf numFmtId="0" fontId="9" fillId="2" borderId="30" xfId="0" applyFont="1" applyFill="1" applyBorder="1" applyAlignment="1">
      <alignment horizontal="center" vertical="center" wrapText="1"/>
    </xf>
    <xf numFmtId="0" fontId="18" fillId="0" borderId="2" xfId="0" applyFont="1" applyBorder="1" applyAlignment="1">
      <alignment horizontal="center" vertical="center" wrapText="1"/>
    </xf>
    <xf numFmtId="0" fontId="0" fillId="0" borderId="63" xfId="0" applyBorder="1"/>
    <xf numFmtId="0" fontId="0" fillId="0" borderId="64" xfId="0" applyBorder="1"/>
    <xf numFmtId="0" fontId="0" fillId="2" borderId="34" xfId="0" applyFill="1" applyBorder="1"/>
    <xf numFmtId="0" fontId="9" fillId="4" borderId="1" xfId="0" applyFont="1" applyFill="1" applyBorder="1" applyAlignment="1">
      <alignment horizontal="center" vertical="center" wrapText="1"/>
    </xf>
    <xf numFmtId="0" fontId="0" fillId="0" borderId="39" xfId="0" applyBorder="1"/>
    <xf numFmtId="0" fontId="9" fillId="2" borderId="34" xfId="0" applyFont="1" applyFill="1" applyBorder="1" applyAlignment="1">
      <alignment horizontal="center" vertical="center" wrapText="1"/>
    </xf>
    <xf numFmtId="0" fontId="0" fillId="0" borderId="38" xfId="0" applyBorder="1"/>
    <xf numFmtId="0" fontId="5" fillId="2" borderId="23" xfId="0" applyFont="1" applyFill="1" applyBorder="1" applyAlignment="1">
      <alignment horizontal="center" vertical="center" wrapText="1"/>
    </xf>
    <xf numFmtId="0" fontId="9" fillId="2" borderId="2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DECEE8"/>
            </a:solidFill>
            <a:ln w="12700">
              <a:solidFill>
                <a:srgbClr val="000000"/>
              </a:solidFill>
            </a:ln>
          </c:spPr>
          <c:invertIfNegative val="0"/>
          <c:dLbls>
            <c:numFmt formatCode="#,##0" sourceLinked="0"/>
            <c:spPr>
              <a:noFill/>
              <a:ln>
                <a:noFill/>
              </a:ln>
              <a:effectLst/>
            </c:spPr>
            <c:txPr>
              <a:bodyPr wrap="square" lIns="38100" tIns="19050" rIns="38100" bIns="19050" anchor="ctr">
                <a:spAutoFit/>
              </a:bodyPr>
              <a:lstStyle/>
              <a:p>
                <a:pPr>
                  <a:defRPr sz="900">
                    <a:solidFill>
                      <a:srgbClr val="5A347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'21solsaad'!$B$10:$B$28</c:f>
              <c:strCache>
                <c:ptCount val="19"/>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strCache>
            </c:strRef>
          </c:cat>
          <c:val>
            <c:numRef>
              <c:f>'21solsaad'!$D$10:$D$28</c:f>
              <c:numCache>
                <c:formatCode>#,##0</c:formatCode>
                <c:ptCount val="19"/>
                <c:pt idx="0">
                  <c:v>470127</c:v>
                </c:pt>
                <c:pt idx="1">
                  <c:v>62734</c:v>
                </c:pt>
                <c:pt idx="2">
                  <c:v>50757</c:v>
                </c:pt>
                <c:pt idx="3">
                  <c:v>50446</c:v>
                </c:pt>
                <c:pt idx="4">
                  <c:v>85779</c:v>
                </c:pt>
                <c:pt idx="5">
                  <c:v>25854</c:v>
                </c:pt>
                <c:pt idx="6">
                  <c:v>105011</c:v>
                </c:pt>
                <c:pt idx="7">
                  <c:v>161498</c:v>
                </c:pt>
                <c:pt idx="8">
                  <c:v>429638</c:v>
                </c:pt>
                <c:pt idx="9">
                  <c:v>241132</c:v>
                </c:pt>
                <c:pt idx="10">
                  <c:v>62019</c:v>
                </c:pt>
                <c:pt idx="11">
                  <c:v>102744</c:v>
                </c:pt>
                <c:pt idx="12">
                  <c:v>287871</c:v>
                </c:pt>
                <c:pt idx="13">
                  <c:v>75237</c:v>
                </c:pt>
                <c:pt idx="14">
                  <c:v>24167</c:v>
                </c:pt>
                <c:pt idx="15">
                  <c:v>121585</c:v>
                </c:pt>
                <c:pt idx="16">
                  <c:v>15200</c:v>
                </c:pt>
                <c:pt idx="17">
                  <c:v>2516</c:v>
                </c:pt>
                <c:pt idx="18">
                  <c:v>3376</c:v>
                </c:pt>
              </c:numCache>
            </c:numRef>
          </c:val>
          <c:extLst>
            <c:ext xmlns:c16="http://schemas.microsoft.com/office/drawing/2014/chart" uri="{C3380CC4-5D6E-409C-BE32-E72D297353CC}">
              <c16:uniqueId val="{00000000-A856-47B9-B6DA-288EC9548DE1}"/>
            </c:ext>
          </c:extLst>
        </c:ser>
        <c:dLbls>
          <c:showLegendKey val="0"/>
          <c:showVal val="0"/>
          <c:showCatName val="0"/>
          <c:showSerName val="0"/>
          <c:showPercent val="0"/>
          <c:showBubbleSize val="0"/>
        </c:dLbls>
        <c:gapWidth val="40"/>
        <c:axId val="43620463"/>
        <c:axId val="43620943"/>
      </c:barChart>
      <c:catAx>
        <c:axId val="4362046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20943"/>
        <c:crosses val="autoZero"/>
        <c:auto val="1"/>
        <c:lblAlgn val="ctr"/>
        <c:lblOffset val="100"/>
        <c:noMultiLvlLbl val="0"/>
      </c:catAx>
      <c:valAx>
        <c:axId val="43620943"/>
        <c:scaling>
          <c:orientation val="minMax"/>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20463"/>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solidFill>
                  <a:srgbClr val="5A3471"/>
                </a:solidFill>
                <a:latin typeface="Calibri"/>
                <a:ea typeface="Calibri"/>
                <a:cs typeface="Calibri"/>
              </a:defRPr>
            </a:pPr>
            <a:r>
              <a:rPr lang="es-ES"/>
              <a:t>Resoluciones de grado según el grado de dependencia reconocido y CCAA</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5561-43D0-8D05-2A5A9DAA036E}"/>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19.566625055907501</c:v>
              </c:pt>
              <c:pt idx="1">
                <c:v>25.341336099161751</c:v>
              </c:pt>
              <c:pt idx="2">
                <c:v>16.816714409130181</c:v>
              </c:pt>
              <c:pt idx="3">
                <c:v>18.216757929538179</c:v>
              </c:pt>
              <c:pt idx="4">
                <c:v>30.601499250374811</c:v>
              </c:pt>
              <c:pt idx="5">
                <c:v>20.80836564446011</c:v>
              </c:pt>
              <c:pt idx="6">
                <c:v>25.130664156345919</c:v>
              </c:pt>
              <c:pt idx="7">
                <c:v>21.824032024119429</c:v>
              </c:pt>
              <c:pt idx="8">
                <c:v>12.798305398838689</c:v>
              </c:pt>
              <c:pt idx="9">
                <c:v>22.55698623434964</c:v>
              </c:pt>
              <c:pt idx="10">
                <c:v>22.43198793942301</c:v>
              </c:pt>
              <c:pt idx="11">
                <c:v>27.202445863841721</c:v>
              </c:pt>
              <c:pt idx="12">
                <c:v>25.15923677544227</c:v>
              </c:pt>
              <c:pt idx="13">
                <c:v>23.065298426908079</c:v>
              </c:pt>
              <c:pt idx="14">
                <c:v>13.20127901665213</c:v>
              </c:pt>
              <c:pt idx="15">
                <c:v>16.018905833141201</c:v>
              </c:pt>
              <c:pt idx="16">
                <c:v>14.69755808596064</c:v>
              </c:pt>
              <c:pt idx="17">
                <c:v>17.69199839163651</c:v>
              </c:pt>
              <c:pt idx="18">
                <c:v>27.006638503319252</c:v>
              </c:pt>
              <c:pt idx="19">
                <c:v>20.553338069653901</c:v>
              </c:pt>
            </c:numLit>
          </c:val>
          <c:extLst>
            <c:ext xmlns:c16="http://schemas.microsoft.com/office/drawing/2014/chart" uri="{C3380CC4-5D6E-409C-BE32-E72D297353CC}">
              <c16:uniqueId val="{00000000-5561-43D0-8D05-2A5A9DAA036E}"/>
            </c:ext>
          </c:extLst>
        </c:ser>
        <c:ser>
          <c:idx val="1"/>
          <c:order val="1"/>
          <c:tx>
            <c:v>GRADO II</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3-5561-43D0-8D05-2A5A9DAA036E}"/>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34.133728524286667</c:v>
              </c:pt>
              <c:pt idx="1">
                <c:v>30.685392685290669</c:v>
              </c:pt>
              <c:pt idx="2">
                <c:v>25.721820579275221</c:v>
              </c:pt>
              <c:pt idx="3">
                <c:v>24.93232771980577</c:v>
              </c:pt>
              <c:pt idx="4">
                <c:v>32.161919040479759</c:v>
              </c:pt>
              <c:pt idx="5">
                <c:v>34.55528140054048</c:v>
              </c:pt>
              <c:pt idx="6">
                <c:v>27.072240363212039</c:v>
              </c:pt>
              <c:pt idx="7">
                <c:v>26.811965974373098</c:v>
              </c:pt>
              <c:pt idx="8">
                <c:v>27.827595437137091</c:v>
              </c:pt>
              <c:pt idx="9">
                <c:v>32.377076522783383</c:v>
              </c:pt>
              <c:pt idx="10">
                <c:v>24.00637291852258</c:v>
              </c:pt>
              <c:pt idx="11">
                <c:v>31.60052188814457</c:v>
              </c:pt>
              <c:pt idx="12">
                <c:v>30.68048745738918</c:v>
              </c:pt>
              <c:pt idx="13">
                <c:v>30.6011715432996</c:v>
              </c:pt>
              <c:pt idx="14">
                <c:v>27.440720900294838</c:v>
              </c:pt>
              <c:pt idx="15">
                <c:v>22.621949211159059</c:v>
              </c:pt>
              <c:pt idx="16">
                <c:v>29.592575528203781</c:v>
              </c:pt>
              <c:pt idx="17">
                <c:v>24.487334137515081</c:v>
              </c:pt>
              <c:pt idx="18">
                <c:v>29.843089921544959</c:v>
              </c:pt>
              <c:pt idx="19">
                <c:v>29.87815660992343</c:v>
              </c:pt>
            </c:numLit>
          </c:val>
          <c:extLst>
            <c:ext xmlns:c16="http://schemas.microsoft.com/office/drawing/2014/chart" uri="{C3380CC4-5D6E-409C-BE32-E72D297353CC}">
              <c16:uniqueId val="{00000002-5561-43D0-8D05-2A5A9DAA036E}"/>
            </c:ext>
          </c:extLst>
        </c:ser>
        <c:ser>
          <c:idx val="2"/>
          <c:order val="2"/>
          <c:tx>
            <c:v>GRADO I</c:v>
          </c:tx>
          <c:spPr>
            <a:solidFill>
              <a:srgbClr val="BFA6D2"/>
            </a:solidFill>
            <a:ln w="9525">
              <a:solidFill>
                <a:srgbClr val="000000"/>
              </a:solidFill>
            </a:ln>
          </c:spPr>
          <c:invertIfNegative val="0"/>
          <c:dPt>
            <c:idx val="19"/>
            <c:invertIfNegative val="0"/>
            <c:bubble3D val="0"/>
            <c:spPr>
              <a:pattFill prst="ltHorz">
                <a:fgClr>
                  <a:srgbClr val="BFA6D2"/>
                </a:fgClr>
                <a:bgClr>
                  <a:srgbClr val="D7C4E5"/>
                </a:bgClr>
              </a:pattFill>
              <a:ln w="9525">
                <a:solidFill>
                  <a:srgbClr val="000000"/>
                </a:solidFill>
              </a:ln>
            </c:spPr>
            <c:extLst>
              <c:ext xmlns:c16="http://schemas.microsoft.com/office/drawing/2014/chart" uri="{C3380CC4-5D6E-409C-BE32-E72D297353CC}">
                <c16:uniqueId val="{00000005-5561-43D0-8D05-2A5A9DAA036E}"/>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27.287979831020269</c:v>
              </c:pt>
              <c:pt idx="1">
                <c:v>30.653086902555561</c:v>
              </c:pt>
              <c:pt idx="2">
                <c:v>36.700313736188789</c:v>
              </c:pt>
              <c:pt idx="3">
                <c:v>36.447980163239997</c:v>
              </c:pt>
              <c:pt idx="4">
                <c:v>26.54032983508246</c:v>
              </c:pt>
              <c:pt idx="5">
                <c:v>26.256217444091959</c:v>
              </c:pt>
              <c:pt idx="6">
                <c:v>31.5868953411977</c:v>
              </c:pt>
              <c:pt idx="7">
                <c:v>32.576434149771018</c:v>
              </c:pt>
              <c:pt idx="8">
                <c:v>35.469515710579422</c:v>
              </c:pt>
              <c:pt idx="9">
                <c:v>31.050325794471501</c:v>
              </c:pt>
              <c:pt idx="10">
                <c:v>26.024463784006031</c:v>
              </c:pt>
              <c:pt idx="11">
                <c:v>35.755179934569249</c:v>
              </c:pt>
              <c:pt idx="12">
                <c:v>25.176958707897381</c:v>
              </c:pt>
              <c:pt idx="13">
                <c:v>31.0602898634159</c:v>
              </c:pt>
              <c:pt idx="14">
                <c:v>33.225364395166309</c:v>
              </c:pt>
              <c:pt idx="15">
                <c:v>33.582556569282957</c:v>
              </c:pt>
              <c:pt idx="16">
                <c:v>25.65655235963931</c:v>
              </c:pt>
              <c:pt idx="17">
                <c:v>27.46280659429031</c:v>
              </c:pt>
              <c:pt idx="18">
                <c:v>21.333735666867831</c:v>
              </c:pt>
              <c:pt idx="19">
                <c:v>30.63001442505082</c:v>
              </c:pt>
            </c:numLit>
          </c:val>
          <c:extLst>
            <c:ext xmlns:c16="http://schemas.microsoft.com/office/drawing/2014/chart" uri="{C3380CC4-5D6E-409C-BE32-E72D297353CC}">
              <c16:uniqueId val="{00000004-5561-43D0-8D05-2A5A9DAA036E}"/>
            </c:ext>
          </c:extLst>
        </c:ser>
        <c:ser>
          <c:idx val="3"/>
          <c:order val="3"/>
          <c:tx>
            <c:v>SIN GRADO</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07-5561-43D0-8D05-2A5A9DAA036E}"/>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19.01166658878557</c:v>
              </c:pt>
              <c:pt idx="1">
                <c:v>13.32018431299203</c:v>
              </c:pt>
              <c:pt idx="2">
                <c:v>20.761151275405808</c:v>
              </c:pt>
              <c:pt idx="3">
                <c:v>20.402934187416051</c:v>
              </c:pt>
              <c:pt idx="4">
                <c:v>10.69625187406297</c:v>
              </c:pt>
              <c:pt idx="5">
                <c:v>18.380135510907451</c:v>
              </c:pt>
              <c:pt idx="6">
                <c:v>16.21020013924435</c:v>
              </c:pt>
              <c:pt idx="7">
                <c:v>18.78756785173643</c:v>
              </c:pt>
              <c:pt idx="8">
                <c:v>23.904583453444801</c:v>
              </c:pt>
              <c:pt idx="9">
                <c:v>14.015611448395489</c:v>
              </c:pt>
              <c:pt idx="10">
                <c:v>27.53717535804838</c:v>
              </c:pt>
              <c:pt idx="11">
                <c:v>5.4418523134444623</c:v>
              </c:pt>
              <c:pt idx="12">
                <c:v>18.98331705927118</c:v>
              </c:pt>
              <c:pt idx="13">
                <c:v>15.27324016637642</c:v>
              </c:pt>
              <c:pt idx="14">
                <c:v>26.132635687886719</c:v>
              </c:pt>
              <c:pt idx="15">
                <c:v>27.77658838641678</c:v>
              </c:pt>
              <c:pt idx="16">
                <c:v>30.053314026196279</c:v>
              </c:pt>
              <c:pt idx="17">
                <c:v>30.3578608765581</c:v>
              </c:pt>
              <c:pt idx="18">
                <c:v>21.816535908267952</c:v>
              </c:pt>
              <c:pt idx="19">
                <c:v>18.93849089537186</c:v>
              </c:pt>
            </c:numLit>
          </c:val>
          <c:extLst>
            <c:ext xmlns:c16="http://schemas.microsoft.com/office/drawing/2014/chart" uri="{C3380CC4-5D6E-409C-BE32-E72D297353CC}">
              <c16:uniqueId val="{00000006-5561-43D0-8D05-2A5A9DAA036E}"/>
            </c:ext>
          </c:extLst>
        </c:ser>
        <c:dLbls>
          <c:showLegendKey val="0"/>
          <c:showVal val="0"/>
          <c:showCatName val="0"/>
          <c:showSerName val="0"/>
          <c:showPercent val="0"/>
          <c:showBubbleSize val="0"/>
        </c:dLbls>
        <c:gapWidth val="40"/>
        <c:overlap val="100"/>
        <c:axId val="43687183"/>
        <c:axId val="43687663"/>
      </c:barChart>
      <c:catAx>
        <c:axId val="436871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87663"/>
        <c:crosses val="autoZero"/>
        <c:auto val="1"/>
        <c:lblAlgn val="ctr"/>
        <c:lblOffset val="100"/>
        <c:noMultiLvlLbl val="0"/>
      </c:catAx>
      <c:valAx>
        <c:axId val="43687663"/>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87183"/>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solidFill>
                  <a:srgbClr val="5A3471"/>
                </a:solidFill>
                <a:latin typeface="Calibri"/>
                <a:ea typeface="Calibri"/>
                <a:cs typeface="Calibri"/>
              </a:defRPr>
            </a:pPr>
            <a:r>
              <a:rPr lang="es-ES"/>
              <a:t>Beneficiarios con derecho por grado y CCAA</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2ADA-4A16-B4D6-49A34A7DC073}"/>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24.159807013880492</c:v>
              </c:pt>
              <c:pt idx="1">
                <c:v>29.235567586653328</c:v>
              </c:pt>
              <c:pt idx="2">
                <c:v>21.222815171859757</c:v>
              </c:pt>
              <c:pt idx="3">
                <c:v>22.886217907115601</c:v>
              </c:pt>
              <c:pt idx="4">
                <c:v>34.266757994547184</c:v>
              </c:pt>
              <c:pt idx="5">
                <c:v>25.494241842610364</c:v>
              </c:pt>
              <c:pt idx="6">
                <c:v>29.99251006460069</c:v>
              </c:pt>
              <c:pt idx="7">
                <c:v>26.872772366029995</c:v>
              </c:pt>
              <c:pt idx="8">
                <c:v>16.818759893388172</c:v>
              </c:pt>
              <c:pt idx="9">
                <c:v>26.23381594533501</c:v>
              </c:pt>
              <c:pt idx="10">
                <c:v>30.956546408813658</c:v>
              </c:pt>
              <c:pt idx="11">
                <c:v>28.767955516655512</c:v>
              </c:pt>
              <c:pt idx="12">
                <c:v>31.054390111044867</c:v>
              </c:pt>
              <c:pt idx="13">
                <c:v>27.223156500025482</c:v>
              </c:pt>
              <c:pt idx="14">
                <c:v>17.871598830672365</c:v>
              </c:pt>
              <c:pt idx="15">
                <c:v>22.179658195665311</c:v>
              </c:pt>
              <c:pt idx="16">
                <c:v>21.012515291239296</c:v>
              </c:pt>
              <c:pt idx="17">
                <c:v>25.404157043879909</c:v>
              </c:pt>
              <c:pt idx="18">
                <c:v>34.542647626399074</c:v>
              </c:pt>
              <c:pt idx="19">
                <c:v>25.355237395253997</c:v>
              </c:pt>
            </c:numLit>
          </c:val>
          <c:extLst>
            <c:ext xmlns:c16="http://schemas.microsoft.com/office/drawing/2014/chart" uri="{C3380CC4-5D6E-409C-BE32-E72D297353CC}">
              <c16:uniqueId val="{00000000-2ADA-4A16-B4D6-49A34A7DC073}"/>
            </c:ext>
          </c:extLst>
        </c:ser>
        <c:ser>
          <c:idx val="1"/>
          <c:order val="1"/>
          <c:tx>
            <c:v>GRADO II</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3-2ADA-4A16-B4D6-49A34A7DC073}"/>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42.146476025101379</c:v>
              </c:pt>
              <c:pt idx="1">
                <c:v>35.400851330940192</c:v>
              </c:pt>
              <c:pt idx="2">
                <c:v>32.461123543926092</c:v>
              </c:pt>
              <c:pt idx="3">
                <c:v>31.323174372420237</c:v>
              </c:pt>
              <c:pt idx="4">
                <c:v>36.014075238056861</c:v>
              </c:pt>
              <c:pt idx="5">
                <c:v>42.336852207293667</c:v>
              </c:pt>
              <c:pt idx="6">
                <c:v>32.309708828761352</c:v>
              </c:pt>
              <c:pt idx="7">
                <c:v>33.014607819433941</c:v>
              </c:pt>
              <c:pt idx="8">
                <c:v>36.569345040791198</c:v>
              </c:pt>
              <c:pt idx="9">
                <c:v>37.654598780279635</c:v>
              </c:pt>
              <c:pt idx="10">
                <c:v>33.129225968130882</c:v>
              </c:pt>
              <c:pt idx="11">
                <c:v>33.419142254028728</c:v>
              </c:pt>
              <c:pt idx="12">
                <c:v>37.869345354258435</c:v>
              </c:pt>
              <c:pt idx="13">
                <c:v>36.117481187042415</c:v>
              </c:pt>
              <c:pt idx="14">
                <c:v>37.148639532268945</c:v>
              </c:pt>
              <c:pt idx="15">
                <c:v>31.322183078519227</c:v>
              </c:pt>
              <c:pt idx="16">
                <c:v>42.307330384868727</c:v>
              </c:pt>
              <c:pt idx="17">
                <c:v>35.161662817551964</c:v>
              </c:pt>
              <c:pt idx="18">
                <c:v>38.170590505596294</c:v>
              </c:pt>
              <c:pt idx="19">
                <c:v>36.858623704326718</c:v>
              </c:pt>
            </c:numLit>
          </c:val>
          <c:extLst>
            <c:ext xmlns:c16="http://schemas.microsoft.com/office/drawing/2014/chart" uri="{C3380CC4-5D6E-409C-BE32-E72D297353CC}">
              <c16:uniqueId val="{00000002-2ADA-4A16-B4D6-49A34A7DC073}"/>
            </c:ext>
          </c:extLst>
        </c:ser>
        <c:ser>
          <c:idx val="2"/>
          <c:order val="2"/>
          <c:tx>
            <c:v>GRADO I</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05-2ADA-4A16-B4D6-49A34A7DC073}"/>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33.693716961018119</c:v>
              </c:pt>
              <c:pt idx="1">
                <c:v>35.363581082406483</c:v>
              </c:pt>
              <c:pt idx="2">
                <c:v>46.31606128421415</c:v>
              </c:pt>
              <c:pt idx="3">
                <c:v>45.790607720464159</c:v>
              </c:pt>
              <c:pt idx="4">
                <c:v>29.719166767395951</c:v>
              </c:pt>
              <c:pt idx="5">
                <c:v>32.168905950095969</c:v>
              </c:pt>
              <c:pt idx="6">
                <c:v>37.697781106637954</c:v>
              </c:pt>
              <c:pt idx="7">
                <c:v>40.112619814536068</c:v>
              </c:pt>
              <c:pt idx="8">
                <c:v>46.611895065820626</c:v>
              </c:pt>
              <c:pt idx="9">
                <c:v>36.111585274385355</c:v>
              </c:pt>
              <c:pt idx="10">
                <c:v>35.91422762305546</c:v>
              </c:pt>
              <c:pt idx="11">
                <c:v>37.81290222931576</c:v>
              </c:pt>
              <c:pt idx="12">
                <c:v>31.076264534696698</c:v>
              </c:pt>
              <c:pt idx="13">
                <c:v>36.659362312932103</c:v>
              </c:pt>
              <c:pt idx="14">
                <c:v>44.979761637058694</c:v>
              </c:pt>
              <c:pt idx="15">
                <c:v>46.498158725815465</c:v>
              </c:pt>
              <c:pt idx="16">
                <c:v>36.680154323891969</c:v>
              </c:pt>
              <c:pt idx="17">
                <c:v>39.434180138568131</c:v>
              </c:pt>
              <c:pt idx="18">
                <c:v>27.286761868004632</c:v>
              </c:pt>
              <c:pt idx="19">
                <c:v>37.786138900419282</c:v>
              </c:pt>
            </c:numLit>
          </c:val>
          <c:extLst>
            <c:ext xmlns:c16="http://schemas.microsoft.com/office/drawing/2014/chart" uri="{C3380CC4-5D6E-409C-BE32-E72D297353CC}">
              <c16:uniqueId val="{00000004-2ADA-4A16-B4D6-49A34A7DC073}"/>
            </c:ext>
          </c:extLst>
        </c:ser>
        <c:dLbls>
          <c:showLegendKey val="0"/>
          <c:showVal val="0"/>
          <c:showCatName val="0"/>
          <c:showSerName val="0"/>
          <c:showPercent val="0"/>
          <c:showBubbleSize val="0"/>
        </c:dLbls>
        <c:gapWidth val="40"/>
        <c:overlap val="100"/>
        <c:axId val="43691503"/>
        <c:axId val="43690543"/>
      </c:barChart>
      <c:catAx>
        <c:axId val="4369150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90543"/>
        <c:crosses val="autoZero"/>
        <c:auto val="1"/>
        <c:lblAlgn val="ctr"/>
        <c:lblOffset val="100"/>
        <c:noMultiLvlLbl val="0"/>
      </c:catAx>
      <c:valAx>
        <c:axId val="43690543"/>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91503"/>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resoluciones de grado sobre la población potencialmente dependiente</a:t>
            </a:r>
          </a:p>
        </c:rich>
      </c:tx>
      <c:overlay val="0"/>
    </c:title>
    <c:autoTitleDeleted val="0"/>
    <c:plotArea>
      <c:layout/>
      <c:barChart>
        <c:barDir val="col"/>
        <c:grouping val="clustered"/>
        <c:varyColors val="0"/>
        <c:ser>
          <c:idx val="0"/>
          <c:order val="0"/>
          <c:tx>
            <c:v>Porcentaje de resoluciones de grado sobre la población potencialmente dependiente</c:v>
          </c:tx>
          <c:spPr>
            <a:solidFill>
              <a:srgbClr val="DECEE8"/>
            </a:solidFill>
            <a:ln w="12700">
              <a:solidFill>
                <a:srgbClr val="000000"/>
              </a:solidFill>
            </a:ln>
          </c:spPr>
          <c:invertIfNegative val="0"/>
          <c:dPt>
            <c:idx val="9"/>
            <c:invertIfNegative val="0"/>
            <c:bubble3D val="0"/>
            <c:spPr>
              <a:solidFill>
                <a:srgbClr val="5A3471"/>
              </a:solidFill>
              <a:ln w="12700">
                <a:solidFill>
                  <a:srgbClr val="000000"/>
                </a:solidFill>
              </a:ln>
            </c:spPr>
            <c:extLst>
              <c:ext xmlns:c16="http://schemas.microsoft.com/office/drawing/2014/chart" uri="{C3380CC4-5D6E-409C-BE32-E72D297353CC}">
                <c16:uniqueId val="{00000001-4899-45D7-88C3-4F63B1E4A2AC}"/>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Balears, Illes</c:v>
              </c:pt>
              <c:pt idx="2">
                <c:v>Extremadura</c:v>
              </c:pt>
              <c:pt idx="3">
                <c:v>Castilla y León</c:v>
              </c:pt>
              <c:pt idx="4">
                <c:v>País Vasco</c:v>
              </c:pt>
              <c:pt idx="5">
                <c:v>Cataluña</c:v>
              </c:pt>
              <c:pt idx="6">
                <c:v>Murcia, Región de</c:v>
              </c:pt>
              <c:pt idx="7">
                <c:v>Castilla - La Mancha</c:v>
              </c:pt>
              <c:pt idx="8">
                <c:v>Rioja, La</c:v>
              </c:pt>
              <c:pt idx="9">
                <c:v>Total Nacional</c:v>
              </c:pt>
              <c:pt idx="10">
                <c:v>Madrid, Comunidad de</c:v>
              </c:pt>
              <c:pt idx="11">
                <c:v>Comunitat Valenciana</c:v>
              </c:pt>
              <c:pt idx="12">
                <c:v>Canarias</c:v>
              </c:pt>
              <c:pt idx="13">
                <c:v>Aragón</c:v>
              </c:pt>
              <c:pt idx="14">
                <c:v>Melilla</c:v>
              </c:pt>
              <c:pt idx="15">
                <c:v>Navarra, Comunidad Foral de</c:v>
              </c:pt>
              <c:pt idx="16">
                <c:v>Cantabria</c:v>
              </c:pt>
              <c:pt idx="17">
                <c:v>Ceuta</c:v>
              </c:pt>
              <c:pt idx="18">
                <c:v>Asturias, Principado de</c:v>
              </c:pt>
              <c:pt idx="19">
                <c:v>Galicia</c:v>
              </c:pt>
            </c:strLit>
          </c:cat>
          <c:val>
            <c:numLit>
              <c:formatCode>General</c:formatCode>
              <c:ptCount val="20"/>
              <c:pt idx="0">
                <c:v>40.982534662566607</c:v>
              </c:pt>
              <c:pt idx="1">
                <c:v>37.859467409331288</c:v>
              </c:pt>
              <c:pt idx="2">
                <c:v>37.140348421414302</c:v>
              </c:pt>
              <c:pt idx="3">
                <c:v>36.831202278723737</c:v>
              </c:pt>
              <c:pt idx="4">
                <c:v>35.013406371630388</c:v>
              </c:pt>
              <c:pt idx="5">
                <c:v>34.28803402963473</c:v>
              </c:pt>
              <c:pt idx="6">
                <c:v>33.948316045087871</c:v>
              </c:pt>
              <c:pt idx="7">
                <c:v>33.890875495174541</c:v>
              </c:pt>
              <c:pt idx="8">
                <c:v>33.61803819175536</c:v>
              </c:pt>
              <c:pt idx="9">
                <c:v>33.480079233041167</c:v>
              </c:pt>
              <c:pt idx="10">
                <c:v>32.663223044348271</c:v>
              </c:pt>
              <c:pt idx="11">
                <c:v>32.494457435707702</c:v>
              </c:pt>
              <c:pt idx="12">
                <c:v>30.801598912384922</c:v>
              </c:pt>
              <c:pt idx="13">
                <c:v>30.75961548519367</c:v>
              </c:pt>
              <c:pt idx="14">
                <c:v>28.336896109448489</c:v>
              </c:pt>
              <c:pt idx="15">
                <c:v>27.892511727572831</c:v>
              </c:pt>
              <c:pt idx="16">
                <c:v>24.477528951606718</c:v>
              </c:pt>
              <c:pt idx="17">
                <c:v>23.957229553992871</c:v>
              </c:pt>
              <c:pt idx="18">
                <c:v>22.910090940341881</c:v>
              </c:pt>
              <c:pt idx="19">
                <c:v>20.858220398017021</c:v>
              </c:pt>
            </c:numLit>
          </c:val>
          <c:extLst>
            <c:ext xmlns:c16="http://schemas.microsoft.com/office/drawing/2014/chart" uri="{C3380CC4-5D6E-409C-BE32-E72D297353CC}">
              <c16:uniqueId val="{00000000-4899-45D7-88C3-4F63B1E4A2AC}"/>
            </c:ext>
          </c:extLst>
        </c:ser>
        <c:dLbls>
          <c:showLegendKey val="0"/>
          <c:showVal val="0"/>
          <c:showCatName val="0"/>
          <c:showSerName val="0"/>
          <c:showPercent val="0"/>
          <c:showBubbleSize val="0"/>
        </c:dLbls>
        <c:gapWidth val="40"/>
        <c:axId val="43628143"/>
        <c:axId val="43628623"/>
      </c:barChart>
      <c:catAx>
        <c:axId val="436281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28623"/>
        <c:crosses val="autoZero"/>
        <c:auto val="1"/>
        <c:lblAlgn val="ctr"/>
        <c:lblOffset val="100"/>
        <c:noMultiLvlLbl val="0"/>
      </c:catAx>
      <c:valAx>
        <c:axId val="43628623"/>
        <c:scaling>
          <c:orientation val="minMax"/>
          <c:max val="5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28143"/>
        <c:crosses val="autoZero"/>
        <c:crossBetween val="between"/>
        <c:majorUnit val="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resoluciones registradas sobre la población</a:t>
            </a:r>
          </a:p>
        </c:rich>
      </c:tx>
      <c:overlay val="0"/>
    </c:title>
    <c:autoTitleDeleted val="0"/>
    <c:plotArea>
      <c:layout/>
      <c:barChart>
        <c:barDir val="col"/>
        <c:grouping val="clustered"/>
        <c:varyColors val="0"/>
        <c:ser>
          <c:idx val="0"/>
          <c:order val="0"/>
          <c:tx>
            <c:v>Porcentaje de resoluciones registradas sobre la población</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2915-4BF9-BAA6-17965C3D6BC3}"/>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Castilla y León</c:v>
              </c:pt>
              <c:pt idx="1">
                <c:v>Extremadura</c:v>
              </c:pt>
              <c:pt idx="2">
                <c:v>País Vasco</c:v>
              </c:pt>
              <c:pt idx="3">
                <c:v>Andalucía</c:v>
              </c:pt>
              <c:pt idx="4">
                <c:v>Castilla - La Mancha</c:v>
              </c:pt>
              <c:pt idx="5">
                <c:v>Cataluña</c:v>
              </c:pt>
              <c:pt idx="6">
                <c:v>Rioja, La</c:v>
              </c:pt>
              <c:pt idx="7">
                <c:v>Total Nacional</c:v>
              </c:pt>
              <c:pt idx="8">
                <c:v>Murcia, Región de</c:v>
              </c:pt>
              <c:pt idx="9">
                <c:v>Asturias, Principado de</c:v>
              </c:pt>
              <c:pt idx="10">
                <c:v>Aragón</c:v>
              </c:pt>
              <c:pt idx="11">
                <c:v>Cantabria</c:v>
              </c:pt>
              <c:pt idx="12">
                <c:v>Comunitat Valenciana</c:v>
              </c:pt>
              <c:pt idx="13">
                <c:v>Madrid, Comunidad de</c:v>
              </c:pt>
              <c:pt idx="14">
                <c:v>Balears, Illes</c:v>
              </c:pt>
              <c:pt idx="15">
                <c:v>Melilla</c:v>
              </c:pt>
              <c:pt idx="16">
                <c:v>Galicia</c:v>
              </c:pt>
              <c:pt idx="17">
                <c:v>Canarias</c:v>
              </c:pt>
              <c:pt idx="18">
                <c:v>Navarra, Comunidad Foral de</c:v>
              </c:pt>
              <c:pt idx="19">
                <c:v>Ceuta</c:v>
              </c:pt>
            </c:strLit>
          </c:cat>
          <c:val>
            <c:numLit>
              <c:formatCode>General</c:formatCode>
              <c:ptCount val="20"/>
              <c:pt idx="0">
                <c:v>6.5750299535111507</c:v>
              </c:pt>
              <c:pt idx="1">
                <c:v>5.5415841913143371</c:v>
              </c:pt>
              <c:pt idx="2">
                <c:v>5.4159421640667817</c:v>
              </c:pt>
              <c:pt idx="3">
                <c:v>5.1794152924039318</c:v>
              </c:pt>
              <c:pt idx="4">
                <c:v>4.7959017634682084</c:v>
              </c:pt>
              <c:pt idx="5">
                <c:v>4.7823975157450782</c:v>
              </c:pt>
              <c:pt idx="6">
                <c:v>4.648978130555717</c:v>
              </c:pt>
              <c:pt idx="7">
                <c:v>4.6156352620975243</c:v>
              </c:pt>
              <c:pt idx="8">
                <c:v>4.3781651920712754</c:v>
              </c:pt>
              <c:pt idx="9">
                <c:v>4.3330496252689317</c:v>
              </c:pt>
              <c:pt idx="10">
                <c:v>4.3098413405626914</c:v>
              </c:pt>
              <c:pt idx="11">
                <c:v>4.3012147440378827</c:v>
              </c:pt>
              <c:pt idx="12">
                <c:v>4.1442849290586006</c:v>
              </c:pt>
              <c:pt idx="13">
                <c:v>4.0453136302718384</c:v>
              </c:pt>
              <c:pt idx="14">
                <c:v>3.872083235987851</c:v>
              </c:pt>
              <c:pt idx="15">
                <c:v>3.8062641414083411</c:v>
              </c:pt>
              <c:pt idx="16">
                <c:v>3.7831969974299571</c:v>
              </c:pt>
              <c:pt idx="17">
                <c:v>3.6910113304640468</c:v>
              </c:pt>
              <c:pt idx="18">
                <c:v>3.5213656716199662</c:v>
              </c:pt>
              <c:pt idx="19">
                <c:v>2.976055141383561</c:v>
              </c:pt>
            </c:numLit>
          </c:val>
          <c:extLst>
            <c:ext xmlns:c16="http://schemas.microsoft.com/office/drawing/2014/chart" uri="{C3380CC4-5D6E-409C-BE32-E72D297353CC}">
              <c16:uniqueId val="{00000000-2915-4BF9-BAA6-17965C3D6BC3}"/>
            </c:ext>
          </c:extLst>
        </c:ser>
        <c:dLbls>
          <c:showLegendKey val="0"/>
          <c:showVal val="0"/>
          <c:showCatName val="0"/>
          <c:showSerName val="0"/>
          <c:showPercent val="0"/>
          <c:showBubbleSize val="0"/>
        </c:dLbls>
        <c:gapWidth val="40"/>
        <c:axId val="43656943"/>
        <c:axId val="43658383"/>
      </c:barChart>
      <c:catAx>
        <c:axId val="436569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58383"/>
        <c:crosses val="autoZero"/>
        <c:auto val="1"/>
        <c:lblAlgn val="ctr"/>
        <c:lblOffset val="100"/>
        <c:noMultiLvlLbl val="0"/>
      </c:catAx>
      <c:valAx>
        <c:axId val="43658383"/>
        <c:scaling>
          <c:orientation val="minMax"/>
          <c:max val="7"/>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56943"/>
        <c:crosses val="autoZero"/>
        <c:crossBetween val="between"/>
        <c:majorUnit val="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resoluciones en el tramo de edad de 0 a 64 años sobre la población de dicha edad</a:t>
            </a:r>
          </a:p>
        </c:rich>
      </c:tx>
      <c:overlay val="0"/>
    </c:title>
    <c:autoTitleDeleted val="0"/>
    <c:plotArea>
      <c:layout/>
      <c:barChart>
        <c:barDir val="col"/>
        <c:grouping val="clustered"/>
        <c:varyColors val="0"/>
        <c:ser>
          <c:idx val="0"/>
          <c:order val="0"/>
          <c:tx>
            <c:v>Porcentaje de resoluciones en el tramo de edad de 0 a 64 años sobre la población de dicha edad</c:v>
          </c:tx>
          <c:spPr>
            <a:solidFill>
              <a:srgbClr val="DECEE8"/>
            </a:solidFill>
            <a:ln w="12700">
              <a:solidFill>
                <a:srgbClr val="000000"/>
              </a:solidFill>
            </a:ln>
          </c:spPr>
          <c:invertIfNegative val="0"/>
          <c:dPt>
            <c:idx val="10"/>
            <c:invertIfNegative val="0"/>
            <c:bubble3D val="0"/>
            <c:spPr>
              <a:solidFill>
                <a:srgbClr val="5A3471"/>
              </a:solidFill>
              <a:ln w="12700">
                <a:solidFill>
                  <a:srgbClr val="000000"/>
                </a:solidFill>
              </a:ln>
            </c:spPr>
            <c:extLst>
              <c:ext xmlns:c16="http://schemas.microsoft.com/office/drawing/2014/chart" uri="{C3380CC4-5D6E-409C-BE32-E72D297353CC}">
                <c16:uniqueId val="{00000001-BDAA-46A6-9F6F-D55F5465F158}"/>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Melilla</c:v>
              </c:pt>
              <c:pt idx="1">
                <c:v>Ceuta</c:v>
              </c:pt>
              <c:pt idx="2">
                <c:v>Castilla y León</c:v>
              </c:pt>
              <c:pt idx="3">
                <c:v>País Vasco</c:v>
              </c:pt>
              <c:pt idx="4">
                <c:v>Murcia, Región de</c:v>
              </c:pt>
              <c:pt idx="5">
                <c:v>Andalucía</c:v>
              </c:pt>
              <c:pt idx="6">
                <c:v>Extremadura</c:v>
              </c:pt>
              <c:pt idx="7">
                <c:v>Cantabria</c:v>
              </c:pt>
              <c:pt idx="8">
                <c:v>Canarias</c:v>
              </c:pt>
              <c:pt idx="9">
                <c:v>Cataluña</c:v>
              </c:pt>
              <c:pt idx="10">
                <c:v>Total Nacional</c:v>
              </c:pt>
              <c:pt idx="11">
                <c:v>Castilla - La Mancha</c:v>
              </c:pt>
              <c:pt idx="12">
                <c:v>Galicia</c:v>
              </c:pt>
              <c:pt idx="13">
                <c:v>Comunitat Valenciana</c:v>
              </c:pt>
              <c:pt idx="14">
                <c:v>Asturias, Principado de</c:v>
              </c:pt>
              <c:pt idx="15">
                <c:v>Balears, Illes</c:v>
              </c:pt>
              <c:pt idx="16">
                <c:v>Rioja, La</c:v>
              </c:pt>
              <c:pt idx="17">
                <c:v>Madrid, Comunidad de</c:v>
              </c:pt>
              <c:pt idx="18">
                <c:v>Aragón</c:v>
              </c:pt>
              <c:pt idx="19">
                <c:v>Navarra, Comunidad Foral de</c:v>
              </c:pt>
            </c:strLit>
          </c:cat>
          <c:val>
            <c:numLit>
              <c:formatCode>General</c:formatCode>
              <c:ptCount val="20"/>
              <c:pt idx="0">
                <c:v>2.3215131267427789</c:v>
              </c:pt>
              <c:pt idx="1">
                <c:v>1.9063067559511431</c:v>
              </c:pt>
              <c:pt idx="2">
                <c:v>1.89034401742185</c:v>
              </c:pt>
              <c:pt idx="3">
                <c:v>1.8903327051438601</c:v>
              </c:pt>
              <c:pt idx="4">
                <c:v>1.812471756078851</c:v>
              </c:pt>
              <c:pt idx="5">
                <c:v>1.779917242448616</c:v>
              </c:pt>
              <c:pt idx="6">
                <c:v>1.7423688973045821</c:v>
              </c:pt>
              <c:pt idx="7">
                <c:v>1.590567734707496</c:v>
              </c:pt>
              <c:pt idx="8">
                <c:v>1.5591171802668029</c:v>
              </c:pt>
              <c:pt idx="9">
                <c:v>1.546839158135084</c:v>
              </c:pt>
              <c:pt idx="10">
                <c:v>1.5240718843537371</c:v>
              </c:pt>
              <c:pt idx="11">
                <c:v>1.429973544724479</c:v>
              </c:pt>
              <c:pt idx="12">
                <c:v>1.429836687974076</c:v>
              </c:pt>
              <c:pt idx="13">
                <c:v>1.382677767728844</c:v>
              </c:pt>
              <c:pt idx="14">
                <c:v>1.3796280380899999</c:v>
              </c:pt>
              <c:pt idx="15">
                <c:v>1.371053170885181</c:v>
              </c:pt>
              <c:pt idx="16">
                <c:v>1.363995262534544</c:v>
              </c:pt>
              <c:pt idx="17">
                <c:v>1.1841999931383871</c:v>
              </c:pt>
              <c:pt idx="18">
                <c:v>1.080763265978538</c:v>
              </c:pt>
              <c:pt idx="19">
                <c:v>1.054005034053894</c:v>
              </c:pt>
            </c:numLit>
          </c:val>
          <c:extLst>
            <c:ext xmlns:c16="http://schemas.microsoft.com/office/drawing/2014/chart" uri="{C3380CC4-5D6E-409C-BE32-E72D297353CC}">
              <c16:uniqueId val="{00000000-BDAA-46A6-9F6F-D55F5465F158}"/>
            </c:ext>
          </c:extLst>
        </c:ser>
        <c:dLbls>
          <c:showLegendKey val="0"/>
          <c:showVal val="0"/>
          <c:showCatName val="0"/>
          <c:showSerName val="0"/>
          <c:showPercent val="0"/>
          <c:showBubbleSize val="0"/>
        </c:dLbls>
        <c:gapWidth val="40"/>
        <c:axId val="43659823"/>
        <c:axId val="43655503"/>
      </c:barChart>
      <c:catAx>
        <c:axId val="4365982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55503"/>
        <c:crosses val="autoZero"/>
        <c:auto val="1"/>
        <c:lblAlgn val="ctr"/>
        <c:lblOffset val="100"/>
        <c:noMultiLvlLbl val="0"/>
      </c:catAx>
      <c:valAx>
        <c:axId val="43655503"/>
        <c:scaling>
          <c:orientation val="minMax"/>
          <c:max val="2.5"/>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59823"/>
        <c:crosses val="autoZero"/>
        <c:crossBetween val="between"/>
        <c:majorUnit val="0.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resoluciones en el tramo de edad de 65 a 79 años sobre la población de dicha edad</a:t>
            </a:r>
          </a:p>
        </c:rich>
      </c:tx>
      <c:overlay val="0"/>
    </c:title>
    <c:autoTitleDeleted val="0"/>
    <c:plotArea>
      <c:layout/>
      <c:barChart>
        <c:barDir val="col"/>
        <c:grouping val="clustered"/>
        <c:varyColors val="0"/>
        <c:ser>
          <c:idx val="0"/>
          <c:order val="0"/>
          <c:tx>
            <c:v>Porcentaje de resoluciones en el tramo de edad de 65 a 79 años sobre la población de dicha edad</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02C9-43C0-B70D-F0A3D2EBCCB2}"/>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Murcia, Región de</c:v>
              </c:pt>
              <c:pt idx="2">
                <c:v>Cataluña</c:v>
              </c:pt>
              <c:pt idx="3">
                <c:v>Extremadura</c:v>
              </c:pt>
              <c:pt idx="4">
                <c:v>Balears, Illes</c:v>
              </c:pt>
              <c:pt idx="5">
                <c:v>Melilla</c:v>
              </c:pt>
              <c:pt idx="6">
                <c:v>Castilla - La Mancha</c:v>
              </c:pt>
              <c:pt idx="7">
                <c:v>Total Nacional</c:v>
              </c:pt>
              <c:pt idx="8">
                <c:v>Castilla y León</c:v>
              </c:pt>
              <c:pt idx="9">
                <c:v>Canarias</c:v>
              </c:pt>
              <c:pt idx="10">
                <c:v>País Vasco</c:v>
              </c:pt>
              <c:pt idx="11">
                <c:v>Comunitat Valenciana</c:v>
              </c:pt>
              <c:pt idx="12">
                <c:v>Madrid, Comunidad de</c:v>
              </c:pt>
              <c:pt idx="13">
                <c:v>Rioja, La</c:v>
              </c:pt>
              <c:pt idx="14">
                <c:v>Aragón</c:v>
              </c:pt>
              <c:pt idx="15">
                <c:v>Ceuta</c:v>
              </c:pt>
              <c:pt idx="16">
                <c:v>Cantabria</c:v>
              </c:pt>
              <c:pt idx="17">
                <c:v>Asturias, Principado de</c:v>
              </c:pt>
              <c:pt idx="18">
                <c:v>Navarra, Comunidad Foral de</c:v>
              </c:pt>
              <c:pt idx="19">
                <c:v>Galicia</c:v>
              </c:pt>
            </c:strLit>
          </c:cat>
          <c:val>
            <c:numLit>
              <c:formatCode>General</c:formatCode>
              <c:ptCount val="20"/>
              <c:pt idx="0">
                <c:v>9.0012565929796136</c:v>
              </c:pt>
              <c:pt idx="1">
                <c:v>8.0539514763197104</c:v>
              </c:pt>
              <c:pt idx="2">
                <c:v>7.739635950490122</c:v>
              </c:pt>
              <c:pt idx="3">
                <c:v>7.4794803500570746</c:v>
              </c:pt>
              <c:pt idx="4">
                <c:v>7.2690710949662689</c:v>
              </c:pt>
              <c:pt idx="5">
                <c:v>7.2117059574962257</c:v>
              </c:pt>
              <c:pt idx="6">
                <c:v>7.0127018652658357</c:v>
              </c:pt>
              <c:pt idx="7">
                <c:v>6.823807974176586</c:v>
              </c:pt>
              <c:pt idx="8">
                <c:v>6.5741383191276563</c:v>
              </c:pt>
              <c:pt idx="9">
                <c:v>6.5617983412213681</c:v>
              </c:pt>
              <c:pt idx="10">
                <c:v>6.483374970338633</c:v>
              </c:pt>
              <c:pt idx="11">
                <c:v>6.1387090119599286</c:v>
              </c:pt>
              <c:pt idx="12">
                <c:v>6.1290899606575433</c:v>
              </c:pt>
              <c:pt idx="13">
                <c:v>5.7462627540931743</c:v>
              </c:pt>
              <c:pt idx="14">
                <c:v>5.5131285395572336</c:v>
              </c:pt>
              <c:pt idx="15">
                <c:v>5.2739026879891124</c:v>
              </c:pt>
              <c:pt idx="16">
                <c:v>5.1789514412845818</c:v>
              </c:pt>
              <c:pt idx="17">
                <c:v>4.8062554300608156</c:v>
              </c:pt>
              <c:pt idx="18">
                <c:v>4.5980239731180106</c:v>
              </c:pt>
              <c:pt idx="19">
                <c:v>3.7489703183290559</c:v>
              </c:pt>
            </c:numLit>
          </c:val>
          <c:extLst>
            <c:ext xmlns:c16="http://schemas.microsoft.com/office/drawing/2014/chart" uri="{C3380CC4-5D6E-409C-BE32-E72D297353CC}">
              <c16:uniqueId val="{00000000-02C9-43C0-B70D-F0A3D2EBCCB2}"/>
            </c:ext>
          </c:extLst>
        </c:ser>
        <c:dLbls>
          <c:showLegendKey val="0"/>
          <c:showVal val="0"/>
          <c:showCatName val="0"/>
          <c:showSerName val="0"/>
          <c:showPercent val="0"/>
          <c:showBubbleSize val="0"/>
        </c:dLbls>
        <c:gapWidth val="40"/>
        <c:axId val="43660783"/>
        <c:axId val="43662703"/>
      </c:barChart>
      <c:catAx>
        <c:axId val="436607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62703"/>
        <c:crosses val="autoZero"/>
        <c:auto val="1"/>
        <c:lblAlgn val="ctr"/>
        <c:lblOffset val="100"/>
        <c:noMultiLvlLbl val="0"/>
      </c:catAx>
      <c:valAx>
        <c:axId val="43662703"/>
        <c:scaling>
          <c:orientation val="minMax"/>
          <c:max val="1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60783"/>
        <c:crosses val="autoZero"/>
        <c:crossBetween val="between"/>
        <c:majorUnit val="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resoluciones en el tramo de edad de 80 años y más sobre la población de dicha edad</a:t>
            </a:r>
          </a:p>
        </c:rich>
      </c:tx>
      <c:overlay val="0"/>
    </c:title>
    <c:autoTitleDeleted val="0"/>
    <c:plotArea>
      <c:layout/>
      <c:barChart>
        <c:barDir val="col"/>
        <c:grouping val="clustered"/>
        <c:varyColors val="0"/>
        <c:ser>
          <c:idx val="0"/>
          <c:order val="0"/>
          <c:tx>
            <c:v>Porcentaje de resoluciones en el tramo de edad de 80 años y más sobre la población de dicha edad</c:v>
          </c:tx>
          <c:spPr>
            <a:solidFill>
              <a:srgbClr val="DECEE8"/>
            </a:solidFill>
            <a:ln w="12700">
              <a:solidFill>
                <a:srgbClr val="000000"/>
              </a:solidFill>
            </a:ln>
          </c:spPr>
          <c:invertIfNegative val="0"/>
          <c:dPt>
            <c:idx val="8"/>
            <c:invertIfNegative val="0"/>
            <c:bubble3D val="0"/>
            <c:spPr>
              <a:solidFill>
                <a:srgbClr val="5A3471"/>
              </a:solidFill>
              <a:ln w="12700">
                <a:solidFill>
                  <a:srgbClr val="000000"/>
                </a:solidFill>
              </a:ln>
            </c:spPr>
            <c:extLst>
              <c:ext xmlns:c16="http://schemas.microsoft.com/office/drawing/2014/chart" uri="{C3380CC4-5D6E-409C-BE32-E72D297353CC}">
                <c16:uniqueId val="{00000001-7371-4AC3-AA58-A6B9D5C44E8B}"/>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Castilla y León</c:v>
              </c:pt>
              <c:pt idx="2">
                <c:v>Castilla - La Mancha</c:v>
              </c:pt>
              <c:pt idx="3">
                <c:v>Cataluña</c:v>
              </c:pt>
              <c:pt idx="4">
                <c:v>Extremadura</c:v>
              </c:pt>
              <c:pt idx="5">
                <c:v>Balears, Illes</c:v>
              </c:pt>
              <c:pt idx="6">
                <c:v>Murcia, Región de</c:v>
              </c:pt>
              <c:pt idx="7">
                <c:v>Madrid, Comunidad de</c:v>
              </c:pt>
              <c:pt idx="8">
                <c:v>Total Nacional</c:v>
              </c:pt>
              <c:pt idx="9">
                <c:v>País Vasco</c:v>
              </c:pt>
              <c:pt idx="10">
                <c:v>Rioja, La</c:v>
              </c:pt>
              <c:pt idx="11">
                <c:v>Melilla</c:v>
              </c:pt>
              <c:pt idx="12">
                <c:v>Comunitat Valenciana</c:v>
              </c:pt>
              <c:pt idx="13">
                <c:v>Aragón</c:v>
              </c:pt>
              <c:pt idx="14">
                <c:v>Canarias</c:v>
              </c:pt>
              <c:pt idx="15">
                <c:v>Navarra, Comunidad Foral de</c:v>
              </c:pt>
              <c:pt idx="16">
                <c:v>Cantabria</c:v>
              </c:pt>
              <c:pt idx="17">
                <c:v>Asturias, Principado de</c:v>
              </c:pt>
              <c:pt idx="18">
                <c:v>Ceuta</c:v>
              </c:pt>
              <c:pt idx="19">
                <c:v>Galicia</c:v>
              </c:pt>
            </c:strLit>
          </c:cat>
          <c:val>
            <c:numLit>
              <c:formatCode>General</c:formatCode>
              <c:ptCount val="20"/>
              <c:pt idx="0">
                <c:v>47.919523344941538</c:v>
              </c:pt>
              <c:pt idx="1">
                <c:v>43.187125869057517</c:v>
              </c:pt>
              <c:pt idx="2">
                <c:v>42.504535046242601</c:v>
              </c:pt>
              <c:pt idx="3">
                <c:v>41.912474055017981</c:v>
              </c:pt>
              <c:pt idx="4">
                <c:v>41.86771144213197</c:v>
              </c:pt>
              <c:pt idx="5">
                <c:v>40.717468093792711</c:v>
              </c:pt>
              <c:pt idx="6">
                <c:v>40.143460824159547</c:v>
              </c:pt>
              <c:pt idx="7">
                <c:v>39.656424260055587</c:v>
              </c:pt>
              <c:pt idx="8">
                <c:v>39.136285909317813</c:v>
              </c:pt>
              <c:pt idx="9">
                <c:v>38.880180913180823</c:v>
              </c:pt>
              <c:pt idx="10">
                <c:v>38.515546639919762</c:v>
              </c:pt>
              <c:pt idx="11">
                <c:v>38.220757825370683</c:v>
              </c:pt>
              <c:pt idx="12">
                <c:v>37.361560797615383</c:v>
              </c:pt>
              <c:pt idx="13">
                <c:v>36.322997232668698</c:v>
              </c:pt>
              <c:pt idx="14">
                <c:v>32.77464935854217</c:v>
              </c:pt>
              <c:pt idx="15">
                <c:v>31.483382376422821</c:v>
              </c:pt>
              <c:pt idx="16">
                <c:v>30.95531733232141</c:v>
              </c:pt>
              <c:pt idx="17">
                <c:v>28.067254099308499</c:v>
              </c:pt>
              <c:pt idx="18">
                <c:v>24.685234643265929</c:v>
              </c:pt>
              <c:pt idx="19">
                <c:v>22.881494035590901</c:v>
              </c:pt>
            </c:numLit>
          </c:val>
          <c:extLst>
            <c:ext xmlns:c16="http://schemas.microsoft.com/office/drawing/2014/chart" uri="{C3380CC4-5D6E-409C-BE32-E72D297353CC}">
              <c16:uniqueId val="{00000000-7371-4AC3-AA58-A6B9D5C44E8B}"/>
            </c:ext>
          </c:extLst>
        </c:ser>
        <c:dLbls>
          <c:showLegendKey val="0"/>
          <c:showVal val="0"/>
          <c:showCatName val="0"/>
          <c:showSerName val="0"/>
          <c:showPercent val="0"/>
          <c:showBubbleSize val="0"/>
        </c:dLbls>
        <c:gapWidth val="40"/>
        <c:axId val="43665103"/>
        <c:axId val="43677103"/>
      </c:barChart>
      <c:catAx>
        <c:axId val="4366510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77103"/>
        <c:crosses val="autoZero"/>
        <c:auto val="1"/>
        <c:lblAlgn val="ctr"/>
        <c:lblOffset val="100"/>
        <c:noMultiLvlLbl val="0"/>
      </c:catAx>
      <c:valAx>
        <c:axId val="43677103"/>
        <c:scaling>
          <c:orientation val="minMax"/>
          <c:max val="5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65103"/>
        <c:crosses val="autoZero"/>
        <c:crossBetween val="between"/>
        <c:majorUnit val="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rgbClr val="5A3471"/>
                </a:solidFill>
                <a:latin typeface="Calibri"/>
                <a:ea typeface="Calibri"/>
                <a:cs typeface="Calibri"/>
              </a:defRPr>
            </a:pPr>
            <a:r>
              <a:rPr lang="es-ES"/>
              <a:t>Evolución de las Altas y Bajas de Resoluciones de grado. Total nacional</a:t>
            </a:r>
          </a:p>
        </c:rich>
      </c:tx>
      <c:overlay val="0"/>
    </c:title>
    <c:autoTitleDeleted val="0"/>
    <c:plotArea>
      <c:layout/>
      <c:lineChart>
        <c:grouping val="standard"/>
        <c:varyColors val="0"/>
        <c:ser>
          <c:idx val="0"/>
          <c:order val="0"/>
          <c:tx>
            <c:v>Altas</c:v>
          </c:tx>
          <c:spPr>
            <a:ln w="28575">
              <a:solidFill>
                <a:srgbClr val="AD84C6"/>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pt idx="54">
                <c:v>32193</c:v>
              </c:pt>
              <c:pt idx="55">
                <c:v>51502</c:v>
              </c:pt>
              <c:pt idx="56">
                <c:v>47817</c:v>
              </c:pt>
              <c:pt idx="57">
                <c:v>40333</c:v>
              </c:pt>
              <c:pt idx="58">
                <c:v>29513</c:v>
              </c:pt>
              <c:pt idx="59">
                <c:v>33305</c:v>
              </c:pt>
              <c:pt idx="60">
                <c:v>43872</c:v>
              </c:pt>
              <c:pt idx="61">
                <c:v>37534</c:v>
              </c:pt>
              <c:pt idx="62">
                <c:v>36843</c:v>
              </c:pt>
            </c:numLit>
          </c:val>
          <c:smooth val="0"/>
          <c:extLst>
            <c:ext xmlns:c16="http://schemas.microsoft.com/office/drawing/2014/chart" uri="{C3380CC4-5D6E-409C-BE32-E72D297353CC}">
              <c16:uniqueId val="{00000000-F94D-46FC-A05D-2ACF5DD00FED}"/>
            </c:ext>
          </c:extLst>
        </c:ser>
        <c:ser>
          <c:idx val="1"/>
          <c:order val="1"/>
          <c:tx>
            <c:v>Bajas</c:v>
          </c:tx>
          <c:spPr>
            <a:ln w="28575">
              <a:solidFill>
                <a:srgbClr val="5A3471"/>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pt idx="54">
                <c:v>19798</c:v>
              </c:pt>
              <c:pt idx="55">
                <c:v>18854</c:v>
              </c:pt>
              <c:pt idx="56">
                <c:v>21634</c:v>
              </c:pt>
              <c:pt idx="57">
                <c:v>21260</c:v>
              </c:pt>
              <c:pt idx="58">
                <c:v>24724</c:v>
              </c:pt>
              <c:pt idx="59">
                <c:v>36687</c:v>
              </c:pt>
              <c:pt idx="60">
                <c:v>22947</c:v>
              </c:pt>
              <c:pt idx="61">
                <c:v>21714</c:v>
              </c:pt>
              <c:pt idx="62">
                <c:v>21613</c:v>
              </c:pt>
            </c:numLit>
          </c:val>
          <c:smooth val="0"/>
          <c:extLst>
            <c:ext xmlns:c16="http://schemas.microsoft.com/office/drawing/2014/chart" uri="{C3380CC4-5D6E-409C-BE32-E72D297353CC}">
              <c16:uniqueId val="{00000001-F94D-46FC-A05D-2ACF5DD00FED}"/>
            </c:ext>
          </c:extLst>
        </c:ser>
        <c:dLbls>
          <c:showLegendKey val="0"/>
          <c:showVal val="0"/>
          <c:showCatName val="0"/>
          <c:showSerName val="0"/>
          <c:showPercent val="0"/>
          <c:showBubbleSize val="0"/>
        </c:dLbls>
        <c:smooth val="0"/>
        <c:axId val="43632943"/>
        <c:axId val="43649743"/>
      </c:lineChart>
      <c:catAx>
        <c:axId val="43632943"/>
        <c:scaling>
          <c:orientation val="minMax"/>
        </c:scaling>
        <c:delete val="0"/>
        <c:axPos val="b"/>
        <c:numFmt formatCode="m/d/yyyy" sourceLinked="0"/>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43649743"/>
        <c:crosses val="autoZero"/>
        <c:auto val="1"/>
        <c:lblAlgn val="ctr"/>
        <c:lblOffset val="100"/>
        <c:noMultiLvlLbl val="0"/>
      </c:catAx>
      <c:valAx>
        <c:axId val="43649743"/>
        <c:scaling>
          <c:orientation val="minMax"/>
          <c:min val="0"/>
        </c:scaling>
        <c:delete val="0"/>
        <c:axPos val="l"/>
        <c:numFmt formatCode="#,##0"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43632943"/>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Resoluciones de grado por sexo</a:t>
            </a:r>
          </a:p>
        </c:rich>
      </c:tx>
      <c:overlay val="0"/>
    </c:title>
    <c:autoTitleDeleted val="0"/>
    <c:view3D>
      <c:rotX val="35"/>
      <c:rotY val="25"/>
      <c:rAngAx val="0"/>
      <c:perspective val="24"/>
    </c:view3D>
    <c:floor>
      <c:thickness val="0"/>
    </c:floor>
    <c:sideWall>
      <c:thickness val="0"/>
    </c:sideWall>
    <c:backWall>
      <c:thickness val="0"/>
    </c:backWall>
    <c:plotArea>
      <c:layout/>
      <c:pie3DChart>
        <c:varyColors val="1"/>
        <c:ser>
          <c:idx val="0"/>
          <c:order val="0"/>
          <c:tx>
            <c:v>Resoluciones de grado por sexo</c:v>
          </c:tx>
          <c:explosion val="8"/>
          <c:dPt>
            <c:idx val="0"/>
            <c:bubble3D val="0"/>
            <c:spPr>
              <a:solidFill>
                <a:srgbClr val="AD84C6"/>
              </a:solidFill>
              <a:ln w="9525">
                <a:solidFill>
                  <a:srgbClr val="000000"/>
                </a:solidFill>
              </a:ln>
            </c:spPr>
            <c:extLst>
              <c:ext xmlns:c16="http://schemas.microsoft.com/office/drawing/2014/chart" uri="{C3380CC4-5D6E-409C-BE32-E72D297353CC}">
                <c16:uniqueId val="{00000001-CFE3-44A6-8636-2CE77D192536}"/>
              </c:ext>
            </c:extLst>
          </c:dPt>
          <c:dPt>
            <c:idx val="1"/>
            <c:bubble3D val="0"/>
            <c:spPr>
              <a:solidFill>
                <a:srgbClr val="8784C6"/>
              </a:solidFill>
              <a:ln w="9525">
                <a:solidFill>
                  <a:srgbClr val="000000"/>
                </a:solidFill>
              </a:ln>
            </c:spPr>
            <c:extLst>
              <c:ext xmlns:c16="http://schemas.microsoft.com/office/drawing/2014/chart" uri="{C3380CC4-5D6E-409C-BE32-E72D297353CC}">
                <c16:uniqueId val="{00000002-CFE3-44A6-8636-2CE77D192536}"/>
              </c:ext>
            </c:extLst>
          </c:dPt>
          <c:dLbls>
            <c:numFmt formatCode="0.0%" sourceLinked="0"/>
            <c:spPr>
              <a:noFill/>
              <a:ln>
                <a:noFill/>
              </a:ln>
              <a:effectLst/>
            </c:spPr>
            <c:txPr>
              <a:bodyPr wrap="square" lIns="38100" tIns="19050" rIns="38100" bIns="19050" anchor="ctr">
                <a:spAutoFit/>
              </a:bodyPr>
              <a:lstStyle/>
              <a:p>
                <a:pPr>
                  <a:defRPr sz="1000" b="1">
                    <a:solidFill>
                      <a:srgbClr val="5A3471"/>
                    </a:solidFill>
                    <a:latin typeface="Calibri"/>
                    <a:ea typeface="Calibri"/>
                    <a:cs typeface="Calibri"/>
                  </a:defRPr>
                </a:pPr>
                <a:endParaRPr lang="es-E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Lit>
              <c:ptCount val="2"/>
              <c:pt idx="0">
                <c:v>Mujer</c:v>
              </c:pt>
              <c:pt idx="1">
                <c:v>Hombre</c:v>
              </c:pt>
            </c:strLit>
          </c:cat>
          <c:val>
            <c:numLit>
              <c:formatCode>General</c:formatCode>
              <c:ptCount val="2"/>
              <c:pt idx="0">
                <c:v>0.61999097717702067</c:v>
              </c:pt>
              <c:pt idx="1">
                <c:v>0.38000902282297938</c:v>
              </c:pt>
            </c:numLit>
          </c:val>
          <c:extLst>
            <c:ext xmlns:c16="http://schemas.microsoft.com/office/drawing/2014/chart" uri="{C3380CC4-5D6E-409C-BE32-E72D297353CC}">
              <c16:uniqueId val="{00000000-CFE3-44A6-8636-2CE77D192536}"/>
            </c:ext>
          </c:extLst>
        </c:ser>
        <c:dLbls>
          <c:showLegendKey val="0"/>
          <c:showVal val="0"/>
          <c:showCatName val="0"/>
          <c:showSerName val="0"/>
          <c:showPercent val="0"/>
          <c:showBubbleSize val="0"/>
          <c:showLeaderLines val="1"/>
        </c:dLbls>
      </c:pie3D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overlay val="0"/>
      <c:txPr>
        <a:bodyPr/>
        <a:lstStyle/>
        <a:p>
          <a:pPr>
            <a:defRPr sz="10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Resoluciones de grado por tramo de edad</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Resoluciones de grado por tramo de edad</c:v>
          </c:tx>
          <c:invertIfNegative val="0"/>
          <c:dPt>
            <c:idx val="0"/>
            <c:invertIfNegative val="0"/>
            <c:bubble3D val="0"/>
            <c:spPr>
              <a:solidFill>
                <a:srgbClr val="5A3471"/>
              </a:solidFill>
              <a:ln w="9525">
                <a:solidFill>
                  <a:srgbClr val="000000"/>
                </a:solidFill>
              </a:ln>
            </c:spPr>
            <c:extLst>
              <c:ext xmlns:c16="http://schemas.microsoft.com/office/drawing/2014/chart" uri="{C3380CC4-5D6E-409C-BE32-E72D297353CC}">
                <c16:uniqueId val="{00000001-6154-4AE8-914A-C2C2319BFBB4}"/>
              </c:ext>
            </c:extLst>
          </c:dPt>
          <c:dPt>
            <c:idx val="1"/>
            <c:invertIfNegative val="0"/>
            <c:bubble3D val="0"/>
            <c:spPr>
              <a:solidFill>
                <a:srgbClr val="74478B"/>
              </a:solidFill>
              <a:ln w="9525">
                <a:solidFill>
                  <a:srgbClr val="000000"/>
                </a:solidFill>
              </a:ln>
            </c:spPr>
            <c:extLst>
              <c:ext xmlns:c16="http://schemas.microsoft.com/office/drawing/2014/chart" uri="{C3380CC4-5D6E-409C-BE32-E72D297353CC}">
                <c16:uniqueId val="{00000002-6154-4AE8-914A-C2C2319BFBB4}"/>
              </c:ext>
            </c:extLst>
          </c:dPt>
          <c:dPt>
            <c:idx val="2"/>
            <c:invertIfNegative val="0"/>
            <c:bubble3D val="0"/>
            <c:spPr>
              <a:solidFill>
                <a:srgbClr val="8E63A9"/>
              </a:solidFill>
              <a:ln w="9525">
                <a:solidFill>
                  <a:srgbClr val="000000"/>
                </a:solidFill>
              </a:ln>
            </c:spPr>
            <c:extLst>
              <c:ext xmlns:c16="http://schemas.microsoft.com/office/drawing/2014/chart" uri="{C3380CC4-5D6E-409C-BE32-E72D297353CC}">
                <c16:uniqueId val="{00000003-6154-4AE8-914A-C2C2319BFBB4}"/>
              </c:ext>
            </c:extLst>
          </c:dPt>
          <c:dPt>
            <c:idx val="3"/>
            <c:invertIfNegative val="0"/>
            <c:bubble3D val="0"/>
            <c:spPr>
              <a:solidFill>
                <a:srgbClr val="AD84C6"/>
              </a:solidFill>
              <a:ln w="9525">
                <a:solidFill>
                  <a:srgbClr val="000000"/>
                </a:solidFill>
              </a:ln>
            </c:spPr>
            <c:extLst>
              <c:ext xmlns:c16="http://schemas.microsoft.com/office/drawing/2014/chart" uri="{C3380CC4-5D6E-409C-BE32-E72D297353CC}">
                <c16:uniqueId val="{00000004-6154-4AE8-914A-C2C2319BFBB4}"/>
              </c:ext>
            </c:extLst>
          </c:dPt>
          <c:dPt>
            <c:idx val="4"/>
            <c:invertIfNegative val="0"/>
            <c:bubble3D val="0"/>
            <c:spPr>
              <a:solidFill>
                <a:srgbClr val="BFA6D2"/>
              </a:solidFill>
              <a:ln w="9525">
                <a:solidFill>
                  <a:srgbClr val="000000"/>
                </a:solidFill>
              </a:ln>
            </c:spPr>
            <c:extLst>
              <c:ext xmlns:c16="http://schemas.microsoft.com/office/drawing/2014/chart" uri="{C3380CC4-5D6E-409C-BE32-E72D297353CC}">
                <c16:uniqueId val="{00000005-6154-4AE8-914A-C2C2319BFBB4}"/>
              </c:ext>
            </c:extLst>
          </c:dPt>
          <c:dPt>
            <c:idx val="5"/>
            <c:invertIfNegative val="0"/>
            <c:bubble3D val="0"/>
            <c:spPr>
              <a:solidFill>
                <a:srgbClr val="D7C4E5"/>
              </a:solidFill>
              <a:ln w="9525">
                <a:solidFill>
                  <a:srgbClr val="000000"/>
                </a:solidFill>
              </a:ln>
            </c:spPr>
            <c:extLst>
              <c:ext xmlns:c16="http://schemas.microsoft.com/office/drawing/2014/chart" uri="{C3380CC4-5D6E-409C-BE32-E72D297353CC}">
                <c16:uniqueId val="{00000006-6154-4AE8-914A-C2C2319BFBB4}"/>
              </c:ext>
            </c:extLst>
          </c:dPt>
          <c:dPt>
            <c:idx val="6"/>
            <c:invertIfNegative val="0"/>
            <c:bubble3D val="0"/>
            <c:spPr>
              <a:solidFill>
                <a:srgbClr val="8784C6"/>
              </a:solidFill>
              <a:ln w="9525">
                <a:solidFill>
                  <a:srgbClr val="000000"/>
                </a:solidFill>
              </a:ln>
            </c:spPr>
            <c:extLst>
              <c:ext xmlns:c16="http://schemas.microsoft.com/office/drawing/2014/chart" uri="{C3380CC4-5D6E-409C-BE32-E72D297353CC}">
                <c16:uniqueId val="{00000007-6154-4AE8-914A-C2C2319BFBB4}"/>
              </c:ext>
            </c:extLst>
          </c:dPt>
          <c:dPt>
            <c:idx val="7"/>
            <c:invertIfNegative val="0"/>
            <c:bubble3D val="0"/>
            <c:spPr>
              <a:solidFill>
                <a:srgbClr val="373472"/>
              </a:solidFill>
              <a:ln w="9525">
                <a:solidFill>
                  <a:srgbClr val="000000"/>
                </a:solidFill>
              </a:ln>
            </c:spPr>
            <c:extLst>
              <c:ext xmlns:c16="http://schemas.microsoft.com/office/drawing/2014/chart" uri="{C3380CC4-5D6E-409C-BE32-E72D297353CC}">
                <c16:uniqueId val="{00000008-6154-4AE8-914A-C2C2319BFBB4}"/>
              </c:ext>
            </c:extLst>
          </c:dPt>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5958</c:v>
              </c:pt>
              <c:pt idx="1">
                <c:v>157899</c:v>
              </c:pt>
              <c:pt idx="2">
                <c:v>78167</c:v>
              </c:pt>
              <c:pt idx="3">
                <c:v>86571</c:v>
              </c:pt>
              <c:pt idx="4">
                <c:v>99509</c:v>
              </c:pt>
              <c:pt idx="5">
                <c:v>165517</c:v>
              </c:pt>
              <c:pt idx="6">
                <c:v>487740</c:v>
              </c:pt>
              <c:pt idx="7">
                <c:v>1186222</c:v>
              </c:pt>
            </c:numLit>
          </c:val>
          <c:extLst>
            <c:ext xmlns:c16="http://schemas.microsoft.com/office/drawing/2014/chart" uri="{C3380CC4-5D6E-409C-BE32-E72D297353CC}">
              <c16:uniqueId val="{00000000-6154-4AE8-914A-C2C2319BFBB4}"/>
            </c:ext>
          </c:extLst>
        </c:ser>
        <c:dLbls>
          <c:showLegendKey val="0"/>
          <c:showVal val="0"/>
          <c:showCatName val="0"/>
          <c:showSerName val="0"/>
          <c:showPercent val="0"/>
          <c:showBubbleSize val="0"/>
        </c:dLbls>
        <c:gapWidth val="55"/>
        <c:shape val="cylinder"/>
        <c:axId val="43673743"/>
        <c:axId val="43677583"/>
        <c:axId val="0"/>
      </c:bar3DChart>
      <c:catAx>
        <c:axId val="436737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77583"/>
        <c:crosses val="autoZero"/>
        <c:auto val="1"/>
        <c:lblAlgn val="ctr"/>
        <c:lblOffset val="100"/>
        <c:noMultiLvlLbl val="0"/>
      </c:catAx>
      <c:valAx>
        <c:axId val="43677583"/>
        <c:scaling>
          <c:orientation val="minMax"/>
          <c:max val="1600000"/>
          <c:min val="0"/>
        </c:scaling>
        <c:delete val="0"/>
        <c:axPos val="l"/>
        <c:numFmt formatCode="#,##0" sourceLinked="0"/>
        <c:majorTickMark val="out"/>
        <c:minorTickMark val="none"/>
        <c:tickLblPos val="nextTo"/>
        <c:txPr>
          <a:bodyPr/>
          <a:lstStyle/>
          <a:p>
            <a:pPr>
              <a:defRPr sz="900" b="0">
                <a:solidFill>
                  <a:srgbClr val="5A3471"/>
                </a:solidFill>
                <a:latin typeface="Calibri"/>
                <a:ea typeface="Calibri"/>
                <a:cs typeface="Calibri"/>
              </a:defRPr>
            </a:pPr>
            <a:endParaRPr lang="es-ES"/>
          </a:p>
        </c:txPr>
        <c:crossAx val="4367374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solicitudes registradas sobre la población potencialmente dependiente</a:t>
            </a:r>
          </a:p>
        </c:rich>
      </c:tx>
      <c:overlay val="0"/>
    </c:title>
    <c:autoTitleDeleted val="0"/>
    <c:plotArea>
      <c:layout/>
      <c:barChart>
        <c:barDir val="col"/>
        <c:grouping val="clustered"/>
        <c:varyColors val="0"/>
        <c:ser>
          <c:idx val="0"/>
          <c:order val="0"/>
          <c:tx>
            <c:v>Porcentaje de solicitudes registradas sobre la población potencialmente dependiente</c:v>
          </c:tx>
          <c:spPr>
            <a:solidFill>
              <a:srgbClr val="DECEE8"/>
            </a:solidFill>
            <a:ln w="12700">
              <a:solidFill>
                <a:srgbClr val="000000"/>
              </a:solidFill>
            </a:ln>
          </c:spPr>
          <c:invertIfNegative val="0"/>
          <c:dPt>
            <c:idx val="6"/>
            <c:invertIfNegative val="0"/>
            <c:bubble3D val="0"/>
            <c:spPr>
              <a:solidFill>
                <a:srgbClr val="5A3471"/>
              </a:solidFill>
              <a:ln w="12700">
                <a:solidFill>
                  <a:srgbClr val="000000"/>
                </a:solidFill>
              </a:ln>
            </c:spPr>
            <c:extLst>
              <c:ext xmlns:c16="http://schemas.microsoft.com/office/drawing/2014/chart" uri="{C3380CC4-5D6E-409C-BE32-E72D297353CC}">
                <c16:uniqueId val="{00000001-EDC1-4E4B-9E03-F90958F2BAD3}"/>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Balears, Illes</c:v>
              </c:pt>
              <c:pt idx="2">
                <c:v>Extremadura</c:v>
              </c:pt>
              <c:pt idx="3">
                <c:v>Cataluña</c:v>
              </c:pt>
              <c:pt idx="4">
                <c:v>Castilla y León</c:v>
              </c:pt>
              <c:pt idx="5">
                <c:v>Murcia, Región de</c:v>
              </c:pt>
              <c:pt idx="6">
                <c:v>Total Nacional</c:v>
              </c:pt>
              <c:pt idx="7">
                <c:v>País Vasco</c:v>
              </c:pt>
              <c:pt idx="8">
                <c:v>Castilla - La Mancha</c:v>
              </c:pt>
              <c:pt idx="9">
                <c:v>Comunitat Valenciana</c:v>
              </c:pt>
              <c:pt idx="10">
                <c:v>Rioja, La</c:v>
              </c:pt>
              <c:pt idx="11">
                <c:v>Aragón</c:v>
              </c:pt>
              <c:pt idx="12">
                <c:v>Madrid, Comunidad de</c:v>
              </c:pt>
              <c:pt idx="13">
                <c:v>Canarias</c:v>
              </c:pt>
              <c:pt idx="14">
                <c:v>Melilla</c:v>
              </c:pt>
              <c:pt idx="15">
                <c:v>Navarra, Comunidad Foral de</c:v>
              </c:pt>
              <c:pt idx="16">
                <c:v>Asturias, Principado de</c:v>
              </c:pt>
              <c:pt idx="17">
                <c:v>Cantabria</c:v>
              </c:pt>
              <c:pt idx="18">
                <c:v>Ceuta</c:v>
              </c:pt>
              <c:pt idx="19">
                <c:v>Galicia</c:v>
              </c:pt>
            </c:strLit>
          </c:cat>
          <c:val>
            <c:numLit>
              <c:formatCode>General</c:formatCode>
              <c:ptCount val="20"/>
              <c:pt idx="0">
                <c:v>42.872424245740362</c:v>
              </c:pt>
              <c:pt idx="1">
                <c:v>39.463967205932967</c:v>
              </c:pt>
              <c:pt idx="2">
                <c:v>39.460824860338747</c:v>
              </c:pt>
              <c:pt idx="3">
                <c:v>37.916037877383893</c:v>
              </c:pt>
              <c:pt idx="4">
                <c:v>37.674992593214682</c:v>
              </c:pt>
              <c:pt idx="5">
                <c:v>36.760689314838253</c:v>
              </c:pt>
              <c:pt idx="6">
                <c:v>35.105785795575677</c:v>
              </c:pt>
              <c:pt idx="7">
                <c:v>35.054057950122527</c:v>
              </c:pt>
              <c:pt idx="8">
                <c:v>34.898505835748281</c:v>
              </c:pt>
              <c:pt idx="9">
                <c:v>34.849794339791707</c:v>
              </c:pt>
              <c:pt idx="10">
                <c:v>33.633527316177293</c:v>
              </c:pt>
              <c:pt idx="11">
                <c:v>32.81032625181745</c:v>
              </c:pt>
              <c:pt idx="12">
                <c:v>32.67366514234736</c:v>
              </c:pt>
              <c:pt idx="13">
                <c:v>31.6897193775768</c:v>
              </c:pt>
              <c:pt idx="14">
                <c:v>28.86703719538264</c:v>
              </c:pt>
              <c:pt idx="15">
                <c:v>27.992123704175601</c:v>
              </c:pt>
              <c:pt idx="16">
                <c:v>26.43676364886403</c:v>
              </c:pt>
              <c:pt idx="17">
                <c:v>24.785259605797989</c:v>
              </c:pt>
              <c:pt idx="18">
                <c:v>24.2365860707061</c:v>
              </c:pt>
              <c:pt idx="19">
                <c:v>20.866344023347299</c:v>
              </c:pt>
            </c:numLit>
          </c:val>
          <c:extLst>
            <c:ext xmlns:c16="http://schemas.microsoft.com/office/drawing/2014/chart" uri="{C3380CC4-5D6E-409C-BE32-E72D297353CC}">
              <c16:uniqueId val="{00000000-EDC1-4E4B-9E03-F90958F2BAD3}"/>
            </c:ext>
          </c:extLst>
        </c:ser>
        <c:dLbls>
          <c:showLegendKey val="0"/>
          <c:showVal val="0"/>
          <c:showCatName val="0"/>
          <c:showSerName val="0"/>
          <c:showPercent val="0"/>
          <c:showBubbleSize val="0"/>
        </c:dLbls>
        <c:gapWidth val="40"/>
        <c:axId val="43629583"/>
        <c:axId val="43629103"/>
      </c:barChart>
      <c:catAx>
        <c:axId val="436295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29103"/>
        <c:crosses val="autoZero"/>
        <c:auto val="1"/>
        <c:lblAlgn val="ctr"/>
        <c:lblOffset val="100"/>
        <c:noMultiLvlLbl val="0"/>
      </c:catAx>
      <c:valAx>
        <c:axId val="43629103"/>
        <c:scaling>
          <c:orientation val="minMax"/>
          <c:max val="5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29583"/>
        <c:crosses val="autoZero"/>
        <c:crossBetween val="between"/>
        <c:majorUnit val="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Resolución de cada tramo de edad. Mujeres</a:t>
            </a:r>
          </a:p>
        </c:rich>
      </c:tx>
      <c:overlay val="0"/>
    </c:title>
    <c:autoTitleDeleted val="0"/>
    <c:plotArea>
      <c:layout/>
      <c:barChart>
        <c:barDir val="col"/>
        <c:grouping val="percentStacked"/>
        <c:varyColors val="0"/>
        <c:ser>
          <c:idx val="0"/>
          <c:order val="0"/>
          <c:tx>
            <c:v>Sin Grado</c:v>
          </c:tx>
          <c:spPr>
            <a:solidFill>
              <a:srgbClr val="8784C6"/>
            </a:solidFill>
            <a:ln w="9525">
              <a:solidFill>
                <a:srgbClr val="000000"/>
              </a:solidFill>
            </a:ln>
          </c:spPr>
          <c:invertIfNegative val="0"/>
          <c:dLbls>
            <c:dLbl>
              <c:idx val="0"/>
              <c:tx>
                <c:rich>
                  <a:bodyPr/>
                  <a:lstStyle/>
                  <a:p>
                    <a:r>
                      <a:rPr lang="es-ES"/>
                      <a:t>26,6%
696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B9B-433D-A6D9-8F57B1C21CDE}"/>
                </c:ext>
              </c:extLst>
            </c:dLbl>
            <c:dLbl>
              <c:idx val="1"/>
              <c:tx>
                <c:rich>
                  <a:bodyPr/>
                  <a:lstStyle/>
                  <a:p>
                    <a:r>
                      <a:rPr lang="es-ES"/>
                      <a:t>24,7%
12.529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9B-433D-A6D9-8F57B1C21CDE}"/>
                </c:ext>
              </c:extLst>
            </c:dLbl>
            <c:dLbl>
              <c:idx val="2"/>
              <c:tx>
                <c:rich>
                  <a:bodyPr/>
                  <a:lstStyle/>
                  <a:p>
                    <a:r>
                      <a:rPr lang="es-ES"/>
                      <a:t>19,8%
5.847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B9B-433D-A6D9-8F57B1C21CDE}"/>
                </c:ext>
              </c:extLst>
            </c:dLbl>
            <c:dLbl>
              <c:idx val="3"/>
              <c:tx>
                <c:rich>
                  <a:bodyPr/>
                  <a:lstStyle/>
                  <a:p>
                    <a:r>
                      <a:rPr lang="es-ES"/>
                      <a:t>16,0%
6.002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9B-433D-A6D9-8F57B1C21CDE}"/>
                </c:ext>
              </c:extLst>
            </c:dLbl>
            <c:dLbl>
              <c:idx val="4"/>
              <c:tx>
                <c:rich>
                  <a:bodyPr/>
                  <a:lstStyle/>
                  <a:p>
                    <a:r>
                      <a:rPr lang="es-ES"/>
                      <a:t>19,7%
9.345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B9B-433D-A6D9-8F57B1C21CDE}"/>
                </c:ext>
              </c:extLst>
            </c:dLbl>
            <c:dLbl>
              <c:idx val="5"/>
              <c:tx>
                <c:rich>
                  <a:bodyPr/>
                  <a:lstStyle/>
                  <a:p>
                    <a:r>
                      <a:rPr lang="es-ES"/>
                      <a:t>22,7%
18.789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9B-433D-A6D9-8F57B1C21CDE}"/>
                </c:ext>
              </c:extLst>
            </c:dLbl>
            <c:dLbl>
              <c:idx val="6"/>
              <c:tx>
                <c:rich>
                  <a:bodyPr/>
                  <a:lstStyle/>
                  <a:p>
                    <a:r>
                      <a:rPr lang="es-ES"/>
                      <a:t>25,9%
78.300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B9B-433D-A6D9-8F57B1C21CDE}"/>
                </c:ext>
              </c:extLst>
            </c:dLbl>
            <c:dLbl>
              <c:idx val="7"/>
              <c:tx>
                <c:rich>
                  <a:bodyPr/>
                  <a:lstStyle/>
                  <a:p>
                    <a:r>
                      <a:rPr lang="es-ES"/>
                      <a:t>15,2%
129.432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B9B-433D-A6D9-8F57B1C21CDE}"/>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696</c:v>
              </c:pt>
              <c:pt idx="1">
                <c:v>12529</c:v>
              </c:pt>
              <c:pt idx="2">
                <c:v>5847</c:v>
              </c:pt>
              <c:pt idx="3">
                <c:v>6002</c:v>
              </c:pt>
              <c:pt idx="4">
                <c:v>9345</c:v>
              </c:pt>
              <c:pt idx="5">
                <c:v>18789</c:v>
              </c:pt>
              <c:pt idx="6">
                <c:v>78300</c:v>
              </c:pt>
              <c:pt idx="7">
                <c:v>129432</c:v>
              </c:pt>
            </c:numLit>
          </c:val>
          <c:extLst>
            <c:ext xmlns:c16="http://schemas.microsoft.com/office/drawing/2014/chart" uri="{C3380CC4-5D6E-409C-BE32-E72D297353CC}">
              <c16:uniqueId val="{00000000-3B9B-433D-A6D9-8F57B1C21CDE}"/>
            </c:ext>
          </c:extLst>
        </c:ser>
        <c:ser>
          <c:idx val="1"/>
          <c:order val="1"/>
          <c:tx>
            <c:v>Grado I</c:v>
          </c:tx>
          <c:spPr>
            <a:solidFill>
              <a:srgbClr val="DECEE8"/>
            </a:solidFill>
            <a:ln w="9525">
              <a:solidFill>
                <a:srgbClr val="000000"/>
              </a:solidFill>
            </a:ln>
          </c:spPr>
          <c:invertIfNegative val="0"/>
          <c:dLbls>
            <c:dLbl>
              <c:idx val="0"/>
              <c:tx>
                <c:rich>
                  <a:bodyPr/>
                  <a:lstStyle/>
                  <a:p>
                    <a:r>
                      <a:rPr lang="es-ES"/>
                      <a:t>14,5%
380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B9B-433D-A6D9-8F57B1C21CDE}"/>
                </c:ext>
              </c:extLst>
            </c:dLbl>
            <c:dLbl>
              <c:idx val="1"/>
              <c:tx>
                <c:rich>
                  <a:bodyPr/>
                  <a:lstStyle/>
                  <a:p>
                    <a:r>
                      <a:rPr lang="es-ES"/>
                      <a:t>24,2%
12.279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B9B-433D-A6D9-8F57B1C21CDE}"/>
                </c:ext>
              </c:extLst>
            </c:dLbl>
            <c:dLbl>
              <c:idx val="2"/>
              <c:tx>
                <c:rich>
                  <a:bodyPr/>
                  <a:lstStyle/>
                  <a:p>
                    <a:r>
                      <a:rPr lang="es-ES"/>
                      <a:t>29,0%
8.587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B9B-433D-A6D9-8F57B1C21CDE}"/>
                </c:ext>
              </c:extLst>
            </c:dLbl>
            <c:dLbl>
              <c:idx val="3"/>
              <c:tx>
                <c:rich>
                  <a:bodyPr/>
                  <a:lstStyle/>
                  <a:p>
                    <a:r>
                      <a:rPr lang="es-ES"/>
                      <a:t>29,1%
10.912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B9B-433D-A6D9-8F57B1C21CDE}"/>
                </c:ext>
              </c:extLst>
            </c:dLbl>
            <c:dLbl>
              <c:idx val="4"/>
              <c:tx>
                <c:rich>
                  <a:bodyPr/>
                  <a:lstStyle/>
                  <a:p>
                    <a:r>
                      <a:rPr lang="es-ES"/>
                      <a:t>32,7%
15.520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B9B-433D-A6D9-8F57B1C21CDE}"/>
                </c:ext>
              </c:extLst>
            </c:dLbl>
            <c:dLbl>
              <c:idx val="5"/>
              <c:tx>
                <c:rich>
                  <a:bodyPr/>
                  <a:lstStyle/>
                  <a:p>
                    <a:r>
                      <a:rPr lang="es-ES"/>
                      <a:t>34,0%
28.183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B9B-433D-A6D9-8F57B1C21CDE}"/>
                </c:ext>
              </c:extLst>
            </c:dLbl>
            <c:dLbl>
              <c:idx val="6"/>
              <c:tx>
                <c:rich>
                  <a:bodyPr/>
                  <a:lstStyle/>
                  <a:p>
                    <a:r>
                      <a:rPr lang="es-ES"/>
                      <a:t>34,3%
103.863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B9B-433D-A6D9-8F57B1C21CDE}"/>
                </c:ext>
              </c:extLst>
            </c:dLbl>
            <c:dLbl>
              <c:idx val="7"/>
              <c:tx>
                <c:rich>
                  <a:bodyPr/>
                  <a:lstStyle/>
                  <a:p>
                    <a:r>
                      <a:rPr lang="es-ES"/>
                      <a:t>29,6%
252.383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3B9B-433D-A6D9-8F57B1C21CDE}"/>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380</c:v>
              </c:pt>
              <c:pt idx="1">
                <c:v>12279</c:v>
              </c:pt>
              <c:pt idx="2">
                <c:v>8587</c:v>
              </c:pt>
              <c:pt idx="3">
                <c:v>10912</c:v>
              </c:pt>
              <c:pt idx="4">
                <c:v>15520</c:v>
              </c:pt>
              <c:pt idx="5">
                <c:v>28183</c:v>
              </c:pt>
              <c:pt idx="6">
                <c:v>103863</c:v>
              </c:pt>
              <c:pt idx="7">
                <c:v>252383</c:v>
              </c:pt>
            </c:numLit>
          </c:val>
          <c:extLst>
            <c:ext xmlns:c16="http://schemas.microsoft.com/office/drawing/2014/chart" uri="{C3380CC4-5D6E-409C-BE32-E72D297353CC}">
              <c16:uniqueId val="{00000009-3B9B-433D-A6D9-8F57B1C21CDE}"/>
            </c:ext>
          </c:extLst>
        </c:ser>
        <c:ser>
          <c:idx val="2"/>
          <c:order val="2"/>
          <c:tx>
            <c:v>Grado II</c:v>
          </c:tx>
          <c:spPr>
            <a:solidFill>
              <a:srgbClr val="8E63A9"/>
            </a:solidFill>
            <a:ln w="9525">
              <a:solidFill>
                <a:srgbClr val="000000"/>
              </a:solidFill>
            </a:ln>
          </c:spPr>
          <c:invertIfNegative val="0"/>
          <c:dLbls>
            <c:dLbl>
              <c:idx val="0"/>
              <c:tx>
                <c:rich>
                  <a:bodyPr/>
                  <a:lstStyle/>
                  <a:p>
                    <a:r>
                      <a:rPr lang="es-ES"/>
                      <a:t>34,7%
908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3B9B-433D-A6D9-8F57B1C21CDE}"/>
                </c:ext>
              </c:extLst>
            </c:dLbl>
            <c:dLbl>
              <c:idx val="1"/>
              <c:tx>
                <c:rich>
                  <a:bodyPr/>
                  <a:lstStyle/>
                  <a:p>
                    <a:r>
                      <a:rPr lang="es-ES"/>
                      <a:t>28,8%
14.621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B9B-433D-A6D9-8F57B1C21CDE}"/>
                </c:ext>
              </c:extLst>
            </c:dLbl>
            <c:dLbl>
              <c:idx val="2"/>
              <c:tx>
                <c:rich>
                  <a:bodyPr/>
                  <a:lstStyle/>
                  <a:p>
                    <a:r>
                      <a:rPr lang="es-ES"/>
                      <a:t>29,3%
8.654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3B9B-433D-A6D9-8F57B1C21CDE}"/>
                </c:ext>
              </c:extLst>
            </c:dLbl>
            <c:dLbl>
              <c:idx val="3"/>
              <c:tx>
                <c:rich>
                  <a:bodyPr/>
                  <a:lstStyle/>
                  <a:p>
                    <a:r>
                      <a:rPr lang="es-ES"/>
                      <a:t>31,6%
11.873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3B9B-433D-A6D9-8F57B1C21CDE}"/>
                </c:ext>
              </c:extLst>
            </c:dLbl>
            <c:dLbl>
              <c:idx val="4"/>
              <c:tx>
                <c:rich>
                  <a:bodyPr/>
                  <a:lstStyle/>
                  <a:p>
                    <a:r>
                      <a:rPr lang="es-ES"/>
                      <a:t>29,2%
13.897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3B9B-433D-A6D9-8F57B1C21CDE}"/>
                </c:ext>
              </c:extLst>
            </c:dLbl>
            <c:dLbl>
              <c:idx val="5"/>
              <c:tx>
                <c:rich>
                  <a:bodyPr/>
                  <a:lstStyle/>
                  <a:p>
                    <a:r>
                      <a:rPr lang="es-ES"/>
                      <a:t>28,3%
23.479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3B9B-433D-A6D9-8F57B1C21CDE}"/>
                </c:ext>
              </c:extLst>
            </c:dLbl>
            <c:dLbl>
              <c:idx val="6"/>
              <c:tx>
                <c:rich>
                  <a:bodyPr/>
                  <a:lstStyle/>
                  <a:p>
                    <a:r>
                      <a:rPr lang="es-ES"/>
                      <a:t>25,5%
77.239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3B9B-433D-A6D9-8F57B1C21CDE}"/>
                </c:ext>
              </c:extLst>
            </c:dLbl>
            <c:dLbl>
              <c:idx val="7"/>
              <c:tx>
                <c:rich>
                  <a:bodyPr/>
                  <a:lstStyle/>
                  <a:p>
                    <a:r>
                      <a:rPr lang="es-ES"/>
                      <a:t>31,4%
267.586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3B9B-433D-A6D9-8F57B1C21CDE}"/>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908</c:v>
              </c:pt>
              <c:pt idx="1">
                <c:v>14621</c:v>
              </c:pt>
              <c:pt idx="2">
                <c:v>8654</c:v>
              </c:pt>
              <c:pt idx="3">
                <c:v>11873</c:v>
              </c:pt>
              <c:pt idx="4">
                <c:v>13897</c:v>
              </c:pt>
              <c:pt idx="5">
                <c:v>23479</c:v>
              </c:pt>
              <c:pt idx="6">
                <c:v>77239</c:v>
              </c:pt>
              <c:pt idx="7">
                <c:v>267586</c:v>
              </c:pt>
            </c:numLit>
          </c:val>
          <c:extLst>
            <c:ext xmlns:c16="http://schemas.microsoft.com/office/drawing/2014/chart" uri="{C3380CC4-5D6E-409C-BE32-E72D297353CC}">
              <c16:uniqueId val="{00000012-3B9B-433D-A6D9-8F57B1C21CDE}"/>
            </c:ext>
          </c:extLst>
        </c:ser>
        <c:ser>
          <c:idx val="3"/>
          <c:order val="3"/>
          <c:tx>
            <c:v>Grado III</c:v>
          </c:tx>
          <c:spPr>
            <a:solidFill>
              <a:srgbClr val="5A3471"/>
            </a:solidFill>
            <a:ln w="9525">
              <a:solidFill>
                <a:srgbClr val="000000"/>
              </a:solidFill>
            </a:ln>
          </c:spPr>
          <c:invertIfNegative val="0"/>
          <c:dLbls>
            <c:dLbl>
              <c:idx val="0"/>
              <c:tx>
                <c:rich>
                  <a:bodyPr/>
                  <a:lstStyle/>
                  <a:p>
                    <a:r>
                      <a:rPr lang="es-ES"/>
                      <a:t>24,1%
629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3B9B-433D-A6D9-8F57B1C21CDE}"/>
                </c:ext>
              </c:extLst>
            </c:dLbl>
            <c:dLbl>
              <c:idx val="1"/>
              <c:tx>
                <c:rich>
                  <a:bodyPr/>
                  <a:lstStyle/>
                  <a:p>
                    <a:r>
                      <a:rPr lang="es-ES"/>
                      <a:t>22,3%
11.329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3B9B-433D-A6D9-8F57B1C21CDE}"/>
                </c:ext>
              </c:extLst>
            </c:dLbl>
            <c:dLbl>
              <c:idx val="2"/>
              <c:tx>
                <c:rich>
                  <a:bodyPr/>
                  <a:lstStyle/>
                  <a:p>
                    <a:r>
                      <a:rPr lang="es-ES"/>
                      <a:t>21,9%
6.488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3B9B-433D-A6D9-8F57B1C21CDE}"/>
                </c:ext>
              </c:extLst>
            </c:dLbl>
            <c:dLbl>
              <c:idx val="3"/>
              <c:tx>
                <c:rich>
                  <a:bodyPr/>
                  <a:lstStyle/>
                  <a:p>
                    <a:r>
                      <a:rPr lang="es-ES"/>
                      <a:t>23,3%
8.764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3B9B-433D-A6D9-8F57B1C21CDE}"/>
                </c:ext>
              </c:extLst>
            </c:dLbl>
            <c:dLbl>
              <c:idx val="4"/>
              <c:tx>
                <c:rich>
                  <a:bodyPr/>
                  <a:lstStyle/>
                  <a:p>
                    <a:r>
                      <a:rPr lang="es-ES"/>
                      <a:t>18,5%
8.771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3B9B-433D-A6D9-8F57B1C21CDE}"/>
                </c:ext>
              </c:extLst>
            </c:dLbl>
            <c:dLbl>
              <c:idx val="5"/>
              <c:tx>
                <c:rich>
                  <a:bodyPr/>
                  <a:lstStyle/>
                  <a:p>
                    <a:r>
                      <a:rPr lang="es-ES"/>
                      <a:t>15,0%
12.398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3B9B-433D-A6D9-8F57B1C21CDE}"/>
                </c:ext>
              </c:extLst>
            </c:dLbl>
            <c:dLbl>
              <c:idx val="6"/>
              <c:tx>
                <c:rich>
                  <a:bodyPr/>
                  <a:lstStyle/>
                  <a:p>
                    <a:r>
                      <a:rPr lang="es-ES"/>
                      <a:t>14,3%
43.112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3B9B-433D-A6D9-8F57B1C21CDE}"/>
                </c:ext>
              </c:extLst>
            </c:dLbl>
            <c:dLbl>
              <c:idx val="7"/>
              <c:tx>
                <c:rich>
                  <a:bodyPr/>
                  <a:lstStyle/>
                  <a:p>
                    <a:r>
                      <a:rPr lang="es-ES"/>
                      <a:t>23,8%
203.086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3B9B-433D-A6D9-8F57B1C21CDE}"/>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629</c:v>
              </c:pt>
              <c:pt idx="1">
                <c:v>11329</c:v>
              </c:pt>
              <c:pt idx="2">
                <c:v>6488</c:v>
              </c:pt>
              <c:pt idx="3">
                <c:v>8764</c:v>
              </c:pt>
              <c:pt idx="4">
                <c:v>8771</c:v>
              </c:pt>
              <c:pt idx="5">
                <c:v>12398</c:v>
              </c:pt>
              <c:pt idx="6">
                <c:v>43112</c:v>
              </c:pt>
              <c:pt idx="7">
                <c:v>203086</c:v>
              </c:pt>
            </c:numLit>
          </c:val>
          <c:extLst>
            <c:ext xmlns:c16="http://schemas.microsoft.com/office/drawing/2014/chart" uri="{C3380CC4-5D6E-409C-BE32-E72D297353CC}">
              <c16:uniqueId val="{0000001B-3B9B-433D-A6D9-8F57B1C21CDE}"/>
            </c:ext>
          </c:extLst>
        </c:ser>
        <c:dLbls>
          <c:showLegendKey val="0"/>
          <c:showVal val="0"/>
          <c:showCatName val="0"/>
          <c:showSerName val="0"/>
          <c:showPercent val="0"/>
          <c:showBubbleSize val="0"/>
        </c:dLbls>
        <c:gapWidth val="40"/>
        <c:overlap val="100"/>
        <c:axId val="43698703"/>
        <c:axId val="43700623"/>
      </c:barChart>
      <c:catAx>
        <c:axId val="4369870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700623"/>
        <c:crosses val="autoZero"/>
        <c:auto val="1"/>
        <c:lblAlgn val="ctr"/>
        <c:lblOffset val="100"/>
        <c:noMultiLvlLbl val="0"/>
      </c:catAx>
      <c:valAx>
        <c:axId val="43700623"/>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98703"/>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Resolución de cada tramo de edad. Hombres</a:t>
            </a:r>
          </a:p>
        </c:rich>
      </c:tx>
      <c:overlay val="0"/>
    </c:title>
    <c:autoTitleDeleted val="0"/>
    <c:plotArea>
      <c:layout/>
      <c:barChart>
        <c:barDir val="col"/>
        <c:grouping val="percentStacked"/>
        <c:varyColors val="0"/>
        <c:ser>
          <c:idx val="0"/>
          <c:order val="0"/>
          <c:tx>
            <c:v>Sin Grado</c:v>
          </c:tx>
          <c:spPr>
            <a:solidFill>
              <a:srgbClr val="8784C6"/>
            </a:solidFill>
            <a:ln w="9525">
              <a:solidFill>
                <a:srgbClr val="000000"/>
              </a:solidFill>
            </a:ln>
          </c:spPr>
          <c:invertIfNegative val="0"/>
          <c:dLbls>
            <c:dLbl>
              <c:idx val="0"/>
              <c:tx>
                <c:rich>
                  <a:bodyPr/>
                  <a:lstStyle/>
                  <a:p>
                    <a:r>
                      <a:rPr lang="es-ES"/>
                      <a:t>25,5%
854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CFE-4BED-876F-19064489AA99}"/>
                </c:ext>
              </c:extLst>
            </c:dLbl>
            <c:dLbl>
              <c:idx val="1"/>
              <c:tx>
                <c:rich>
                  <a:bodyPr/>
                  <a:lstStyle/>
                  <a:p>
                    <a:r>
                      <a:rPr lang="es-ES"/>
                      <a:t>17,0%
18.175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CFE-4BED-876F-19064489AA99}"/>
                </c:ext>
              </c:extLst>
            </c:dLbl>
            <c:dLbl>
              <c:idx val="2"/>
              <c:tx>
                <c:rich>
                  <a:bodyPr/>
                  <a:lstStyle/>
                  <a:p>
                    <a:r>
                      <a:rPr lang="es-ES"/>
                      <a:t>19,0%
9.253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CFE-4BED-876F-19064489AA99}"/>
                </c:ext>
              </c:extLst>
            </c:dLbl>
            <c:dLbl>
              <c:idx val="3"/>
              <c:tx>
                <c:rich>
                  <a:bodyPr/>
                  <a:lstStyle/>
                  <a:p>
                    <a:r>
                      <a:rPr lang="es-ES"/>
                      <a:t>14,6%
7.170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CFE-4BED-876F-19064489AA99}"/>
                </c:ext>
              </c:extLst>
            </c:dLbl>
            <c:dLbl>
              <c:idx val="4"/>
              <c:tx>
                <c:rich>
                  <a:bodyPr/>
                  <a:lstStyle/>
                  <a:p>
                    <a:r>
                      <a:rPr lang="es-ES"/>
                      <a:t>16,2%
8.426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CFE-4BED-876F-19064489AA99}"/>
                </c:ext>
              </c:extLst>
            </c:dLbl>
            <c:dLbl>
              <c:idx val="5"/>
              <c:tx>
                <c:rich>
                  <a:bodyPr/>
                  <a:lstStyle/>
                  <a:p>
                    <a:r>
                      <a:rPr lang="es-ES"/>
                      <a:t>19,5%
16.100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CFE-4BED-876F-19064489AA99}"/>
                </c:ext>
              </c:extLst>
            </c:dLbl>
            <c:dLbl>
              <c:idx val="6"/>
              <c:tx>
                <c:rich>
                  <a:bodyPr/>
                  <a:lstStyle/>
                  <a:p>
                    <a:r>
                      <a:rPr lang="es-ES"/>
                      <a:t>22,2%
41.193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CFE-4BED-876F-19064489AA99}"/>
                </c:ext>
              </c:extLst>
            </c:dLbl>
            <c:dLbl>
              <c:idx val="7"/>
              <c:tx>
                <c:rich>
                  <a:bodyPr/>
                  <a:lstStyle/>
                  <a:p>
                    <a:r>
                      <a:rPr lang="es-ES"/>
                      <a:t>20,2%
67.335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CFE-4BED-876F-19064489AA99}"/>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854</c:v>
              </c:pt>
              <c:pt idx="1">
                <c:v>18175</c:v>
              </c:pt>
              <c:pt idx="2">
                <c:v>9253</c:v>
              </c:pt>
              <c:pt idx="3">
                <c:v>7170</c:v>
              </c:pt>
              <c:pt idx="4">
                <c:v>8426</c:v>
              </c:pt>
              <c:pt idx="5">
                <c:v>16100</c:v>
              </c:pt>
              <c:pt idx="6">
                <c:v>41193</c:v>
              </c:pt>
              <c:pt idx="7">
                <c:v>67335</c:v>
              </c:pt>
            </c:numLit>
          </c:val>
          <c:extLst>
            <c:ext xmlns:c16="http://schemas.microsoft.com/office/drawing/2014/chart" uri="{C3380CC4-5D6E-409C-BE32-E72D297353CC}">
              <c16:uniqueId val="{00000000-ECFE-4BED-876F-19064489AA99}"/>
            </c:ext>
          </c:extLst>
        </c:ser>
        <c:ser>
          <c:idx val="1"/>
          <c:order val="1"/>
          <c:tx>
            <c:v>Grado I</c:v>
          </c:tx>
          <c:spPr>
            <a:solidFill>
              <a:srgbClr val="DECEE8"/>
            </a:solidFill>
            <a:ln w="9525">
              <a:solidFill>
                <a:srgbClr val="000000"/>
              </a:solidFill>
            </a:ln>
          </c:spPr>
          <c:invertIfNegative val="0"/>
          <c:dLbls>
            <c:dLbl>
              <c:idx val="0"/>
              <c:tx>
                <c:rich>
                  <a:bodyPr/>
                  <a:lstStyle/>
                  <a:p>
                    <a:r>
                      <a:rPr lang="es-ES"/>
                      <a:t>15,1%
504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CFE-4BED-876F-19064489AA99}"/>
                </c:ext>
              </c:extLst>
            </c:dLbl>
            <c:dLbl>
              <c:idx val="1"/>
              <c:tx>
                <c:rich>
                  <a:bodyPr/>
                  <a:lstStyle/>
                  <a:p>
                    <a:r>
                      <a:rPr lang="es-ES"/>
                      <a:t>25,9%
27.708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CFE-4BED-876F-19064489AA99}"/>
                </c:ext>
              </c:extLst>
            </c:dLbl>
            <c:dLbl>
              <c:idx val="2"/>
              <c:tx>
                <c:rich>
                  <a:bodyPr/>
                  <a:lstStyle/>
                  <a:p>
                    <a:r>
                      <a:rPr lang="es-ES"/>
                      <a:t>30,5%
14.799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CFE-4BED-876F-19064489AA99}"/>
                </c:ext>
              </c:extLst>
            </c:dLbl>
            <c:dLbl>
              <c:idx val="3"/>
              <c:tx>
                <c:rich>
                  <a:bodyPr/>
                  <a:lstStyle/>
                  <a:p>
                    <a:r>
                      <a:rPr lang="es-ES"/>
                      <a:t>31,0%
15.213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CFE-4BED-876F-19064489AA99}"/>
                </c:ext>
              </c:extLst>
            </c:dLbl>
            <c:dLbl>
              <c:idx val="4"/>
              <c:tx>
                <c:rich>
                  <a:bodyPr/>
                  <a:lstStyle/>
                  <a:p>
                    <a:r>
                      <a:rPr lang="es-ES"/>
                      <a:t>33,4%
17.347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CFE-4BED-876F-19064489AA99}"/>
                </c:ext>
              </c:extLst>
            </c:dLbl>
            <c:dLbl>
              <c:idx val="5"/>
              <c:tx>
                <c:rich>
                  <a:bodyPr/>
                  <a:lstStyle/>
                  <a:p>
                    <a:r>
                      <a:rPr lang="es-ES"/>
                      <a:t>33,1%
27.369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CFE-4BED-876F-19064489AA99}"/>
                </c:ext>
              </c:extLst>
            </c:dLbl>
            <c:dLbl>
              <c:idx val="6"/>
              <c:tx>
                <c:rich>
                  <a:bodyPr/>
                  <a:lstStyle/>
                  <a:p>
                    <a:r>
                      <a:rPr lang="es-ES"/>
                      <a:t>30,9%
57.248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CFE-4BED-876F-19064489AA99}"/>
                </c:ext>
              </c:extLst>
            </c:dLbl>
            <c:dLbl>
              <c:idx val="7"/>
              <c:tx>
                <c:rich>
                  <a:bodyPr/>
                  <a:lstStyle/>
                  <a:p>
                    <a:r>
                      <a:rPr lang="es-ES"/>
                      <a:t>30,6%
102.266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CFE-4BED-876F-19064489AA99}"/>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504</c:v>
              </c:pt>
              <c:pt idx="1">
                <c:v>27708</c:v>
              </c:pt>
              <c:pt idx="2">
                <c:v>14799</c:v>
              </c:pt>
              <c:pt idx="3">
                <c:v>15213</c:v>
              </c:pt>
              <c:pt idx="4">
                <c:v>17347</c:v>
              </c:pt>
              <c:pt idx="5">
                <c:v>27369</c:v>
              </c:pt>
              <c:pt idx="6">
                <c:v>57248</c:v>
              </c:pt>
              <c:pt idx="7">
                <c:v>102266</c:v>
              </c:pt>
            </c:numLit>
          </c:val>
          <c:extLst>
            <c:ext xmlns:c16="http://schemas.microsoft.com/office/drawing/2014/chart" uri="{C3380CC4-5D6E-409C-BE32-E72D297353CC}">
              <c16:uniqueId val="{00000009-ECFE-4BED-876F-19064489AA99}"/>
            </c:ext>
          </c:extLst>
        </c:ser>
        <c:ser>
          <c:idx val="2"/>
          <c:order val="2"/>
          <c:tx>
            <c:v>Grado II</c:v>
          </c:tx>
          <c:spPr>
            <a:solidFill>
              <a:srgbClr val="8E63A9"/>
            </a:solidFill>
            <a:ln w="9525">
              <a:solidFill>
                <a:srgbClr val="000000"/>
              </a:solidFill>
            </a:ln>
          </c:spPr>
          <c:invertIfNegative val="0"/>
          <c:dLbls>
            <c:dLbl>
              <c:idx val="0"/>
              <c:tx>
                <c:rich>
                  <a:bodyPr/>
                  <a:lstStyle/>
                  <a:p>
                    <a:r>
                      <a:rPr lang="es-ES"/>
                      <a:t>33,5%
1.121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CFE-4BED-876F-19064489AA99}"/>
                </c:ext>
              </c:extLst>
            </c:dLbl>
            <c:dLbl>
              <c:idx val="1"/>
              <c:tx>
                <c:rich>
                  <a:bodyPr/>
                  <a:lstStyle/>
                  <a:p>
                    <a:r>
                      <a:rPr lang="es-ES"/>
                      <a:t>34,0%
36.464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CFE-4BED-876F-19064489AA99}"/>
                </c:ext>
              </c:extLst>
            </c:dLbl>
            <c:dLbl>
              <c:idx val="2"/>
              <c:tx>
                <c:rich>
                  <a:bodyPr/>
                  <a:lstStyle/>
                  <a:p>
                    <a:r>
                      <a:rPr lang="es-ES"/>
                      <a:t>28,9%
14.022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CFE-4BED-876F-19064489AA99}"/>
                </c:ext>
              </c:extLst>
            </c:dLbl>
            <c:dLbl>
              <c:idx val="3"/>
              <c:tx>
                <c:rich>
                  <a:bodyPr/>
                  <a:lstStyle/>
                  <a:p>
                    <a:r>
                      <a:rPr lang="es-ES"/>
                      <a:t>32,1%
15.720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CFE-4BED-876F-19064489AA99}"/>
                </c:ext>
              </c:extLst>
            </c:dLbl>
            <c:dLbl>
              <c:idx val="4"/>
              <c:tx>
                <c:rich>
                  <a:bodyPr/>
                  <a:lstStyle/>
                  <a:p>
                    <a:r>
                      <a:rPr lang="es-ES"/>
                      <a:t>31,3%
16.252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CFE-4BED-876F-19064489AA99}"/>
                </c:ext>
              </c:extLst>
            </c:dLbl>
            <c:dLbl>
              <c:idx val="5"/>
              <c:tx>
                <c:rich>
                  <a:bodyPr/>
                  <a:lstStyle/>
                  <a:p>
                    <a:r>
                      <a:rPr lang="es-ES"/>
                      <a:t>30,7%
25.387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CFE-4BED-876F-19064489AA99}"/>
                </c:ext>
              </c:extLst>
            </c:dLbl>
            <c:dLbl>
              <c:idx val="6"/>
              <c:tx>
                <c:rich>
                  <a:bodyPr/>
                  <a:lstStyle/>
                  <a:p>
                    <a:r>
                      <a:rPr lang="es-ES"/>
                      <a:t>29,0%
53.745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CFE-4BED-876F-19064489AA99}"/>
                </c:ext>
              </c:extLst>
            </c:dLbl>
            <c:dLbl>
              <c:idx val="7"/>
              <c:tx>
                <c:rich>
                  <a:bodyPr/>
                  <a:lstStyle/>
                  <a:p>
                    <a:r>
                      <a:rPr lang="es-ES"/>
                      <a:t>28,9%
96.544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CFE-4BED-876F-19064489AA99}"/>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1121</c:v>
              </c:pt>
              <c:pt idx="1">
                <c:v>36464</c:v>
              </c:pt>
              <c:pt idx="2">
                <c:v>14022</c:v>
              </c:pt>
              <c:pt idx="3">
                <c:v>15720</c:v>
              </c:pt>
              <c:pt idx="4">
                <c:v>16252</c:v>
              </c:pt>
              <c:pt idx="5">
                <c:v>25387</c:v>
              </c:pt>
              <c:pt idx="6">
                <c:v>53745</c:v>
              </c:pt>
              <c:pt idx="7">
                <c:v>96544</c:v>
              </c:pt>
            </c:numLit>
          </c:val>
          <c:extLst>
            <c:ext xmlns:c16="http://schemas.microsoft.com/office/drawing/2014/chart" uri="{C3380CC4-5D6E-409C-BE32-E72D297353CC}">
              <c16:uniqueId val="{00000012-ECFE-4BED-876F-19064489AA99}"/>
            </c:ext>
          </c:extLst>
        </c:ser>
        <c:ser>
          <c:idx val="3"/>
          <c:order val="3"/>
          <c:tx>
            <c:v>Grado III</c:v>
          </c:tx>
          <c:spPr>
            <a:solidFill>
              <a:srgbClr val="5A3471"/>
            </a:solidFill>
            <a:ln w="9525">
              <a:solidFill>
                <a:srgbClr val="000000"/>
              </a:solidFill>
            </a:ln>
          </c:spPr>
          <c:invertIfNegative val="0"/>
          <c:dLbls>
            <c:dLbl>
              <c:idx val="0"/>
              <c:tx>
                <c:rich>
                  <a:bodyPr/>
                  <a:lstStyle/>
                  <a:p>
                    <a:r>
                      <a:rPr lang="es-ES"/>
                      <a:t>25,9%
866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CFE-4BED-876F-19064489AA99}"/>
                </c:ext>
              </c:extLst>
            </c:dLbl>
            <c:dLbl>
              <c:idx val="1"/>
              <c:tx>
                <c:rich>
                  <a:bodyPr/>
                  <a:lstStyle/>
                  <a:p>
                    <a:r>
                      <a:rPr lang="es-ES"/>
                      <a:t>23,1%
24.794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CFE-4BED-876F-19064489AA99}"/>
                </c:ext>
              </c:extLst>
            </c:dLbl>
            <c:dLbl>
              <c:idx val="2"/>
              <c:tx>
                <c:rich>
                  <a:bodyPr/>
                  <a:lstStyle/>
                  <a:p>
                    <a:r>
                      <a:rPr lang="es-ES"/>
                      <a:t>21,6%
10.517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CFE-4BED-876F-19064489AA99}"/>
                </c:ext>
              </c:extLst>
            </c:dLbl>
            <c:dLbl>
              <c:idx val="3"/>
              <c:tx>
                <c:rich>
                  <a:bodyPr/>
                  <a:lstStyle/>
                  <a:p>
                    <a:r>
                      <a:rPr lang="es-ES"/>
                      <a:t>22,3%
10.917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CFE-4BED-876F-19064489AA99}"/>
                </c:ext>
              </c:extLst>
            </c:dLbl>
            <c:dLbl>
              <c:idx val="4"/>
              <c:tx>
                <c:rich>
                  <a:bodyPr/>
                  <a:lstStyle/>
                  <a:p>
                    <a:r>
                      <a:rPr lang="es-ES"/>
                      <a:t>19,1%
9.951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CFE-4BED-876F-19064489AA99}"/>
                </c:ext>
              </c:extLst>
            </c:dLbl>
            <c:dLbl>
              <c:idx val="5"/>
              <c:tx>
                <c:rich>
                  <a:bodyPr/>
                  <a:lstStyle/>
                  <a:p>
                    <a:r>
                      <a:rPr lang="es-ES"/>
                      <a:t>16,7%
13.812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CFE-4BED-876F-19064489AA99}"/>
                </c:ext>
              </c:extLst>
            </c:dLbl>
            <c:dLbl>
              <c:idx val="6"/>
              <c:tx>
                <c:rich>
                  <a:bodyPr/>
                  <a:lstStyle/>
                  <a:p>
                    <a:r>
                      <a:rPr lang="es-ES"/>
                      <a:t>17,8%
33.040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CFE-4BED-876F-19064489AA99}"/>
                </c:ext>
              </c:extLst>
            </c:dLbl>
            <c:dLbl>
              <c:idx val="7"/>
              <c:tx>
                <c:rich>
                  <a:bodyPr/>
                  <a:lstStyle/>
                  <a:p>
                    <a:r>
                      <a:rPr lang="es-ES"/>
                      <a:t>20,3%
67.590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CFE-4BED-876F-19064489AA99}"/>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866</c:v>
              </c:pt>
              <c:pt idx="1">
                <c:v>24794</c:v>
              </c:pt>
              <c:pt idx="2">
                <c:v>10517</c:v>
              </c:pt>
              <c:pt idx="3">
                <c:v>10917</c:v>
              </c:pt>
              <c:pt idx="4">
                <c:v>9951</c:v>
              </c:pt>
              <c:pt idx="5">
                <c:v>13812</c:v>
              </c:pt>
              <c:pt idx="6">
                <c:v>33040</c:v>
              </c:pt>
              <c:pt idx="7">
                <c:v>67590</c:v>
              </c:pt>
            </c:numLit>
          </c:val>
          <c:extLst>
            <c:ext xmlns:c16="http://schemas.microsoft.com/office/drawing/2014/chart" uri="{C3380CC4-5D6E-409C-BE32-E72D297353CC}">
              <c16:uniqueId val="{0000001B-ECFE-4BED-876F-19064489AA99}"/>
            </c:ext>
          </c:extLst>
        </c:ser>
        <c:dLbls>
          <c:showLegendKey val="0"/>
          <c:showVal val="0"/>
          <c:showCatName val="0"/>
          <c:showSerName val="0"/>
          <c:showPercent val="0"/>
          <c:showBubbleSize val="0"/>
        </c:dLbls>
        <c:gapWidth val="40"/>
        <c:overlap val="100"/>
        <c:axId val="43700143"/>
        <c:axId val="43701103"/>
      </c:barChart>
      <c:catAx>
        <c:axId val="437001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701103"/>
        <c:crosses val="autoZero"/>
        <c:auto val="1"/>
        <c:lblAlgn val="ctr"/>
        <c:lblOffset val="100"/>
        <c:noMultiLvlLbl val="0"/>
      </c:catAx>
      <c:valAx>
        <c:axId val="43701103"/>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700143"/>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dependencia de cada tramo de edad. Mujeres</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Lbls>
            <c:dLbl>
              <c:idx val="0"/>
              <c:tx>
                <c:rich>
                  <a:bodyPr/>
                  <a:lstStyle/>
                  <a:p>
                    <a:r>
                      <a:rPr lang="es-ES"/>
                      <a:t>32,8%
629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F27-4FDF-8BE1-711A8E316BAD}"/>
                </c:ext>
              </c:extLst>
            </c:dLbl>
            <c:dLbl>
              <c:idx val="1"/>
              <c:tx>
                <c:rich>
                  <a:bodyPr/>
                  <a:lstStyle/>
                  <a:p>
                    <a:r>
                      <a:rPr lang="es-ES"/>
                      <a:t>29,6%
11.329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F27-4FDF-8BE1-711A8E316BAD}"/>
                </c:ext>
              </c:extLst>
            </c:dLbl>
            <c:dLbl>
              <c:idx val="2"/>
              <c:tx>
                <c:rich>
                  <a:bodyPr/>
                  <a:lstStyle/>
                  <a:p>
                    <a:r>
                      <a:rPr lang="es-ES"/>
                      <a:t>27,3%
6.488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F27-4FDF-8BE1-711A8E316BAD}"/>
                </c:ext>
              </c:extLst>
            </c:dLbl>
            <c:dLbl>
              <c:idx val="3"/>
              <c:tx>
                <c:rich>
                  <a:bodyPr/>
                  <a:lstStyle/>
                  <a:p>
                    <a:r>
                      <a:rPr lang="es-ES"/>
                      <a:t>27,8%
8.764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F27-4FDF-8BE1-711A8E316BAD}"/>
                </c:ext>
              </c:extLst>
            </c:dLbl>
            <c:dLbl>
              <c:idx val="4"/>
              <c:tx>
                <c:rich>
                  <a:bodyPr/>
                  <a:lstStyle/>
                  <a:p>
                    <a:r>
                      <a:rPr lang="es-ES"/>
                      <a:t>23,0%
8.771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F27-4FDF-8BE1-711A8E316BAD}"/>
                </c:ext>
              </c:extLst>
            </c:dLbl>
            <c:dLbl>
              <c:idx val="5"/>
              <c:tx>
                <c:rich>
                  <a:bodyPr/>
                  <a:lstStyle/>
                  <a:p>
                    <a:r>
                      <a:rPr lang="es-ES"/>
                      <a:t>19,4%
12.398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F27-4FDF-8BE1-711A8E316BAD}"/>
                </c:ext>
              </c:extLst>
            </c:dLbl>
            <c:dLbl>
              <c:idx val="6"/>
              <c:tx>
                <c:rich>
                  <a:bodyPr/>
                  <a:lstStyle/>
                  <a:p>
                    <a:r>
                      <a:rPr lang="es-ES"/>
                      <a:t>19,2%
43.112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F27-4FDF-8BE1-711A8E316BAD}"/>
                </c:ext>
              </c:extLst>
            </c:dLbl>
            <c:dLbl>
              <c:idx val="7"/>
              <c:tx>
                <c:rich>
                  <a:bodyPr/>
                  <a:lstStyle/>
                  <a:p>
                    <a:r>
                      <a:rPr lang="es-ES"/>
                      <a:t>28,1%
203.086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F27-4FDF-8BE1-711A8E316BAD}"/>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629</c:v>
              </c:pt>
              <c:pt idx="1">
                <c:v>11329</c:v>
              </c:pt>
              <c:pt idx="2">
                <c:v>6488</c:v>
              </c:pt>
              <c:pt idx="3">
                <c:v>8764</c:v>
              </c:pt>
              <c:pt idx="4">
                <c:v>8771</c:v>
              </c:pt>
              <c:pt idx="5">
                <c:v>12398</c:v>
              </c:pt>
              <c:pt idx="6">
                <c:v>43112</c:v>
              </c:pt>
              <c:pt idx="7">
                <c:v>203086</c:v>
              </c:pt>
            </c:numLit>
          </c:val>
          <c:extLst>
            <c:ext xmlns:c16="http://schemas.microsoft.com/office/drawing/2014/chart" uri="{C3380CC4-5D6E-409C-BE32-E72D297353CC}">
              <c16:uniqueId val="{00000000-BF27-4FDF-8BE1-711A8E316BAD}"/>
            </c:ext>
          </c:extLst>
        </c:ser>
        <c:ser>
          <c:idx val="1"/>
          <c:order val="1"/>
          <c:tx>
            <c:v>Grado II</c:v>
          </c:tx>
          <c:spPr>
            <a:solidFill>
              <a:srgbClr val="8E63A9"/>
            </a:solidFill>
            <a:ln w="9525">
              <a:solidFill>
                <a:srgbClr val="000000"/>
              </a:solidFill>
            </a:ln>
          </c:spPr>
          <c:invertIfNegative val="0"/>
          <c:dLbls>
            <c:dLbl>
              <c:idx val="0"/>
              <c:tx>
                <c:rich>
                  <a:bodyPr/>
                  <a:lstStyle/>
                  <a:p>
                    <a:r>
                      <a:rPr lang="es-ES"/>
                      <a:t>47,4%
908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F27-4FDF-8BE1-711A8E316BAD}"/>
                </c:ext>
              </c:extLst>
            </c:dLbl>
            <c:dLbl>
              <c:idx val="1"/>
              <c:tx>
                <c:rich>
                  <a:bodyPr/>
                  <a:lstStyle/>
                  <a:p>
                    <a:r>
                      <a:rPr lang="es-ES"/>
                      <a:t>38,2%
14.621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BF27-4FDF-8BE1-711A8E316BAD}"/>
                </c:ext>
              </c:extLst>
            </c:dLbl>
            <c:dLbl>
              <c:idx val="2"/>
              <c:tx>
                <c:rich>
                  <a:bodyPr/>
                  <a:lstStyle/>
                  <a:p>
                    <a:r>
                      <a:rPr lang="es-ES"/>
                      <a:t>36,5%
8.654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BF27-4FDF-8BE1-711A8E316BAD}"/>
                </c:ext>
              </c:extLst>
            </c:dLbl>
            <c:dLbl>
              <c:idx val="3"/>
              <c:tx>
                <c:rich>
                  <a:bodyPr/>
                  <a:lstStyle/>
                  <a:p>
                    <a:r>
                      <a:rPr lang="es-ES"/>
                      <a:t>37,6%
11.873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BF27-4FDF-8BE1-711A8E316BAD}"/>
                </c:ext>
              </c:extLst>
            </c:dLbl>
            <c:dLbl>
              <c:idx val="4"/>
              <c:tx>
                <c:rich>
                  <a:bodyPr/>
                  <a:lstStyle/>
                  <a:p>
                    <a:r>
                      <a:rPr lang="es-ES"/>
                      <a:t>36,4%
13.897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F27-4FDF-8BE1-711A8E316BAD}"/>
                </c:ext>
              </c:extLst>
            </c:dLbl>
            <c:dLbl>
              <c:idx val="5"/>
              <c:tx>
                <c:rich>
                  <a:bodyPr/>
                  <a:lstStyle/>
                  <a:p>
                    <a:r>
                      <a:rPr lang="es-ES"/>
                      <a:t>36,7%
23.479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BF27-4FDF-8BE1-711A8E316BAD}"/>
                </c:ext>
              </c:extLst>
            </c:dLbl>
            <c:dLbl>
              <c:idx val="6"/>
              <c:tx>
                <c:rich>
                  <a:bodyPr/>
                  <a:lstStyle/>
                  <a:p>
                    <a:r>
                      <a:rPr lang="es-ES"/>
                      <a:t>34,4%
77.239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BF27-4FDF-8BE1-711A8E316BAD}"/>
                </c:ext>
              </c:extLst>
            </c:dLbl>
            <c:dLbl>
              <c:idx val="7"/>
              <c:tx>
                <c:rich>
                  <a:bodyPr/>
                  <a:lstStyle/>
                  <a:p>
                    <a:r>
                      <a:rPr lang="es-ES"/>
                      <a:t>37,0%
267.586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BF27-4FDF-8BE1-711A8E316BAD}"/>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908</c:v>
              </c:pt>
              <c:pt idx="1">
                <c:v>14621</c:v>
              </c:pt>
              <c:pt idx="2">
                <c:v>8654</c:v>
              </c:pt>
              <c:pt idx="3">
                <c:v>11873</c:v>
              </c:pt>
              <c:pt idx="4">
                <c:v>13897</c:v>
              </c:pt>
              <c:pt idx="5">
                <c:v>23479</c:v>
              </c:pt>
              <c:pt idx="6">
                <c:v>77239</c:v>
              </c:pt>
              <c:pt idx="7">
                <c:v>267586</c:v>
              </c:pt>
            </c:numLit>
          </c:val>
          <c:extLst>
            <c:ext xmlns:c16="http://schemas.microsoft.com/office/drawing/2014/chart" uri="{C3380CC4-5D6E-409C-BE32-E72D297353CC}">
              <c16:uniqueId val="{00000009-BF27-4FDF-8BE1-711A8E316BAD}"/>
            </c:ext>
          </c:extLst>
        </c:ser>
        <c:ser>
          <c:idx val="2"/>
          <c:order val="2"/>
          <c:tx>
            <c:v>Grado I</c:v>
          </c:tx>
          <c:spPr>
            <a:solidFill>
              <a:srgbClr val="DECEE8"/>
            </a:solidFill>
            <a:ln w="9525">
              <a:solidFill>
                <a:srgbClr val="000000"/>
              </a:solidFill>
            </a:ln>
          </c:spPr>
          <c:invertIfNegative val="0"/>
          <c:dLbls>
            <c:dLbl>
              <c:idx val="0"/>
              <c:tx>
                <c:rich>
                  <a:bodyPr/>
                  <a:lstStyle/>
                  <a:p>
                    <a:r>
                      <a:rPr lang="es-ES"/>
                      <a:t>19,8%
380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BF27-4FDF-8BE1-711A8E316BAD}"/>
                </c:ext>
              </c:extLst>
            </c:dLbl>
            <c:dLbl>
              <c:idx val="1"/>
              <c:tx>
                <c:rich>
                  <a:bodyPr/>
                  <a:lstStyle/>
                  <a:p>
                    <a:r>
                      <a:rPr lang="es-ES"/>
                      <a:t>32,1%
12.279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BF27-4FDF-8BE1-711A8E316BAD}"/>
                </c:ext>
              </c:extLst>
            </c:dLbl>
            <c:dLbl>
              <c:idx val="2"/>
              <c:tx>
                <c:rich>
                  <a:bodyPr/>
                  <a:lstStyle/>
                  <a:p>
                    <a:r>
                      <a:rPr lang="es-ES"/>
                      <a:t>36,2%
8.587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BF27-4FDF-8BE1-711A8E316BAD}"/>
                </c:ext>
              </c:extLst>
            </c:dLbl>
            <c:dLbl>
              <c:idx val="3"/>
              <c:tx>
                <c:rich>
                  <a:bodyPr/>
                  <a:lstStyle/>
                  <a:p>
                    <a:r>
                      <a:rPr lang="es-ES"/>
                      <a:t>34,6%
10.912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BF27-4FDF-8BE1-711A8E316BAD}"/>
                </c:ext>
              </c:extLst>
            </c:dLbl>
            <c:dLbl>
              <c:idx val="4"/>
              <c:tx>
                <c:rich>
                  <a:bodyPr/>
                  <a:lstStyle/>
                  <a:p>
                    <a:r>
                      <a:rPr lang="es-ES"/>
                      <a:t>40,6%
15.520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BF27-4FDF-8BE1-711A8E316BAD}"/>
                </c:ext>
              </c:extLst>
            </c:dLbl>
            <c:dLbl>
              <c:idx val="5"/>
              <c:tx>
                <c:rich>
                  <a:bodyPr/>
                  <a:lstStyle/>
                  <a:p>
                    <a:r>
                      <a:rPr lang="es-ES"/>
                      <a:t>44,0%
28.183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F27-4FDF-8BE1-711A8E316BAD}"/>
                </c:ext>
              </c:extLst>
            </c:dLbl>
            <c:dLbl>
              <c:idx val="6"/>
              <c:tx>
                <c:rich>
                  <a:bodyPr/>
                  <a:lstStyle/>
                  <a:p>
                    <a:r>
                      <a:rPr lang="es-ES"/>
                      <a:t>46,3%
103.863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BF27-4FDF-8BE1-711A8E316BAD}"/>
                </c:ext>
              </c:extLst>
            </c:dLbl>
            <c:dLbl>
              <c:idx val="7"/>
              <c:tx>
                <c:rich>
                  <a:bodyPr/>
                  <a:lstStyle/>
                  <a:p>
                    <a:r>
                      <a:rPr lang="es-ES"/>
                      <a:t>34,9%
252.383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BF27-4FDF-8BE1-711A8E316BAD}"/>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380</c:v>
              </c:pt>
              <c:pt idx="1">
                <c:v>12279</c:v>
              </c:pt>
              <c:pt idx="2">
                <c:v>8587</c:v>
              </c:pt>
              <c:pt idx="3">
                <c:v>10912</c:v>
              </c:pt>
              <c:pt idx="4">
                <c:v>15520</c:v>
              </c:pt>
              <c:pt idx="5">
                <c:v>28183</c:v>
              </c:pt>
              <c:pt idx="6">
                <c:v>103863</c:v>
              </c:pt>
              <c:pt idx="7">
                <c:v>252383</c:v>
              </c:pt>
            </c:numLit>
          </c:val>
          <c:extLst>
            <c:ext xmlns:c16="http://schemas.microsoft.com/office/drawing/2014/chart" uri="{C3380CC4-5D6E-409C-BE32-E72D297353CC}">
              <c16:uniqueId val="{00000012-BF27-4FDF-8BE1-711A8E316BAD}"/>
            </c:ext>
          </c:extLst>
        </c:ser>
        <c:dLbls>
          <c:showLegendKey val="0"/>
          <c:showVal val="0"/>
          <c:showCatName val="0"/>
          <c:showSerName val="0"/>
          <c:showPercent val="0"/>
          <c:showBubbleSize val="0"/>
        </c:dLbls>
        <c:gapWidth val="40"/>
        <c:overlap val="100"/>
        <c:axId val="1999400671"/>
        <c:axId val="1999421311"/>
      </c:barChart>
      <c:catAx>
        <c:axId val="199940067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1999421311"/>
        <c:crosses val="autoZero"/>
        <c:auto val="1"/>
        <c:lblAlgn val="ctr"/>
        <c:lblOffset val="100"/>
        <c:noMultiLvlLbl val="0"/>
      </c:catAx>
      <c:valAx>
        <c:axId val="199942131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199940067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dependencia de cada tramo de edad. Hombres</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Lbls>
            <c:dLbl>
              <c:idx val="0"/>
              <c:tx>
                <c:rich>
                  <a:bodyPr/>
                  <a:lstStyle/>
                  <a:p>
                    <a:r>
                      <a:rPr lang="es-ES"/>
                      <a:t>34,8%
866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367-474B-B74E-FB9D539F1959}"/>
                </c:ext>
              </c:extLst>
            </c:dLbl>
            <c:dLbl>
              <c:idx val="1"/>
              <c:tx>
                <c:rich>
                  <a:bodyPr/>
                  <a:lstStyle/>
                  <a:p>
                    <a:r>
                      <a:rPr lang="es-ES"/>
                      <a:t>27,9%
24.794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367-474B-B74E-FB9D539F1959}"/>
                </c:ext>
              </c:extLst>
            </c:dLbl>
            <c:dLbl>
              <c:idx val="2"/>
              <c:tx>
                <c:rich>
                  <a:bodyPr/>
                  <a:lstStyle/>
                  <a:p>
                    <a:r>
                      <a:rPr lang="es-ES"/>
                      <a:t>26,7%
10.517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367-474B-B74E-FB9D539F1959}"/>
                </c:ext>
              </c:extLst>
            </c:dLbl>
            <c:dLbl>
              <c:idx val="3"/>
              <c:tx>
                <c:rich>
                  <a:bodyPr/>
                  <a:lstStyle/>
                  <a:p>
                    <a:r>
                      <a:rPr lang="es-ES"/>
                      <a:t>26,1%
10.917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367-474B-B74E-FB9D539F1959}"/>
                </c:ext>
              </c:extLst>
            </c:dLbl>
            <c:dLbl>
              <c:idx val="4"/>
              <c:tx>
                <c:rich>
                  <a:bodyPr/>
                  <a:lstStyle/>
                  <a:p>
                    <a:r>
                      <a:rPr lang="es-ES"/>
                      <a:t>22,8%
9.951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367-474B-B74E-FB9D539F1959}"/>
                </c:ext>
              </c:extLst>
            </c:dLbl>
            <c:dLbl>
              <c:idx val="5"/>
              <c:tx>
                <c:rich>
                  <a:bodyPr/>
                  <a:lstStyle/>
                  <a:p>
                    <a:r>
                      <a:rPr lang="es-ES"/>
                      <a:t>20,7%
13.812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367-474B-B74E-FB9D539F1959}"/>
                </c:ext>
              </c:extLst>
            </c:dLbl>
            <c:dLbl>
              <c:idx val="6"/>
              <c:tx>
                <c:rich>
                  <a:bodyPr/>
                  <a:lstStyle/>
                  <a:p>
                    <a:r>
                      <a:rPr lang="es-ES"/>
                      <a:t>22,9%
33.040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367-474B-B74E-FB9D539F1959}"/>
                </c:ext>
              </c:extLst>
            </c:dLbl>
            <c:dLbl>
              <c:idx val="7"/>
              <c:tx>
                <c:rich>
                  <a:bodyPr/>
                  <a:lstStyle/>
                  <a:p>
                    <a:r>
                      <a:rPr lang="es-ES"/>
                      <a:t>25,4%
67.590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367-474B-B74E-FB9D539F1959}"/>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866</c:v>
              </c:pt>
              <c:pt idx="1">
                <c:v>24794</c:v>
              </c:pt>
              <c:pt idx="2">
                <c:v>10517</c:v>
              </c:pt>
              <c:pt idx="3">
                <c:v>10917</c:v>
              </c:pt>
              <c:pt idx="4">
                <c:v>9951</c:v>
              </c:pt>
              <c:pt idx="5">
                <c:v>13812</c:v>
              </c:pt>
              <c:pt idx="6">
                <c:v>33040</c:v>
              </c:pt>
              <c:pt idx="7">
                <c:v>67590</c:v>
              </c:pt>
            </c:numLit>
          </c:val>
          <c:extLst>
            <c:ext xmlns:c16="http://schemas.microsoft.com/office/drawing/2014/chart" uri="{C3380CC4-5D6E-409C-BE32-E72D297353CC}">
              <c16:uniqueId val="{00000000-F367-474B-B74E-FB9D539F1959}"/>
            </c:ext>
          </c:extLst>
        </c:ser>
        <c:ser>
          <c:idx val="1"/>
          <c:order val="1"/>
          <c:tx>
            <c:v>Grado II</c:v>
          </c:tx>
          <c:spPr>
            <a:solidFill>
              <a:srgbClr val="8E63A9"/>
            </a:solidFill>
            <a:ln w="9525">
              <a:solidFill>
                <a:srgbClr val="000000"/>
              </a:solidFill>
            </a:ln>
          </c:spPr>
          <c:invertIfNegative val="0"/>
          <c:dLbls>
            <c:dLbl>
              <c:idx val="0"/>
              <c:tx>
                <c:rich>
                  <a:bodyPr/>
                  <a:lstStyle/>
                  <a:p>
                    <a:r>
                      <a:rPr lang="es-ES"/>
                      <a:t>45,0%
1.121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F367-474B-B74E-FB9D539F1959}"/>
                </c:ext>
              </c:extLst>
            </c:dLbl>
            <c:dLbl>
              <c:idx val="1"/>
              <c:tx>
                <c:rich>
                  <a:bodyPr/>
                  <a:lstStyle/>
                  <a:p>
                    <a:r>
                      <a:rPr lang="es-ES"/>
                      <a:t>41,0%
36.464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F367-474B-B74E-FB9D539F1959}"/>
                </c:ext>
              </c:extLst>
            </c:dLbl>
            <c:dLbl>
              <c:idx val="2"/>
              <c:tx>
                <c:rich>
                  <a:bodyPr/>
                  <a:lstStyle/>
                  <a:p>
                    <a:r>
                      <a:rPr lang="es-ES"/>
                      <a:t>35,6%
14.022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F367-474B-B74E-FB9D539F1959}"/>
                </c:ext>
              </c:extLst>
            </c:dLbl>
            <c:dLbl>
              <c:idx val="3"/>
              <c:tx>
                <c:rich>
                  <a:bodyPr/>
                  <a:lstStyle/>
                  <a:p>
                    <a:r>
                      <a:rPr lang="es-ES"/>
                      <a:t>37,6%
15.720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F367-474B-B74E-FB9D539F1959}"/>
                </c:ext>
              </c:extLst>
            </c:dLbl>
            <c:dLbl>
              <c:idx val="4"/>
              <c:tx>
                <c:rich>
                  <a:bodyPr/>
                  <a:lstStyle/>
                  <a:p>
                    <a:r>
                      <a:rPr lang="es-ES"/>
                      <a:t>37,3%
16.252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F367-474B-B74E-FB9D539F1959}"/>
                </c:ext>
              </c:extLst>
            </c:dLbl>
            <c:dLbl>
              <c:idx val="5"/>
              <c:tx>
                <c:rich>
                  <a:bodyPr/>
                  <a:lstStyle/>
                  <a:p>
                    <a:r>
                      <a:rPr lang="es-ES"/>
                      <a:t>38,1%
25.387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F367-474B-B74E-FB9D539F1959}"/>
                </c:ext>
              </c:extLst>
            </c:dLbl>
            <c:dLbl>
              <c:idx val="6"/>
              <c:tx>
                <c:rich>
                  <a:bodyPr/>
                  <a:lstStyle/>
                  <a:p>
                    <a:r>
                      <a:rPr lang="es-ES"/>
                      <a:t>37,3%
53.745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F367-474B-B74E-FB9D539F1959}"/>
                </c:ext>
              </c:extLst>
            </c:dLbl>
            <c:dLbl>
              <c:idx val="7"/>
              <c:tx>
                <c:rich>
                  <a:bodyPr/>
                  <a:lstStyle/>
                  <a:p>
                    <a:r>
                      <a:rPr lang="es-ES"/>
                      <a:t>36,2%
96.544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F367-474B-B74E-FB9D539F1959}"/>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1121</c:v>
              </c:pt>
              <c:pt idx="1">
                <c:v>36464</c:v>
              </c:pt>
              <c:pt idx="2">
                <c:v>14022</c:v>
              </c:pt>
              <c:pt idx="3">
                <c:v>15720</c:v>
              </c:pt>
              <c:pt idx="4">
                <c:v>16252</c:v>
              </c:pt>
              <c:pt idx="5">
                <c:v>25387</c:v>
              </c:pt>
              <c:pt idx="6">
                <c:v>53745</c:v>
              </c:pt>
              <c:pt idx="7">
                <c:v>96544</c:v>
              </c:pt>
            </c:numLit>
          </c:val>
          <c:extLst>
            <c:ext xmlns:c16="http://schemas.microsoft.com/office/drawing/2014/chart" uri="{C3380CC4-5D6E-409C-BE32-E72D297353CC}">
              <c16:uniqueId val="{00000009-F367-474B-B74E-FB9D539F1959}"/>
            </c:ext>
          </c:extLst>
        </c:ser>
        <c:ser>
          <c:idx val="2"/>
          <c:order val="2"/>
          <c:tx>
            <c:v>Grado I</c:v>
          </c:tx>
          <c:spPr>
            <a:solidFill>
              <a:srgbClr val="DECEE8"/>
            </a:solidFill>
            <a:ln w="9525">
              <a:solidFill>
                <a:srgbClr val="000000"/>
              </a:solidFill>
            </a:ln>
          </c:spPr>
          <c:invertIfNegative val="0"/>
          <c:dLbls>
            <c:dLbl>
              <c:idx val="0"/>
              <c:tx>
                <c:rich>
                  <a:bodyPr/>
                  <a:lstStyle/>
                  <a:p>
                    <a:r>
                      <a:rPr lang="es-ES"/>
                      <a:t>20,2%
504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F367-474B-B74E-FB9D539F1959}"/>
                </c:ext>
              </c:extLst>
            </c:dLbl>
            <c:dLbl>
              <c:idx val="1"/>
              <c:tx>
                <c:rich>
                  <a:bodyPr/>
                  <a:lstStyle/>
                  <a:p>
                    <a:r>
                      <a:rPr lang="es-ES"/>
                      <a:t>31,1%
27.708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F367-474B-B74E-FB9D539F1959}"/>
                </c:ext>
              </c:extLst>
            </c:dLbl>
            <c:dLbl>
              <c:idx val="2"/>
              <c:tx>
                <c:rich>
                  <a:bodyPr/>
                  <a:lstStyle/>
                  <a:p>
                    <a:r>
                      <a:rPr lang="es-ES"/>
                      <a:t>37,6%
14.799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F367-474B-B74E-FB9D539F1959}"/>
                </c:ext>
              </c:extLst>
            </c:dLbl>
            <c:dLbl>
              <c:idx val="3"/>
              <c:tx>
                <c:rich>
                  <a:bodyPr/>
                  <a:lstStyle/>
                  <a:p>
                    <a:r>
                      <a:rPr lang="es-ES"/>
                      <a:t>36,4%
15.213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F367-474B-B74E-FB9D539F1959}"/>
                </c:ext>
              </c:extLst>
            </c:dLbl>
            <c:dLbl>
              <c:idx val="4"/>
              <c:tx>
                <c:rich>
                  <a:bodyPr/>
                  <a:lstStyle/>
                  <a:p>
                    <a:r>
                      <a:rPr lang="es-ES"/>
                      <a:t>39,8%
17.347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F367-474B-B74E-FB9D539F1959}"/>
                </c:ext>
              </c:extLst>
            </c:dLbl>
            <c:dLbl>
              <c:idx val="5"/>
              <c:tx>
                <c:rich>
                  <a:bodyPr/>
                  <a:lstStyle/>
                  <a:p>
                    <a:r>
                      <a:rPr lang="es-ES"/>
                      <a:t>41,1%
27.369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F367-474B-B74E-FB9D539F1959}"/>
                </c:ext>
              </c:extLst>
            </c:dLbl>
            <c:dLbl>
              <c:idx val="6"/>
              <c:tx>
                <c:rich>
                  <a:bodyPr/>
                  <a:lstStyle/>
                  <a:p>
                    <a:r>
                      <a:rPr lang="es-ES"/>
                      <a:t>39,7%
57.248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F367-474B-B74E-FB9D539F1959}"/>
                </c:ext>
              </c:extLst>
            </c:dLbl>
            <c:dLbl>
              <c:idx val="7"/>
              <c:tx>
                <c:rich>
                  <a:bodyPr/>
                  <a:lstStyle/>
                  <a:p>
                    <a:r>
                      <a:rPr lang="es-ES"/>
                      <a:t>38,4%
102.266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F367-474B-B74E-FB9D539F1959}"/>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504</c:v>
              </c:pt>
              <c:pt idx="1">
                <c:v>27708</c:v>
              </c:pt>
              <c:pt idx="2">
                <c:v>14799</c:v>
              </c:pt>
              <c:pt idx="3">
                <c:v>15213</c:v>
              </c:pt>
              <c:pt idx="4">
                <c:v>17347</c:v>
              </c:pt>
              <c:pt idx="5">
                <c:v>27369</c:v>
              </c:pt>
              <c:pt idx="6">
                <c:v>57248</c:v>
              </c:pt>
              <c:pt idx="7">
                <c:v>102266</c:v>
              </c:pt>
            </c:numLit>
          </c:val>
          <c:extLst>
            <c:ext xmlns:c16="http://schemas.microsoft.com/office/drawing/2014/chart" uri="{C3380CC4-5D6E-409C-BE32-E72D297353CC}">
              <c16:uniqueId val="{00000012-F367-474B-B74E-FB9D539F1959}"/>
            </c:ext>
          </c:extLst>
        </c:ser>
        <c:dLbls>
          <c:showLegendKey val="0"/>
          <c:showVal val="0"/>
          <c:showCatName val="0"/>
          <c:showSerName val="0"/>
          <c:showPercent val="0"/>
          <c:showBubbleSize val="0"/>
        </c:dLbls>
        <c:gapWidth val="40"/>
        <c:overlap val="100"/>
        <c:axId val="77797071"/>
        <c:axId val="77800431"/>
      </c:barChart>
      <c:catAx>
        <c:axId val="7779707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00431"/>
        <c:crosses val="autoZero"/>
        <c:auto val="1"/>
        <c:lblAlgn val="ctr"/>
        <c:lblOffset val="100"/>
        <c:noMultiLvlLbl val="0"/>
      </c:catAx>
      <c:valAx>
        <c:axId val="7780043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79707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Servicios</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0A6E-40CC-9280-66A6672424F1}"/>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81.103169828279817</c:v>
              </c:pt>
              <c:pt idx="1">
                <c:v>43.302153064089495</c:v>
              </c:pt>
              <c:pt idx="2">
                <c:v>61.828261573324703</c:v>
              </c:pt>
              <c:pt idx="3">
                <c:v>52.479757954994767</c:v>
              </c:pt>
              <c:pt idx="4">
                <c:v>29.048031429537009</c:v>
              </c:pt>
              <c:pt idx="5">
                <c:v>66.272751080267113</c:v>
              </c:pt>
              <c:pt idx="6">
                <c:v>69.965368960084021</c:v>
              </c:pt>
              <c:pt idx="7">
                <c:v>50.591906483728771</c:v>
              </c:pt>
              <c:pt idx="8">
                <c:v>40.456002693102704</c:v>
              </c:pt>
              <c:pt idx="9">
                <c:v>41.428069781669826</c:v>
              </c:pt>
              <c:pt idx="10">
                <c:v>37.555806087936858</c:v>
              </c:pt>
              <c:pt idx="11">
                <c:v>60.828057736135733</c:v>
              </c:pt>
              <c:pt idx="12">
                <c:v>70.053653043651053</c:v>
              </c:pt>
              <c:pt idx="13">
                <c:v>50.302205441161412</c:v>
              </c:pt>
              <c:pt idx="14">
                <c:v>46.054006268584743</c:v>
              </c:pt>
              <c:pt idx="15">
                <c:v>54.645651832484916</c:v>
              </c:pt>
              <c:pt idx="16">
                <c:v>84.740124740124756</c:v>
              </c:pt>
              <c:pt idx="17">
                <c:v>50.279017857142861</c:v>
              </c:pt>
              <c:pt idx="18">
                <c:v>69.316671098112209</c:v>
              </c:pt>
              <c:pt idx="19">
                <c:v>58.675053407458051</c:v>
              </c:pt>
            </c:numLit>
          </c:val>
          <c:extLst>
            <c:ext xmlns:c16="http://schemas.microsoft.com/office/drawing/2014/chart" uri="{C3380CC4-5D6E-409C-BE32-E72D297353CC}">
              <c16:uniqueId val="{00000000-0A6E-40CC-9280-66A6672424F1}"/>
            </c:ext>
          </c:extLst>
        </c:ser>
        <c:ser>
          <c:idx val="1"/>
          <c:order val="1"/>
          <c:tx>
            <c:v>P.E. Vinculada Servicio</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4-0A6E-40CC-9280-66A6672424F1}"/>
              </c:ext>
            </c:extLst>
          </c:dPt>
          <c:dLbls>
            <c:dLbl>
              <c:idx val="17"/>
              <c:delete val="1"/>
              <c:extLst>
                <c:ext xmlns:c15="http://schemas.microsoft.com/office/drawing/2012/chart" uri="{CE6537A1-D6FC-4f65-9D91-7224C49458BB}"/>
                <c:ext xmlns:c16="http://schemas.microsoft.com/office/drawing/2014/chart" uri="{C3380CC4-5D6E-409C-BE32-E72D297353CC}">
                  <c16:uniqueId val="{00000003-0A6E-40CC-9280-66A6672424F1}"/>
                </c:ext>
              </c:extLst>
            </c:dLbl>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0.71870220431003862</c:v>
              </c:pt>
              <c:pt idx="1">
                <c:v>16.426534261352721</c:v>
              </c:pt>
              <c:pt idx="2">
                <c:v>10.383619294269989</c:v>
              </c:pt>
              <c:pt idx="3">
                <c:v>1.3941654776434991</c:v>
              </c:pt>
              <c:pt idx="4">
                <c:v>36.579080770530588</c:v>
              </c:pt>
              <c:pt idx="5">
                <c:v>2.1539871677360218</c:v>
              </c:pt>
              <c:pt idx="6">
                <c:v>10.21697741596639</c:v>
              </c:pt>
              <c:pt idx="7">
                <c:v>25.320168848823069</c:v>
              </c:pt>
              <c:pt idx="8">
                <c:v>7.0879568600184362</c:v>
              </c:pt>
              <c:pt idx="9">
                <c:v>10.181622036469211</c:v>
              </c:pt>
              <c:pt idx="10">
                <c:v>45.147688838782408</c:v>
              </c:pt>
              <c:pt idx="11">
                <c:v>13.360344390985061</c:v>
              </c:pt>
              <c:pt idx="12">
                <c:v>9.8426997479789424</c:v>
              </c:pt>
              <c:pt idx="13">
                <c:v>2.5917958174181561</c:v>
              </c:pt>
              <c:pt idx="14">
                <c:v>12.28401510889657</c:v>
              </c:pt>
              <c:pt idx="15">
                <c:v>1.2499884516957529</c:v>
              </c:pt>
              <c:pt idx="16">
                <c:v>6.701316701316701</c:v>
              </c:pt>
              <c:pt idx="17">
                <c:v>0</c:v>
              </c:pt>
              <c:pt idx="18">
                <c:v>0.15953203935123639</c:v>
              </c:pt>
              <c:pt idx="19">
                <c:v>9.8329945474407978</c:v>
              </c:pt>
            </c:numLit>
          </c:val>
          <c:extLst>
            <c:ext xmlns:c16="http://schemas.microsoft.com/office/drawing/2014/chart" uri="{C3380CC4-5D6E-409C-BE32-E72D297353CC}">
              <c16:uniqueId val="{00000002-0A6E-40CC-9280-66A6672424F1}"/>
            </c:ext>
          </c:extLst>
        </c:ser>
        <c:ser>
          <c:idx val="2"/>
          <c:order val="2"/>
          <c:tx>
            <c:v>P.E. Cuidados Familiares</c:v>
          </c:tx>
          <c:spPr>
            <a:solidFill>
              <a:srgbClr val="BFA6D2"/>
            </a:solidFill>
            <a:ln w="9525">
              <a:solidFill>
                <a:srgbClr val="000000"/>
              </a:solidFill>
            </a:ln>
          </c:spPr>
          <c:invertIfNegative val="0"/>
          <c:dPt>
            <c:idx val="19"/>
            <c:invertIfNegative val="0"/>
            <c:bubble3D val="0"/>
            <c:spPr>
              <a:pattFill prst="ltHorz">
                <a:fgClr>
                  <a:srgbClr val="BFA6D2"/>
                </a:fgClr>
                <a:bgClr>
                  <a:srgbClr val="D7C4E5"/>
                </a:bgClr>
              </a:pattFill>
              <a:ln w="9525">
                <a:solidFill>
                  <a:srgbClr val="000000"/>
                </a:solidFill>
              </a:ln>
            </c:spPr>
            <c:extLst>
              <c:ext xmlns:c16="http://schemas.microsoft.com/office/drawing/2014/chart" uri="{C3380CC4-5D6E-409C-BE32-E72D297353CC}">
                <c16:uniqueId val="{00000006-0A6E-40CC-9280-66A6672424F1}"/>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18.175953376776821</c:v>
              </c:pt>
              <c:pt idx="1">
                <c:v>40.271312674557777</c:v>
              </c:pt>
              <c:pt idx="2">
                <c:v>27.72741987698285</c:v>
              </c:pt>
              <c:pt idx="3">
                <c:v>46.126076567361743</c:v>
              </c:pt>
              <c:pt idx="4">
                <c:v>33.946223386279151</c:v>
              </c:pt>
              <c:pt idx="5">
                <c:v>31.57326175199686</c:v>
              </c:pt>
              <c:pt idx="6">
                <c:v>19.802061449579831</c:v>
              </c:pt>
              <c:pt idx="7">
                <c:v>22.240934282144838</c:v>
              </c:pt>
              <c:pt idx="8">
                <c:v>52.428983573961219</c:v>
              </c:pt>
              <c:pt idx="9">
                <c:v>47.957702374444757</c:v>
              </c:pt>
              <c:pt idx="10">
                <c:v>17.29650507328072</c:v>
              </c:pt>
              <c:pt idx="11">
                <c:v>25.719169409977209</c:v>
              </c:pt>
              <c:pt idx="12">
                <c:v>20.073682251598392</c:v>
              </c:pt>
              <c:pt idx="13">
                <c:v>47.098681418389901</c:v>
              </c:pt>
              <c:pt idx="14">
                <c:v>41.50526400385759</c:v>
              </c:pt>
              <c:pt idx="15">
                <c:v>36.925009931541652</c:v>
              </c:pt>
              <c:pt idx="16">
                <c:v>8.5585585585585591</c:v>
              </c:pt>
              <c:pt idx="17">
                <c:v>49.720982142857153</c:v>
              </c:pt>
              <c:pt idx="18">
                <c:v>30.52379686253656</c:v>
              </c:pt>
              <c:pt idx="19">
                <c:v>30.963678913679651</c:v>
              </c:pt>
            </c:numLit>
          </c:val>
          <c:extLst>
            <c:ext xmlns:c16="http://schemas.microsoft.com/office/drawing/2014/chart" uri="{C3380CC4-5D6E-409C-BE32-E72D297353CC}">
              <c16:uniqueId val="{00000005-0A6E-40CC-9280-66A6672424F1}"/>
            </c:ext>
          </c:extLst>
        </c:ser>
        <c:ser>
          <c:idx val="3"/>
          <c:order val="3"/>
          <c:tx>
            <c:v>P.E. Asist. Personal</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14-0A6E-40CC-9280-66A6672424F1}"/>
              </c:ext>
            </c:extLst>
          </c:dPt>
          <c:dLbls>
            <c:dLbl>
              <c:idx val="0"/>
              <c:delete val="1"/>
              <c:extLst>
                <c:ext xmlns:c15="http://schemas.microsoft.com/office/drawing/2012/chart" uri="{CE6537A1-D6FC-4f65-9D91-7224C49458BB}"/>
                <c:ext xmlns:c16="http://schemas.microsoft.com/office/drawing/2014/chart" uri="{C3380CC4-5D6E-409C-BE32-E72D297353CC}">
                  <c16:uniqueId val="{00000008-0A6E-40CC-9280-66A6672424F1}"/>
                </c:ext>
              </c:extLst>
            </c:dLbl>
            <c:dLbl>
              <c:idx val="1"/>
              <c:delete val="1"/>
              <c:extLst>
                <c:ext xmlns:c15="http://schemas.microsoft.com/office/drawing/2012/chart" uri="{CE6537A1-D6FC-4f65-9D91-7224C49458BB}"/>
                <c:ext xmlns:c16="http://schemas.microsoft.com/office/drawing/2014/chart" uri="{C3380CC4-5D6E-409C-BE32-E72D297353CC}">
                  <c16:uniqueId val="{00000009-0A6E-40CC-9280-66A6672424F1}"/>
                </c:ext>
              </c:extLst>
            </c:dLbl>
            <c:dLbl>
              <c:idx val="3"/>
              <c:delete val="1"/>
              <c:extLst>
                <c:ext xmlns:c15="http://schemas.microsoft.com/office/drawing/2012/chart" uri="{CE6537A1-D6FC-4f65-9D91-7224C49458BB}"/>
                <c:ext xmlns:c16="http://schemas.microsoft.com/office/drawing/2014/chart" uri="{C3380CC4-5D6E-409C-BE32-E72D297353CC}">
                  <c16:uniqueId val="{0000000A-0A6E-40CC-9280-66A6672424F1}"/>
                </c:ext>
              </c:extLst>
            </c:dLbl>
            <c:dLbl>
              <c:idx val="5"/>
              <c:delete val="1"/>
              <c:extLst>
                <c:ext xmlns:c15="http://schemas.microsoft.com/office/drawing/2012/chart" uri="{CE6537A1-D6FC-4f65-9D91-7224C49458BB}"/>
                <c:ext xmlns:c16="http://schemas.microsoft.com/office/drawing/2014/chart" uri="{C3380CC4-5D6E-409C-BE32-E72D297353CC}">
                  <c16:uniqueId val="{0000000B-0A6E-40CC-9280-66A6672424F1}"/>
                </c:ext>
              </c:extLst>
            </c:dLbl>
            <c:dLbl>
              <c:idx val="6"/>
              <c:delete val="1"/>
              <c:extLst>
                <c:ext xmlns:c15="http://schemas.microsoft.com/office/drawing/2012/chart" uri="{CE6537A1-D6FC-4f65-9D91-7224C49458BB}"/>
                <c:ext xmlns:c16="http://schemas.microsoft.com/office/drawing/2014/chart" uri="{C3380CC4-5D6E-409C-BE32-E72D297353CC}">
                  <c16:uniqueId val="{0000000C-0A6E-40CC-9280-66A6672424F1}"/>
                </c:ext>
              </c:extLst>
            </c:dLbl>
            <c:dLbl>
              <c:idx val="8"/>
              <c:delete val="1"/>
              <c:extLst>
                <c:ext xmlns:c15="http://schemas.microsoft.com/office/drawing/2012/chart" uri="{CE6537A1-D6FC-4f65-9D91-7224C49458BB}"/>
                <c:ext xmlns:c16="http://schemas.microsoft.com/office/drawing/2014/chart" uri="{C3380CC4-5D6E-409C-BE32-E72D297353CC}">
                  <c16:uniqueId val="{0000000D-0A6E-40CC-9280-66A6672424F1}"/>
                </c:ext>
              </c:extLst>
            </c:dLbl>
            <c:dLbl>
              <c:idx val="10"/>
              <c:delete val="1"/>
              <c:extLst>
                <c:ext xmlns:c15="http://schemas.microsoft.com/office/drawing/2012/chart" uri="{CE6537A1-D6FC-4f65-9D91-7224C49458BB}"/>
                <c:ext xmlns:c16="http://schemas.microsoft.com/office/drawing/2014/chart" uri="{C3380CC4-5D6E-409C-BE32-E72D297353CC}">
                  <c16:uniqueId val="{0000000E-0A6E-40CC-9280-66A6672424F1}"/>
                </c:ext>
              </c:extLst>
            </c:dLbl>
            <c:dLbl>
              <c:idx val="12"/>
              <c:delete val="1"/>
              <c:extLst>
                <c:ext xmlns:c15="http://schemas.microsoft.com/office/drawing/2012/chart" uri="{CE6537A1-D6FC-4f65-9D91-7224C49458BB}"/>
                <c:ext xmlns:c16="http://schemas.microsoft.com/office/drawing/2014/chart" uri="{C3380CC4-5D6E-409C-BE32-E72D297353CC}">
                  <c16:uniqueId val="{0000000F-0A6E-40CC-9280-66A6672424F1}"/>
                </c:ext>
              </c:extLst>
            </c:dLbl>
            <c:dLbl>
              <c:idx val="13"/>
              <c:delete val="1"/>
              <c:extLst>
                <c:ext xmlns:c15="http://schemas.microsoft.com/office/drawing/2012/chart" uri="{CE6537A1-D6FC-4f65-9D91-7224C49458BB}"/>
                <c:ext xmlns:c16="http://schemas.microsoft.com/office/drawing/2014/chart" uri="{C3380CC4-5D6E-409C-BE32-E72D297353CC}">
                  <c16:uniqueId val="{00000010-0A6E-40CC-9280-66A6672424F1}"/>
                </c:ext>
              </c:extLst>
            </c:dLbl>
            <c:dLbl>
              <c:idx val="16"/>
              <c:delete val="1"/>
              <c:extLst>
                <c:ext xmlns:c15="http://schemas.microsoft.com/office/drawing/2012/chart" uri="{CE6537A1-D6FC-4f65-9D91-7224C49458BB}"/>
                <c:ext xmlns:c16="http://schemas.microsoft.com/office/drawing/2014/chart" uri="{C3380CC4-5D6E-409C-BE32-E72D297353CC}">
                  <c16:uniqueId val="{00000011-0A6E-40CC-9280-66A6672424F1}"/>
                </c:ext>
              </c:extLst>
            </c:dLbl>
            <c:dLbl>
              <c:idx val="17"/>
              <c:delete val="1"/>
              <c:extLst>
                <c:ext xmlns:c15="http://schemas.microsoft.com/office/drawing/2012/chart" uri="{CE6537A1-D6FC-4f65-9D91-7224C49458BB}"/>
                <c:ext xmlns:c16="http://schemas.microsoft.com/office/drawing/2014/chart" uri="{C3380CC4-5D6E-409C-BE32-E72D297353CC}">
                  <c16:uniqueId val="{00000012-0A6E-40CC-9280-66A6672424F1}"/>
                </c:ext>
              </c:extLst>
            </c:dLbl>
            <c:dLbl>
              <c:idx val="18"/>
              <c:delete val="1"/>
              <c:extLst>
                <c:ext xmlns:c15="http://schemas.microsoft.com/office/drawing/2012/chart" uri="{CE6537A1-D6FC-4f65-9D91-7224C49458BB}"/>
                <c:ext xmlns:c16="http://schemas.microsoft.com/office/drawing/2014/chart" uri="{C3380CC4-5D6E-409C-BE32-E72D297353CC}">
                  <c16:uniqueId val="{00000013-0A6E-40CC-9280-66A6672424F1}"/>
                </c:ext>
              </c:extLst>
            </c:dLbl>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2.1745906333132791E-3</c:v>
              </c:pt>
              <c:pt idx="1">
                <c:v>0</c:v>
              </c:pt>
              <c:pt idx="2">
                <c:v>6.0699255422466819E-2</c:v>
              </c:pt>
              <c:pt idx="3">
                <c:v>0</c:v>
              </c:pt>
              <c:pt idx="4">
                <c:v>0.42666441365326119</c:v>
              </c:pt>
              <c:pt idx="5">
                <c:v>0</c:v>
              </c:pt>
              <c:pt idx="6">
                <c:v>1.5592174369747899E-2</c:v>
              </c:pt>
              <c:pt idx="7">
                <c:v>1.846990385303328</c:v>
              </c:pt>
              <c:pt idx="8">
                <c:v>2.705687291764328E-2</c:v>
              </c:pt>
              <c:pt idx="9">
                <c:v>0.43260580741620303</c:v>
              </c:pt>
              <c:pt idx="10">
                <c:v>0</c:v>
              </c:pt>
              <c:pt idx="11">
                <c:v>9.2428462902000505E-2</c:v>
              </c:pt>
              <c:pt idx="12">
                <c:v>2.9964956771607099E-2</c:v>
              </c:pt>
              <c:pt idx="13">
                <c:v>7.3173230305425066E-3</c:v>
              </c:pt>
              <c:pt idx="14">
                <c:v>0.1567146186610946</c:v>
              </c:pt>
              <c:pt idx="15">
                <c:v>7.1793497842776759</c:v>
              </c:pt>
              <c:pt idx="16">
                <c:v>0</c:v>
              </c:pt>
              <c:pt idx="17">
                <c:v>0</c:v>
              </c:pt>
              <c:pt idx="18">
                <c:v>0</c:v>
              </c:pt>
              <c:pt idx="19">
                <c:v>0.52827313142149146</c:v>
              </c:pt>
            </c:numLit>
          </c:val>
          <c:extLst>
            <c:ext xmlns:c16="http://schemas.microsoft.com/office/drawing/2014/chart" uri="{C3380CC4-5D6E-409C-BE32-E72D297353CC}">
              <c16:uniqueId val="{00000007-0A6E-40CC-9280-66A6672424F1}"/>
            </c:ext>
          </c:extLst>
        </c:ser>
        <c:dLbls>
          <c:showLegendKey val="0"/>
          <c:showVal val="0"/>
          <c:showCatName val="0"/>
          <c:showSerName val="0"/>
          <c:showPercent val="0"/>
          <c:showBubbleSize val="0"/>
        </c:dLbls>
        <c:gapWidth val="40"/>
        <c:overlap val="100"/>
        <c:axId val="77809071"/>
        <c:axId val="77797551"/>
      </c:barChart>
      <c:catAx>
        <c:axId val="7780907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797551"/>
        <c:crosses val="autoZero"/>
        <c:auto val="1"/>
        <c:lblAlgn val="ctr"/>
        <c:lblOffset val="100"/>
        <c:noMultiLvlLbl val="0"/>
      </c:catAx>
      <c:valAx>
        <c:axId val="7779755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0907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Servicios</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BF09-4E51-8D52-770586CD029F}"/>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75.946876925750942</c:v>
              </c:pt>
              <c:pt idx="1">
                <c:v>44.957726392991745</c:v>
              </c:pt>
              <c:pt idx="2">
                <c:v>59.106898573382836</c:v>
              </c:pt>
              <c:pt idx="3">
                <c:v>56.923833729605633</c:v>
              </c:pt>
              <c:pt idx="4">
                <c:v>31.18434668088176</c:v>
              </c:pt>
              <c:pt idx="5">
                <c:v>70.897615708274898</c:v>
              </c:pt>
              <c:pt idx="6">
                <c:v>63.781974019017014</c:v>
              </c:pt>
              <c:pt idx="7">
                <c:v>45.438629400362657</c:v>
              </c:pt>
              <c:pt idx="8">
                <c:v>48.957706783068957</c:v>
              </c:pt>
              <c:pt idx="9">
                <c:v>42.122816809376658</c:v>
              </c:pt>
              <c:pt idx="10">
                <c:v>41.320685881065302</c:v>
              </c:pt>
              <c:pt idx="11">
                <c:v>63.331638078505719</c:v>
              </c:pt>
              <c:pt idx="12">
                <c:v>67.795467206145361</c:v>
              </c:pt>
              <c:pt idx="13">
                <c:v>50.065281253400073</c:v>
              </c:pt>
              <c:pt idx="14">
                <c:v>50.412396900774802</c:v>
              </c:pt>
              <c:pt idx="15">
                <c:v>60.205432732817073</c:v>
              </c:pt>
              <c:pt idx="16">
                <c:v>72.368005058488762</c:v>
              </c:pt>
              <c:pt idx="17">
                <c:v>50.752688172043023</c:v>
              </c:pt>
              <c:pt idx="18">
                <c:v>62.049180327868854</c:v>
              </c:pt>
              <c:pt idx="19">
                <c:v>58.187787653375921</c:v>
              </c:pt>
            </c:numLit>
          </c:val>
          <c:extLst>
            <c:ext xmlns:c16="http://schemas.microsoft.com/office/drawing/2014/chart" uri="{C3380CC4-5D6E-409C-BE32-E72D297353CC}">
              <c16:uniqueId val="{00000000-BF09-4E51-8D52-770586CD029F}"/>
            </c:ext>
          </c:extLst>
        </c:ser>
        <c:ser>
          <c:idx val="1"/>
          <c:order val="1"/>
          <c:tx>
            <c:v>P.E. Vinculada Servicio</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4-BF09-4E51-8D52-770586CD029F}"/>
              </c:ext>
            </c:extLst>
          </c:dPt>
          <c:dLbls>
            <c:dLbl>
              <c:idx val="17"/>
              <c:delete val="1"/>
              <c:extLst>
                <c:ext xmlns:c15="http://schemas.microsoft.com/office/drawing/2012/chart" uri="{CE6537A1-D6FC-4f65-9D91-7224C49458BB}"/>
                <c:ext xmlns:c16="http://schemas.microsoft.com/office/drawing/2014/chart" uri="{C3380CC4-5D6E-409C-BE32-E72D297353CC}">
                  <c16:uniqueId val="{00000003-BF09-4E51-8D52-770586CD029F}"/>
                </c:ext>
              </c:extLst>
            </c:dLbl>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1.5556117370075999</c:v>
              </c:pt>
              <c:pt idx="1">
                <c:v>24.982173780177241</c:v>
              </c:pt>
              <c:pt idx="2">
                <c:v>14.73519640414305</c:v>
              </c:pt>
              <c:pt idx="3">
                <c:v>3.3614823317209148</c:v>
              </c:pt>
              <c:pt idx="4">
                <c:v>32.504468345301177</c:v>
              </c:pt>
              <c:pt idx="5">
                <c:v>3.4361851332398321</c:v>
              </c:pt>
              <c:pt idx="6">
                <c:v>11.479844649792421</c:v>
              </c:pt>
              <c:pt idx="7">
                <c:v>33.026949290314512</c:v>
              </c:pt>
              <c:pt idx="8">
                <c:v>11.36469092096444</c:v>
              </c:pt>
              <c:pt idx="9">
                <c:v>11.218502838317971</c:v>
              </c:pt>
              <c:pt idx="10">
                <c:v>43.436701933600872</c:v>
              </c:pt>
              <c:pt idx="11">
                <c:v>15.91150769799806</c:v>
              </c:pt>
              <c:pt idx="12">
                <c:v>13.610109361714599</c:v>
              </c:pt>
              <c:pt idx="13">
                <c:v>5.4618648678054624</c:v>
              </c:pt>
              <c:pt idx="14">
                <c:v>17.97050737315671</c:v>
              </c:pt>
              <c:pt idx="15">
                <c:v>2.600008024716125</c:v>
              </c:pt>
              <c:pt idx="16">
                <c:v>12.519759721783119</c:v>
              </c:pt>
              <c:pt idx="17">
                <c:v>0</c:v>
              </c:pt>
              <c:pt idx="18">
                <c:v>8.1967213114754092E-2</c:v>
              </c:pt>
              <c:pt idx="19">
                <c:v>13.17174024213865</c:v>
              </c:pt>
            </c:numLit>
          </c:val>
          <c:extLst>
            <c:ext xmlns:c16="http://schemas.microsoft.com/office/drawing/2014/chart" uri="{C3380CC4-5D6E-409C-BE32-E72D297353CC}">
              <c16:uniqueId val="{00000002-BF09-4E51-8D52-770586CD029F}"/>
            </c:ext>
          </c:extLst>
        </c:ser>
        <c:ser>
          <c:idx val="2"/>
          <c:order val="2"/>
          <c:tx>
            <c:v>P.E. Cuidados Familiares</c:v>
          </c:tx>
          <c:spPr>
            <a:solidFill>
              <a:srgbClr val="BFA6D2"/>
            </a:solidFill>
            <a:ln w="9525">
              <a:solidFill>
                <a:srgbClr val="000000"/>
              </a:solidFill>
            </a:ln>
          </c:spPr>
          <c:invertIfNegative val="0"/>
          <c:dPt>
            <c:idx val="19"/>
            <c:invertIfNegative val="0"/>
            <c:bubble3D val="0"/>
            <c:spPr>
              <a:pattFill prst="ltHorz">
                <a:fgClr>
                  <a:srgbClr val="BFA6D2"/>
                </a:fgClr>
                <a:bgClr>
                  <a:srgbClr val="D7C4E5"/>
                </a:bgClr>
              </a:pattFill>
              <a:ln w="9525">
                <a:solidFill>
                  <a:srgbClr val="000000"/>
                </a:solidFill>
              </a:ln>
            </c:spPr>
            <c:extLst>
              <c:ext xmlns:c16="http://schemas.microsoft.com/office/drawing/2014/chart" uri="{C3380CC4-5D6E-409C-BE32-E72D297353CC}">
                <c16:uniqueId val="{00000006-BF09-4E51-8D52-770586CD029F}"/>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22.490400872217041</c:v>
              </c:pt>
              <c:pt idx="1">
                <c:v>30.06009982683101</c:v>
              </c:pt>
              <c:pt idx="2">
                <c:v>26.0406488176666</c:v>
              </c:pt>
              <c:pt idx="3">
                <c:v>39.714683938673453</c:v>
              </c:pt>
              <c:pt idx="4">
                <c:v>35.558621554670587</c:v>
              </c:pt>
              <c:pt idx="5">
                <c:v>25.666199158485281</c:v>
              </c:pt>
              <c:pt idx="6">
                <c:v>24.703361457077811</c:v>
              </c:pt>
              <c:pt idx="7">
                <c:v>20.133808541236789</c:v>
              </c:pt>
              <c:pt idx="8">
                <c:v>39.571052948151717</c:v>
              </c:pt>
              <c:pt idx="9">
                <c:v>46.119604132917679</c:v>
              </c:pt>
              <c:pt idx="10">
                <c:v>15.242612185333821</c:v>
              </c:pt>
              <c:pt idx="11">
                <c:v>20.548800221924271</c:v>
              </c:pt>
              <c:pt idx="12">
                <c:v>18.528943227685421</c:v>
              </c:pt>
              <c:pt idx="13">
                <c:v>44.461973669894462</c:v>
              </c:pt>
              <c:pt idx="14">
                <c:v>31.317170707323172</c:v>
              </c:pt>
              <c:pt idx="15">
                <c:v>28.844842113710229</c:v>
              </c:pt>
              <c:pt idx="16">
                <c:v>15.11223521972811</c:v>
              </c:pt>
              <c:pt idx="17">
                <c:v>49.247311827956992</c:v>
              </c:pt>
              <c:pt idx="18">
                <c:v>37.868852459016402</c:v>
              </c:pt>
              <c:pt idx="19">
                <c:v>28.066969313835909</c:v>
              </c:pt>
            </c:numLit>
          </c:val>
          <c:extLst>
            <c:ext xmlns:c16="http://schemas.microsoft.com/office/drawing/2014/chart" uri="{C3380CC4-5D6E-409C-BE32-E72D297353CC}">
              <c16:uniqueId val="{00000005-BF09-4E51-8D52-770586CD029F}"/>
            </c:ext>
          </c:extLst>
        </c:ser>
        <c:ser>
          <c:idx val="3"/>
          <c:order val="3"/>
          <c:tx>
            <c:v>P.E. Asist. Personal</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12-BF09-4E51-8D52-770586CD029F}"/>
              </c:ext>
            </c:extLst>
          </c:dPt>
          <c:dLbls>
            <c:dLbl>
              <c:idx val="0"/>
              <c:delete val="1"/>
              <c:extLst>
                <c:ext xmlns:c15="http://schemas.microsoft.com/office/drawing/2012/chart" uri="{CE6537A1-D6FC-4f65-9D91-7224C49458BB}"/>
                <c:ext xmlns:c16="http://schemas.microsoft.com/office/drawing/2014/chart" uri="{C3380CC4-5D6E-409C-BE32-E72D297353CC}">
                  <c16:uniqueId val="{00000008-BF09-4E51-8D52-770586CD029F}"/>
                </c:ext>
              </c:extLst>
            </c:dLbl>
            <c:dLbl>
              <c:idx val="1"/>
              <c:delete val="1"/>
              <c:extLst>
                <c:ext xmlns:c15="http://schemas.microsoft.com/office/drawing/2012/chart" uri="{CE6537A1-D6FC-4f65-9D91-7224C49458BB}"/>
                <c:ext xmlns:c16="http://schemas.microsoft.com/office/drawing/2014/chart" uri="{C3380CC4-5D6E-409C-BE32-E72D297353CC}">
                  <c16:uniqueId val="{00000009-BF09-4E51-8D52-770586CD029F}"/>
                </c:ext>
              </c:extLst>
            </c:dLbl>
            <c:dLbl>
              <c:idx val="3"/>
              <c:delete val="1"/>
              <c:extLst>
                <c:ext xmlns:c15="http://schemas.microsoft.com/office/drawing/2012/chart" uri="{CE6537A1-D6FC-4f65-9D91-7224C49458BB}"/>
                <c:ext xmlns:c16="http://schemas.microsoft.com/office/drawing/2014/chart" uri="{C3380CC4-5D6E-409C-BE32-E72D297353CC}">
                  <c16:uniqueId val="{0000000A-BF09-4E51-8D52-770586CD029F}"/>
                </c:ext>
              </c:extLst>
            </c:dLbl>
            <c:dLbl>
              <c:idx val="5"/>
              <c:delete val="1"/>
              <c:extLst>
                <c:ext xmlns:c15="http://schemas.microsoft.com/office/drawing/2012/chart" uri="{CE6537A1-D6FC-4f65-9D91-7224C49458BB}"/>
                <c:ext xmlns:c16="http://schemas.microsoft.com/office/drawing/2014/chart" uri="{C3380CC4-5D6E-409C-BE32-E72D297353CC}">
                  <c16:uniqueId val="{0000000B-BF09-4E51-8D52-770586CD029F}"/>
                </c:ext>
              </c:extLst>
            </c:dLbl>
            <c:dLbl>
              <c:idx val="6"/>
              <c:delete val="1"/>
              <c:extLst>
                <c:ext xmlns:c15="http://schemas.microsoft.com/office/drawing/2012/chart" uri="{CE6537A1-D6FC-4f65-9D91-7224C49458BB}"/>
                <c:ext xmlns:c16="http://schemas.microsoft.com/office/drawing/2014/chart" uri="{C3380CC4-5D6E-409C-BE32-E72D297353CC}">
                  <c16:uniqueId val="{0000000C-BF09-4E51-8D52-770586CD029F}"/>
                </c:ext>
              </c:extLst>
            </c:dLbl>
            <c:dLbl>
              <c:idx val="10"/>
              <c:delete val="1"/>
              <c:extLst>
                <c:ext xmlns:c15="http://schemas.microsoft.com/office/drawing/2012/chart" uri="{CE6537A1-D6FC-4f65-9D91-7224C49458BB}"/>
                <c:ext xmlns:c16="http://schemas.microsoft.com/office/drawing/2014/chart" uri="{C3380CC4-5D6E-409C-BE32-E72D297353CC}">
                  <c16:uniqueId val="{0000000D-BF09-4E51-8D52-770586CD029F}"/>
                </c:ext>
              </c:extLst>
            </c:dLbl>
            <c:dLbl>
              <c:idx val="13"/>
              <c:delete val="1"/>
              <c:extLst>
                <c:ext xmlns:c15="http://schemas.microsoft.com/office/drawing/2012/chart" uri="{CE6537A1-D6FC-4f65-9D91-7224C49458BB}"/>
                <c:ext xmlns:c16="http://schemas.microsoft.com/office/drawing/2014/chart" uri="{C3380CC4-5D6E-409C-BE32-E72D297353CC}">
                  <c16:uniqueId val="{0000000E-BF09-4E51-8D52-770586CD029F}"/>
                </c:ext>
              </c:extLst>
            </c:dLbl>
            <c:dLbl>
              <c:idx val="16"/>
              <c:delete val="1"/>
              <c:extLst>
                <c:ext xmlns:c15="http://schemas.microsoft.com/office/drawing/2012/chart" uri="{CE6537A1-D6FC-4f65-9D91-7224C49458BB}"/>
                <c:ext xmlns:c16="http://schemas.microsoft.com/office/drawing/2014/chart" uri="{C3380CC4-5D6E-409C-BE32-E72D297353CC}">
                  <c16:uniqueId val="{0000000F-BF09-4E51-8D52-770586CD029F}"/>
                </c:ext>
              </c:extLst>
            </c:dLbl>
            <c:dLbl>
              <c:idx val="17"/>
              <c:delete val="1"/>
              <c:extLst>
                <c:ext xmlns:c15="http://schemas.microsoft.com/office/drawing/2012/chart" uri="{CE6537A1-D6FC-4f65-9D91-7224C49458BB}"/>
                <c:ext xmlns:c16="http://schemas.microsoft.com/office/drawing/2014/chart" uri="{C3380CC4-5D6E-409C-BE32-E72D297353CC}">
                  <c16:uniqueId val="{00000010-BF09-4E51-8D52-770586CD029F}"/>
                </c:ext>
              </c:extLst>
            </c:dLbl>
            <c:dLbl>
              <c:idx val="18"/>
              <c:delete val="1"/>
              <c:extLst>
                <c:ext xmlns:c15="http://schemas.microsoft.com/office/drawing/2012/chart" uri="{CE6537A1-D6FC-4f65-9D91-7224C49458BB}"/>
                <c:ext xmlns:c16="http://schemas.microsoft.com/office/drawing/2014/chart" uri="{C3380CC4-5D6E-409C-BE32-E72D297353CC}">
                  <c16:uniqueId val="{00000011-BF09-4E51-8D52-770586CD029F}"/>
                </c:ext>
              </c:extLst>
            </c:dLbl>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7.1104650244125959E-3</c:v>
              </c:pt>
              <c:pt idx="1">
                <c:v>0</c:v>
              </c:pt>
              <c:pt idx="2">
                <c:v>0.1172562048075044</c:v>
              </c:pt>
              <c:pt idx="3">
                <c:v>0</c:v>
              </c:pt>
              <c:pt idx="4">
                <c:v>0.75256341914646763</c:v>
              </c:pt>
              <c:pt idx="5">
                <c:v>0</c:v>
              </c:pt>
              <c:pt idx="6">
                <c:v>3.4819874112762821E-2</c:v>
              </c:pt>
              <c:pt idx="7">
                <c:v>1.4006127680860381</c:v>
              </c:pt>
              <c:pt idx="8">
                <c:v>0.1065493478148791</c:v>
              </c:pt>
              <c:pt idx="9">
                <c:v>0.53907621938768568</c:v>
              </c:pt>
              <c:pt idx="10">
                <c:v>0</c:v>
              </c:pt>
              <c:pt idx="11">
                <c:v>0.2080540015719636</c:v>
              </c:pt>
              <c:pt idx="12">
                <c:v>6.5480204454608532E-2</c:v>
              </c:pt>
              <c:pt idx="13">
                <c:v>1.0880208900010881E-2</c:v>
              </c:pt>
              <c:pt idx="14">
                <c:v>0.29992501874531358</c:v>
              </c:pt>
              <c:pt idx="15">
                <c:v>8.3497171287565699</c:v>
              </c:pt>
              <c:pt idx="16">
                <c:v>0</c:v>
              </c:pt>
              <c:pt idx="17">
                <c:v>0</c:v>
              </c:pt>
              <c:pt idx="18">
                <c:v>0</c:v>
              </c:pt>
              <c:pt idx="19">
                <c:v>0.57350279064952014</c:v>
              </c:pt>
            </c:numLit>
          </c:val>
          <c:extLst>
            <c:ext xmlns:c16="http://schemas.microsoft.com/office/drawing/2014/chart" uri="{C3380CC4-5D6E-409C-BE32-E72D297353CC}">
              <c16:uniqueId val="{00000007-BF09-4E51-8D52-770586CD029F}"/>
            </c:ext>
          </c:extLst>
        </c:ser>
        <c:dLbls>
          <c:showLegendKey val="0"/>
          <c:showVal val="0"/>
          <c:showCatName val="0"/>
          <c:showSerName val="0"/>
          <c:showPercent val="0"/>
          <c:showBubbleSize val="0"/>
        </c:dLbls>
        <c:gapWidth val="40"/>
        <c:overlap val="100"/>
        <c:axId val="77814351"/>
        <c:axId val="77806191"/>
      </c:barChart>
      <c:catAx>
        <c:axId val="7781435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06191"/>
        <c:crosses val="autoZero"/>
        <c:auto val="1"/>
        <c:lblAlgn val="ctr"/>
        <c:lblOffset val="100"/>
        <c:noMultiLvlLbl val="0"/>
      </c:catAx>
      <c:valAx>
        <c:axId val="7780619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1435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Servicios</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0AF2-40D7-B872-07AFC8DFB7C4}"/>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80.157254996887758</c:v>
              </c:pt>
              <c:pt idx="1">
                <c:v>39.908140906792518</c:v>
              </c:pt>
              <c:pt idx="2">
                <c:v>59.682440846824406</c:v>
              </c:pt>
              <c:pt idx="3">
                <c:v>51.906971782151807</c:v>
              </c:pt>
              <c:pt idx="4">
                <c:v>28.727495193148055</c:v>
              </c:pt>
              <c:pt idx="5">
                <c:v>71.144604630843162</c:v>
              </c:pt>
              <c:pt idx="6">
                <c:v>64.451869288986771</c:v>
              </c:pt>
              <c:pt idx="7">
                <c:v>47.85401654212918</c:v>
              </c:pt>
              <c:pt idx="8">
                <c:v>45.64869452752405</c:v>
              </c:pt>
              <c:pt idx="9">
                <c:v>42.672701923260561</c:v>
              </c:pt>
              <c:pt idx="10">
                <c:v>35.956851777866561</c:v>
              </c:pt>
              <c:pt idx="11">
                <c:v>61.751441456870467</c:v>
              </c:pt>
              <c:pt idx="12">
                <c:v>69.99975543943458</c:v>
              </c:pt>
              <c:pt idx="13">
                <c:v>52.764043122314987</c:v>
              </c:pt>
              <c:pt idx="14">
                <c:v>48.352779684282773</c:v>
              </c:pt>
              <c:pt idx="15">
                <c:v>56.198528604370267</c:v>
              </c:pt>
              <c:pt idx="16">
                <c:v>79.689726135823975</c:v>
              </c:pt>
              <c:pt idx="17">
                <c:v>47.596153846153847</c:v>
              </c:pt>
              <c:pt idx="18">
                <c:v>68.191268191268207</c:v>
              </c:pt>
              <c:pt idx="19">
                <c:v>59.606841796041017</c:v>
              </c:pt>
            </c:numLit>
          </c:val>
          <c:extLst>
            <c:ext xmlns:c16="http://schemas.microsoft.com/office/drawing/2014/chart" uri="{C3380CC4-5D6E-409C-BE32-E72D297353CC}">
              <c16:uniqueId val="{00000000-0AF2-40D7-B872-07AFC8DFB7C4}"/>
            </c:ext>
          </c:extLst>
        </c:ser>
        <c:ser>
          <c:idx val="1"/>
          <c:order val="1"/>
          <c:tx>
            <c:v>P.E. Vinculada Servicio</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4-0AF2-40D7-B872-07AFC8DFB7C4}"/>
              </c:ext>
            </c:extLst>
          </c:dPt>
          <c:dLbls>
            <c:dLbl>
              <c:idx val="17"/>
              <c:delete val="1"/>
              <c:extLst>
                <c:ext xmlns:c15="http://schemas.microsoft.com/office/drawing/2012/chart" uri="{CE6537A1-D6FC-4f65-9D91-7224C49458BB}"/>
                <c:ext xmlns:c16="http://schemas.microsoft.com/office/drawing/2014/chart" uri="{C3380CC4-5D6E-409C-BE32-E72D297353CC}">
                  <c16:uniqueId val="{00000003-0AF2-40D7-B872-07AFC8DFB7C4}"/>
                </c:ext>
              </c:extLst>
            </c:dLbl>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0.82215229268967416</c:v>
              </c:pt>
              <c:pt idx="1">
                <c:v>17.7734704196865</c:v>
              </c:pt>
              <c:pt idx="2">
                <c:v>11.81818181818182</c:v>
              </c:pt>
              <c:pt idx="3">
                <c:v>1.8776337547340911</c:v>
              </c:pt>
              <c:pt idx="4">
                <c:v>36.249490182369051</c:v>
              </c:pt>
              <c:pt idx="5">
                <c:v>2.3591087811271301</c:v>
              </c:pt>
              <c:pt idx="6">
                <c:v>11.628319032070269</c:v>
              </c:pt>
              <c:pt idx="7">
                <c:v>25.92987069180716</c:v>
              </c:pt>
              <c:pt idx="8">
                <c:v>9.5780454288254795</c:v>
              </c:pt>
              <c:pt idx="9">
                <c:v>10.463339635974711</c:v>
              </c:pt>
              <c:pt idx="10">
                <c:v>45.185777067518977</c:v>
              </c:pt>
              <c:pt idx="11">
                <c:v>13.05779147875397</c:v>
              </c:pt>
              <c:pt idx="12">
                <c:v>9.5443836666150368</c:v>
              </c:pt>
              <c:pt idx="13">
                <c:v>2.2047499392072631</c:v>
              </c:pt>
              <c:pt idx="14">
                <c:v>15.900251658659339</c:v>
              </c:pt>
              <c:pt idx="15">
                <c:v>1.8557153837707261</c:v>
              </c:pt>
              <c:pt idx="16">
                <c:v>8.437549469684976</c:v>
              </c:pt>
              <c:pt idx="17">
                <c:v>0</c:v>
              </c:pt>
              <c:pt idx="18">
                <c:v>0.27720027720027718</c:v>
              </c:pt>
              <c:pt idx="19">
                <c:v>9.9120001112974396</c:v>
              </c:pt>
            </c:numLit>
          </c:val>
          <c:extLst>
            <c:ext xmlns:c16="http://schemas.microsoft.com/office/drawing/2014/chart" uri="{C3380CC4-5D6E-409C-BE32-E72D297353CC}">
              <c16:uniqueId val="{00000002-0AF2-40D7-B872-07AFC8DFB7C4}"/>
            </c:ext>
          </c:extLst>
        </c:ser>
        <c:ser>
          <c:idx val="2"/>
          <c:order val="2"/>
          <c:tx>
            <c:v>P.E. Cuidados Familiares</c:v>
          </c:tx>
          <c:spPr>
            <a:solidFill>
              <a:srgbClr val="BFA6D2"/>
            </a:solidFill>
            <a:ln w="9525">
              <a:solidFill>
                <a:srgbClr val="000000"/>
              </a:solidFill>
            </a:ln>
          </c:spPr>
          <c:invertIfNegative val="0"/>
          <c:dPt>
            <c:idx val="19"/>
            <c:invertIfNegative val="0"/>
            <c:bubble3D val="0"/>
            <c:spPr>
              <a:pattFill prst="ltHorz">
                <a:fgClr>
                  <a:srgbClr val="BFA6D2"/>
                </a:fgClr>
                <a:bgClr>
                  <a:srgbClr val="D7C4E5"/>
                </a:bgClr>
              </a:pattFill>
              <a:ln w="9525">
                <a:solidFill>
                  <a:srgbClr val="000000"/>
                </a:solidFill>
              </a:ln>
            </c:spPr>
            <c:extLst>
              <c:ext xmlns:c16="http://schemas.microsoft.com/office/drawing/2014/chart" uri="{C3380CC4-5D6E-409C-BE32-E72D297353CC}">
                <c16:uniqueId val="{00000006-0AF2-40D7-B872-07AFC8DFB7C4}"/>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19.019295940244831</c:v>
              </c:pt>
              <c:pt idx="1">
                <c:v>42.318388673520992</c:v>
              </c:pt>
              <c:pt idx="2">
                <c:v>28.455790784557909</c:v>
              </c:pt>
              <c:pt idx="3">
                <c:v>46.215394463114087</c:v>
              </c:pt>
              <c:pt idx="4">
                <c:v>34.673425391831273</c:v>
              </c:pt>
              <c:pt idx="5">
                <c:v>26.496286588029701</c:v>
              </c:pt>
              <c:pt idx="6">
                <c:v>23.90715569392766</c:v>
              </c:pt>
              <c:pt idx="7">
                <c:v>24.398808434155999</c:v>
              </c:pt>
              <c:pt idx="8">
                <c:v>44.759518228114139</c:v>
              </c:pt>
              <c:pt idx="9">
                <c:v>46.303405336236366</c:v>
              </c:pt>
              <c:pt idx="10">
                <c:v>18.857371154614459</c:v>
              </c:pt>
              <c:pt idx="11">
                <c:v>25.088009742916409</c:v>
              </c:pt>
              <c:pt idx="12">
                <c:v>20.437111250601209</c:v>
              </c:pt>
              <c:pt idx="13">
                <c:v>45.02310124017184</c:v>
              </c:pt>
              <c:pt idx="14">
                <c:v>35.575383207503997</c:v>
              </c:pt>
              <c:pt idx="15">
                <c:v>34.177006698144282</c:v>
              </c:pt>
              <c:pt idx="16">
                <c:v>11.87272439449106</c:v>
              </c:pt>
              <c:pt idx="17">
                <c:v>52.403846153846153</c:v>
              </c:pt>
              <c:pt idx="18">
                <c:v>31.531531531531531</c:v>
              </c:pt>
              <c:pt idx="19">
                <c:v>29.972293358646368</c:v>
              </c:pt>
            </c:numLit>
          </c:val>
          <c:extLst>
            <c:ext xmlns:c16="http://schemas.microsoft.com/office/drawing/2014/chart" uri="{C3380CC4-5D6E-409C-BE32-E72D297353CC}">
              <c16:uniqueId val="{00000005-0AF2-40D7-B872-07AFC8DFB7C4}"/>
            </c:ext>
          </c:extLst>
        </c:ser>
        <c:ser>
          <c:idx val="3"/>
          <c:order val="3"/>
          <c:tx>
            <c:v>P.E. Asist. Personal</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15-0AF2-40D7-B872-07AFC8DFB7C4}"/>
              </c:ext>
            </c:extLst>
          </c:dPt>
          <c:dLbls>
            <c:dLbl>
              <c:idx val="0"/>
              <c:delete val="1"/>
              <c:extLst>
                <c:ext xmlns:c15="http://schemas.microsoft.com/office/drawing/2012/chart" uri="{CE6537A1-D6FC-4f65-9D91-7224C49458BB}"/>
                <c:ext xmlns:c16="http://schemas.microsoft.com/office/drawing/2014/chart" uri="{C3380CC4-5D6E-409C-BE32-E72D297353CC}">
                  <c16:uniqueId val="{00000008-0AF2-40D7-B872-07AFC8DFB7C4}"/>
                </c:ext>
              </c:extLst>
            </c:dLbl>
            <c:dLbl>
              <c:idx val="1"/>
              <c:delete val="1"/>
              <c:extLst>
                <c:ext xmlns:c15="http://schemas.microsoft.com/office/drawing/2012/chart" uri="{CE6537A1-D6FC-4f65-9D91-7224C49458BB}"/>
                <c:ext xmlns:c16="http://schemas.microsoft.com/office/drawing/2014/chart" uri="{C3380CC4-5D6E-409C-BE32-E72D297353CC}">
                  <c16:uniqueId val="{00000009-0AF2-40D7-B872-07AFC8DFB7C4}"/>
                </c:ext>
              </c:extLst>
            </c:dLbl>
            <c:dLbl>
              <c:idx val="2"/>
              <c:delete val="1"/>
              <c:extLst>
                <c:ext xmlns:c15="http://schemas.microsoft.com/office/drawing/2012/chart" uri="{CE6537A1-D6FC-4f65-9D91-7224C49458BB}"/>
                <c:ext xmlns:c16="http://schemas.microsoft.com/office/drawing/2014/chart" uri="{C3380CC4-5D6E-409C-BE32-E72D297353CC}">
                  <c16:uniqueId val="{0000000A-0AF2-40D7-B872-07AFC8DFB7C4}"/>
                </c:ext>
              </c:extLst>
            </c:dLbl>
            <c:dLbl>
              <c:idx val="3"/>
              <c:delete val="1"/>
              <c:extLst>
                <c:ext xmlns:c15="http://schemas.microsoft.com/office/drawing/2012/chart" uri="{CE6537A1-D6FC-4f65-9D91-7224C49458BB}"/>
                <c:ext xmlns:c16="http://schemas.microsoft.com/office/drawing/2014/chart" uri="{C3380CC4-5D6E-409C-BE32-E72D297353CC}">
                  <c16:uniqueId val="{0000000B-0AF2-40D7-B872-07AFC8DFB7C4}"/>
                </c:ext>
              </c:extLst>
            </c:dLbl>
            <c:dLbl>
              <c:idx val="5"/>
              <c:delete val="1"/>
              <c:extLst>
                <c:ext xmlns:c15="http://schemas.microsoft.com/office/drawing/2012/chart" uri="{CE6537A1-D6FC-4f65-9D91-7224C49458BB}"/>
                <c:ext xmlns:c16="http://schemas.microsoft.com/office/drawing/2014/chart" uri="{C3380CC4-5D6E-409C-BE32-E72D297353CC}">
                  <c16:uniqueId val="{0000000C-0AF2-40D7-B872-07AFC8DFB7C4}"/>
                </c:ext>
              </c:extLst>
            </c:dLbl>
            <c:dLbl>
              <c:idx val="6"/>
              <c:delete val="1"/>
              <c:extLst>
                <c:ext xmlns:c15="http://schemas.microsoft.com/office/drawing/2012/chart" uri="{CE6537A1-D6FC-4f65-9D91-7224C49458BB}"/>
                <c:ext xmlns:c16="http://schemas.microsoft.com/office/drawing/2014/chart" uri="{C3380CC4-5D6E-409C-BE32-E72D297353CC}">
                  <c16:uniqueId val="{0000000D-0AF2-40D7-B872-07AFC8DFB7C4}"/>
                </c:ext>
              </c:extLst>
            </c:dLbl>
            <c:dLbl>
              <c:idx val="8"/>
              <c:delete val="1"/>
              <c:extLst>
                <c:ext xmlns:c15="http://schemas.microsoft.com/office/drawing/2012/chart" uri="{CE6537A1-D6FC-4f65-9D91-7224C49458BB}"/>
                <c:ext xmlns:c16="http://schemas.microsoft.com/office/drawing/2014/chart" uri="{C3380CC4-5D6E-409C-BE32-E72D297353CC}">
                  <c16:uniqueId val="{0000000E-0AF2-40D7-B872-07AFC8DFB7C4}"/>
                </c:ext>
              </c:extLst>
            </c:dLbl>
            <c:dLbl>
              <c:idx val="10"/>
              <c:delete val="1"/>
              <c:extLst>
                <c:ext xmlns:c15="http://schemas.microsoft.com/office/drawing/2012/chart" uri="{CE6537A1-D6FC-4f65-9D91-7224C49458BB}"/>
                <c:ext xmlns:c16="http://schemas.microsoft.com/office/drawing/2014/chart" uri="{C3380CC4-5D6E-409C-BE32-E72D297353CC}">
                  <c16:uniqueId val="{0000000F-0AF2-40D7-B872-07AFC8DFB7C4}"/>
                </c:ext>
              </c:extLst>
            </c:dLbl>
            <c:dLbl>
              <c:idx val="12"/>
              <c:delete val="1"/>
              <c:extLst>
                <c:ext xmlns:c15="http://schemas.microsoft.com/office/drawing/2012/chart" uri="{CE6537A1-D6FC-4f65-9D91-7224C49458BB}"/>
                <c:ext xmlns:c16="http://schemas.microsoft.com/office/drawing/2014/chart" uri="{C3380CC4-5D6E-409C-BE32-E72D297353CC}">
                  <c16:uniqueId val="{00000010-0AF2-40D7-B872-07AFC8DFB7C4}"/>
                </c:ext>
              </c:extLst>
            </c:dLbl>
            <c:dLbl>
              <c:idx val="13"/>
              <c:delete val="1"/>
              <c:extLst>
                <c:ext xmlns:c15="http://schemas.microsoft.com/office/drawing/2012/chart" uri="{CE6537A1-D6FC-4f65-9D91-7224C49458BB}"/>
                <c:ext xmlns:c16="http://schemas.microsoft.com/office/drawing/2014/chart" uri="{C3380CC4-5D6E-409C-BE32-E72D297353CC}">
                  <c16:uniqueId val="{00000011-0AF2-40D7-B872-07AFC8DFB7C4}"/>
                </c:ext>
              </c:extLst>
            </c:dLbl>
            <c:dLbl>
              <c:idx val="16"/>
              <c:delete val="1"/>
              <c:extLst>
                <c:ext xmlns:c15="http://schemas.microsoft.com/office/drawing/2012/chart" uri="{CE6537A1-D6FC-4f65-9D91-7224C49458BB}"/>
                <c:ext xmlns:c16="http://schemas.microsoft.com/office/drawing/2014/chart" uri="{C3380CC4-5D6E-409C-BE32-E72D297353CC}">
                  <c16:uniqueId val="{00000012-0AF2-40D7-B872-07AFC8DFB7C4}"/>
                </c:ext>
              </c:extLst>
            </c:dLbl>
            <c:dLbl>
              <c:idx val="17"/>
              <c:delete val="1"/>
              <c:extLst>
                <c:ext xmlns:c15="http://schemas.microsoft.com/office/drawing/2012/chart" uri="{CE6537A1-D6FC-4f65-9D91-7224C49458BB}"/>
                <c:ext xmlns:c16="http://schemas.microsoft.com/office/drawing/2014/chart" uri="{C3380CC4-5D6E-409C-BE32-E72D297353CC}">
                  <c16:uniqueId val="{00000013-0AF2-40D7-B872-07AFC8DFB7C4}"/>
                </c:ext>
              </c:extLst>
            </c:dLbl>
            <c:dLbl>
              <c:idx val="18"/>
              <c:delete val="1"/>
              <c:extLst>
                <c:ext xmlns:c15="http://schemas.microsoft.com/office/drawing/2012/chart" uri="{CE6537A1-D6FC-4f65-9D91-7224C49458BB}"/>
                <c:ext xmlns:c16="http://schemas.microsoft.com/office/drawing/2014/chart" uri="{C3380CC4-5D6E-409C-BE32-E72D297353CC}">
                  <c16:uniqueId val="{00000014-0AF2-40D7-B872-07AFC8DFB7C4}"/>
                </c:ext>
              </c:extLst>
            </c:dLbl>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1.2967701777439661E-3</c:v>
              </c:pt>
              <c:pt idx="1">
                <c:v>0</c:v>
              </c:pt>
              <c:pt idx="2">
                <c:v>4.3586550435865512E-2</c:v>
              </c:pt>
              <c:pt idx="3">
                <c:v>0</c:v>
              </c:pt>
              <c:pt idx="4">
                <c:v>0.34958923265163427</c:v>
              </c:pt>
              <c:pt idx="5">
                <c:v>0</c:v>
              </c:pt>
              <c:pt idx="6">
                <c:v>1.265598501531374E-2</c:v>
              </c:pt>
              <c:pt idx="7">
                <c:v>1.81730433190767</c:v>
              </c:pt>
              <c:pt idx="8">
                <c:v>1.3741815536334979E-2</c:v>
              </c:pt>
              <c:pt idx="9">
                <c:v>0.56055310452835228</c:v>
              </c:pt>
              <c:pt idx="10">
                <c:v>0</c:v>
              </c:pt>
              <c:pt idx="11">
                <c:v>0.10275732145915401</c:v>
              </c:pt>
              <c:pt idx="12">
                <c:v>1.8749643349175421E-2</c:v>
              </c:pt>
              <c:pt idx="13">
                <c:v>8.1056983059090548E-3</c:v>
              </c:pt>
              <c:pt idx="14">
                <c:v>0.17158544955387781</c:v>
              </c:pt>
              <c:pt idx="15">
                <c:v>7.768749313714725</c:v>
              </c:pt>
              <c:pt idx="16">
                <c:v>0</c:v>
              </c:pt>
              <c:pt idx="17">
                <c:v>0</c:v>
              </c:pt>
              <c:pt idx="18">
                <c:v>0</c:v>
              </c:pt>
              <c:pt idx="19">
                <c:v>0.50886473401517285</c:v>
              </c:pt>
            </c:numLit>
          </c:val>
          <c:extLst>
            <c:ext xmlns:c16="http://schemas.microsoft.com/office/drawing/2014/chart" uri="{C3380CC4-5D6E-409C-BE32-E72D297353CC}">
              <c16:uniqueId val="{00000007-0AF2-40D7-B872-07AFC8DFB7C4}"/>
            </c:ext>
          </c:extLst>
        </c:ser>
        <c:dLbls>
          <c:showLegendKey val="0"/>
          <c:showVal val="0"/>
          <c:showCatName val="0"/>
          <c:showSerName val="0"/>
          <c:showPercent val="0"/>
          <c:showBubbleSize val="0"/>
        </c:dLbls>
        <c:gapWidth val="40"/>
        <c:overlap val="100"/>
        <c:axId val="77804751"/>
        <c:axId val="77815311"/>
      </c:barChart>
      <c:catAx>
        <c:axId val="7780475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15311"/>
        <c:crosses val="autoZero"/>
        <c:auto val="1"/>
        <c:lblAlgn val="ctr"/>
        <c:lblOffset val="100"/>
        <c:noMultiLvlLbl val="0"/>
      </c:catAx>
      <c:valAx>
        <c:axId val="7781531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0475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Servicios</c:v>
          </c:tx>
          <c:spPr>
            <a:solidFill>
              <a:srgbClr val="5A3471"/>
            </a:solidFill>
            <a:ln w="9525">
              <a:solidFill>
                <a:srgbClr val="000000"/>
              </a:solidFill>
            </a:ln>
          </c:spPr>
          <c:invertIfNegative val="0"/>
          <c:dPt>
            <c:idx val="19"/>
            <c:invertIfNegative val="0"/>
            <c:bubble3D val="0"/>
            <c:spPr>
              <a:pattFill prst="ltHorz">
                <a:fgClr>
                  <a:srgbClr val="5A3471"/>
                </a:fgClr>
                <a:bgClr>
                  <a:srgbClr val="8E63A9"/>
                </a:bgClr>
              </a:pattFill>
              <a:ln w="9525">
                <a:solidFill>
                  <a:srgbClr val="000000"/>
                </a:solidFill>
              </a:ln>
            </c:spPr>
            <c:extLst>
              <c:ext xmlns:c16="http://schemas.microsoft.com/office/drawing/2014/chart" uri="{C3380CC4-5D6E-409C-BE32-E72D297353CC}">
                <c16:uniqueId val="{00000001-4094-4E4C-B60F-E7038CDA2C07}"/>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85.597442112320138</c:v>
              </c:pt>
              <c:pt idx="1">
                <c:v>45.278749228553785</c:v>
              </c:pt>
              <c:pt idx="2">
                <c:v>64.522265456117594</c:v>
              </c:pt>
              <c:pt idx="3">
                <c:v>50.883314357072031</c:v>
              </c:pt>
              <c:pt idx="4">
                <c:v>27.041551051947597</c:v>
              </c:pt>
              <c:pt idx="5">
                <c:v>53.378542019859523</c:v>
              </c:pt>
              <c:pt idx="6">
                <c:v>79.932909761407558</c:v>
              </c:pt>
              <c:pt idx="7">
                <c:v>56.18404791329975</c:v>
              </c:pt>
              <c:pt idx="8">
                <c:v>32.091945568223615</c:v>
              </c:pt>
              <c:pt idx="9">
                <c:v>39.578404177204867</c:v>
              </c:pt>
              <c:pt idx="10">
                <c:v>35.790618800793503</c:v>
              </c:pt>
              <c:pt idx="11">
                <c:v>58.304773857218713</c:v>
              </c:pt>
              <c:pt idx="12">
                <c:v>72.63571870892045</c:v>
              </c:pt>
              <c:pt idx="13">
                <c:v>48.071216617210688</c:v>
              </c:pt>
              <c:pt idx="14">
                <c:v>42.963023964423947</c:v>
              </c:pt>
              <c:pt idx="15">
                <c:v>50.484111750906372</c:v>
              </c:pt>
              <c:pt idx="16">
                <c:v>99.090909090909065</c:v>
              </c:pt>
              <c:pt idx="17">
                <c:v>52.347083926031281</c:v>
              </c:pt>
              <c:pt idx="18">
                <c:v>78.87067395264117</c:v>
              </c:pt>
              <c:pt idx="19">
                <c:v>58.065513180778332</c:v>
              </c:pt>
            </c:numLit>
          </c:val>
          <c:extLst>
            <c:ext xmlns:c16="http://schemas.microsoft.com/office/drawing/2014/chart" uri="{C3380CC4-5D6E-409C-BE32-E72D297353CC}">
              <c16:uniqueId val="{00000000-4094-4E4C-B60F-E7038CDA2C07}"/>
            </c:ext>
          </c:extLst>
        </c:ser>
        <c:ser>
          <c:idx val="1"/>
          <c:order val="1"/>
          <c:tx>
            <c:v>P.E. Vinculada Servicio</c:v>
          </c:tx>
          <c:spPr>
            <a:solidFill>
              <a:srgbClr val="8E63A9"/>
            </a:solidFill>
            <a:ln w="9525">
              <a:solidFill>
                <a:srgbClr val="000000"/>
              </a:solidFill>
            </a:ln>
          </c:spPr>
          <c:invertIfNegative val="0"/>
          <c:dPt>
            <c:idx val="19"/>
            <c:invertIfNegative val="0"/>
            <c:bubble3D val="0"/>
            <c:spPr>
              <a:pattFill prst="ltHorz">
                <a:fgClr>
                  <a:srgbClr val="8E63A9"/>
                </a:fgClr>
                <a:bgClr>
                  <a:srgbClr val="A983C0"/>
                </a:bgClr>
              </a:pattFill>
              <a:ln w="9525">
                <a:solidFill>
                  <a:srgbClr val="000000"/>
                </a:solidFill>
              </a:ln>
            </c:spPr>
            <c:extLst>
              <c:ext xmlns:c16="http://schemas.microsoft.com/office/drawing/2014/chart" uri="{C3380CC4-5D6E-409C-BE32-E72D297353CC}">
                <c16:uniqueId val="{00000005-4094-4E4C-B60F-E7038CDA2C07}"/>
              </c:ext>
            </c:extLst>
          </c:dPt>
          <c:dLbls>
            <c:dLbl>
              <c:idx val="0"/>
              <c:delete val="1"/>
              <c:extLst>
                <c:ext xmlns:c15="http://schemas.microsoft.com/office/drawing/2012/chart" uri="{CE6537A1-D6FC-4f65-9D91-7224C49458BB}"/>
                <c:ext xmlns:c16="http://schemas.microsoft.com/office/drawing/2014/chart" uri="{C3380CC4-5D6E-409C-BE32-E72D297353CC}">
                  <c16:uniqueId val="{00000003-4094-4E4C-B60F-E7038CDA2C07}"/>
                </c:ext>
              </c:extLst>
            </c:dLbl>
            <c:dLbl>
              <c:idx val="17"/>
              <c:delete val="1"/>
              <c:extLst>
                <c:ext xmlns:c15="http://schemas.microsoft.com/office/drawing/2012/chart" uri="{CE6537A1-D6FC-4f65-9D91-7224C49458BB}"/>
                <c:ext xmlns:c16="http://schemas.microsoft.com/office/drawing/2014/chart" uri="{C3380CC4-5D6E-409C-BE32-E72D297353CC}">
                  <c16:uniqueId val="{00000004-4094-4E4C-B60F-E7038CDA2C07}"/>
                </c:ext>
              </c:extLst>
            </c:dLbl>
            <c:numFmt formatCode="0.0" sourceLinked="0"/>
            <c:spPr>
              <a:noFill/>
              <a:ln>
                <a:noFill/>
              </a:ln>
              <a:effectLst/>
            </c:spPr>
            <c:txPr>
              <a:bodyPr rot="-5400000" vert="horz"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4.8991800319735962E-2</c:v>
              </c:pt>
              <c:pt idx="1">
                <c:v>8.1999588562024268</c:v>
              </c:pt>
              <c:pt idx="2">
                <c:v>7.4621703415477736</c:v>
              </c:pt>
              <c:pt idx="3">
                <c:v>0.17996841370698199</c:v>
              </c:pt>
              <c:pt idx="4">
                <c:v>41.540514909908318</c:v>
              </c:pt>
              <c:pt idx="5">
                <c:v>0.48437878420925162</c:v>
              </c:pt>
              <c:pt idx="6">
                <c:v>7.9308659528146794</c:v>
              </c:pt>
              <c:pt idx="7">
                <c:v>19.800904485760459</c:v>
              </c:pt>
              <c:pt idx="8">
                <c:v>2.9915410077234279</c:v>
              </c:pt>
              <c:pt idx="9">
                <c:v>9.1039813983845956</c:v>
              </c:pt>
              <c:pt idx="10">
                <c:v>46.611633710885009</c:v>
              </c:pt>
              <c:pt idx="11">
                <c:v>11.840517449437661</c:v>
              </c:pt>
              <c:pt idx="12">
                <c:v>6.0523428248612117</c:v>
              </c:pt>
              <c:pt idx="13">
                <c:v>0.88229475766567755</c:v>
              </c:pt>
              <c:pt idx="14">
                <c:v>7.8069669768590959</c:v>
              </c:pt>
              <c:pt idx="15">
                <c:v>6.1846875666453402E-2</c:v>
              </c:pt>
              <c:pt idx="16">
                <c:v>0.76767676767676762</c:v>
              </c:pt>
              <c:pt idx="17">
                <c:v>0</c:v>
              </c:pt>
              <c:pt idx="18">
                <c:v>9.107468123861566E-2</c:v>
              </c:pt>
              <c:pt idx="19">
                <c:v>7.4362401206741566</c:v>
              </c:pt>
            </c:numLit>
          </c:val>
          <c:extLst>
            <c:ext xmlns:c16="http://schemas.microsoft.com/office/drawing/2014/chart" uri="{C3380CC4-5D6E-409C-BE32-E72D297353CC}">
              <c16:uniqueId val="{00000002-4094-4E4C-B60F-E7038CDA2C07}"/>
            </c:ext>
          </c:extLst>
        </c:ser>
        <c:ser>
          <c:idx val="2"/>
          <c:order val="2"/>
          <c:tx>
            <c:v>P.E. Cuidados Familiares</c:v>
          </c:tx>
          <c:spPr>
            <a:solidFill>
              <a:srgbClr val="BFA6D2"/>
            </a:solidFill>
            <a:ln w="9525">
              <a:solidFill>
                <a:srgbClr val="000000"/>
              </a:solidFill>
            </a:ln>
          </c:spPr>
          <c:invertIfNegative val="0"/>
          <c:dPt>
            <c:idx val="19"/>
            <c:invertIfNegative val="0"/>
            <c:bubble3D val="0"/>
            <c:spPr>
              <a:pattFill prst="ltHorz">
                <a:fgClr>
                  <a:srgbClr val="BFA6D2"/>
                </a:fgClr>
                <a:bgClr>
                  <a:srgbClr val="D7C4E5"/>
                </a:bgClr>
              </a:pattFill>
              <a:ln w="9525">
                <a:solidFill>
                  <a:srgbClr val="000000"/>
                </a:solidFill>
              </a:ln>
            </c:spPr>
            <c:extLst>
              <c:ext xmlns:c16="http://schemas.microsoft.com/office/drawing/2014/chart" uri="{C3380CC4-5D6E-409C-BE32-E72D297353CC}">
                <c16:uniqueId val="{00000007-4094-4E4C-B60F-E7038CDA2C07}"/>
              </c:ext>
            </c:extLst>
          </c:dPt>
          <c:dLbls>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14.353566087360109</c:v>
              </c:pt>
              <c:pt idx="1">
                <c:v>46.521291915243779</c:v>
              </c:pt>
              <c:pt idx="2">
                <c:v>27.96800691742326</c:v>
              </c:pt>
              <c:pt idx="3">
                <c:v>48.936717229221003</c:v>
              </c:pt>
              <c:pt idx="4">
                <c:v>31.263390818727832</c:v>
              </c:pt>
              <c:pt idx="5">
                <c:v>46.137079195931221</c:v>
              </c:pt>
              <c:pt idx="6">
                <c:v>12.134002754698541</c:v>
              </c:pt>
              <c:pt idx="7">
                <c:v>21.852973530889681</c:v>
              </c:pt>
              <c:pt idx="8">
                <c:v>64.911364472232435</c:v>
              </c:pt>
              <c:pt idx="9">
                <c:v>51.101411438361751</c:v>
              </c:pt>
              <c:pt idx="10">
                <c:v>17.597747488321499</c:v>
              </c:pt>
              <c:pt idx="11">
                <c:v>29.851490724203959</c:v>
              </c:pt>
              <c:pt idx="12">
                <c:v>21.30650645865699</c:v>
              </c:pt>
              <c:pt idx="13">
                <c:v>51.042532146389718</c:v>
              </c:pt>
              <c:pt idx="14">
                <c:v>49.131186691921272</c:v>
              </c:pt>
              <c:pt idx="15">
                <c:v>43.354659842183842</c:v>
              </c:pt>
              <c:pt idx="16">
                <c:v>0.14141414141414141</c:v>
              </c:pt>
              <c:pt idx="17">
                <c:v>47.652916073968697</c:v>
              </c:pt>
              <c:pt idx="18">
                <c:v>21.038251366120221</c:v>
              </c:pt>
              <c:pt idx="19">
                <c:v>33.981615910530472</c:v>
              </c:pt>
            </c:numLit>
          </c:val>
          <c:extLst>
            <c:ext xmlns:c16="http://schemas.microsoft.com/office/drawing/2014/chart" uri="{C3380CC4-5D6E-409C-BE32-E72D297353CC}">
              <c16:uniqueId val="{00000006-4094-4E4C-B60F-E7038CDA2C07}"/>
            </c:ext>
          </c:extLst>
        </c:ser>
        <c:ser>
          <c:idx val="3"/>
          <c:order val="3"/>
          <c:tx>
            <c:v>P.E. Asist. Personal</c:v>
          </c:tx>
          <c:spPr>
            <a:solidFill>
              <a:srgbClr val="DECEE8"/>
            </a:solidFill>
            <a:ln w="9525">
              <a:solidFill>
                <a:srgbClr val="000000"/>
              </a:solidFill>
            </a:ln>
          </c:spPr>
          <c:invertIfNegative val="0"/>
          <c:dPt>
            <c:idx val="19"/>
            <c:invertIfNegative val="0"/>
            <c:bubble3D val="0"/>
            <c:spPr>
              <a:pattFill prst="ltHorz">
                <a:fgClr>
                  <a:srgbClr val="DECEE8"/>
                </a:fgClr>
                <a:bgClr>
                  <a:srgbClr val="EFE5F4"/>
                </a:bgClr>
              </a:pattFill>
              <a:ln w="9525">
                <a:solidFill>
                  <a:srgbClr val="000000"/>
                </a:solidFill>
              </a:ln>
            </c:spPr>
            <c:extLst>
              <c:ext xmlns:c16="http://schemas.microsoft.com/office/drawing/2014/chart" uri="{C3380CC4-5D6E-409C-BE32-E72D297353CC}">
                <c16:uniqueId val="{00000017-4094-4E4C-B60F-E7038CDA2C07}"/>
              </c:ext>
            </c:extLst>
          </c:dPt>
          <c:dLbls>
            <c:dLbl>
              <c:idx val="0"/>
              <c:delete val="1"/>
              <c:extLst>
                <c:ext xmlns:c15="http://schemas.microsoft.com/office/drawing/2012/chart" uri="{CE6537A1-D6FC-4f65-9D91-7224C49458BB}"/>
                <c:ext xmlns:c16="http://schemas.microsoft.com/office/drawing/2014/chart" uri="{C3380CC4-5D6E-409C-BE32-E72D297353CC}">
                  <c16:uniqueId val="{00000009-4094-4E4C-B60F-E7038CDA2C07}"/>
                </c:ext>
              </c:extLst>
            </c:dLbl>
            <c:dLbl>
              <c:idx val="1"/>
              <c:delete val="1"/>
              <c:extLst>
                <c:ext xmlns:c15="http://schemas.microsoft.com/office/drawing/2012/chart" uri="{CE6537A1-D6FC-4f65-9D91-7224C49458BB}"/>
                <c:ext xmlns:c16="http://schemas.microsoft.com/office/drawing/2014/chart" uri="{C3380CC4-5D6E-409C-BE32-E72D297353CC}">
                  <c16:uniqueId val="{0000000A-4094-4E4C-B60F-E7038CDA2C07}"/>
                </c:ext>
              </c:extLst>
            </c:dLbl>
            <c:dLbl>
              <c:idx val="2"/>
              <c:delete val="1"/>
              <c:extLst>
                <c:ext xmlns:c15="http://schemas.microsoft.com/office/drawing/2012/chart" uri="{CE6537A1-D6FC-4f65-9D91-7224C49458BB}"/>
                <c:ext xmlns:c16="http://schemas.microsoft.com/office/drawing/2014/chart" uri="{C3380CC4-5D6E-409C-BE32-E72D297353CC}">
                  <c16:uniqueId val="{0000000B-4094-4E4C-B60F-E7038CDA2C07}"/>
                </c:ext>
              </c:extLst>
            </c:dLbl>
            <c:dLbl>
              <c:idx val="3"/>
              <c:delete val="1"/>
              <c:extLst>
                <c:ext xmlns:c15="http://schemas.microsoft.com/office/drawing/2012/chart" uri="{CE6537A1-D6FC-4f65-9D91-7224C49458BB}"/>
                <c:ext xmlns:c16="http://schemas.microsoft.com/office/drawing/2014/chart" uri="{C3380CC4-5D6E-409C-BE32-E72D297353CC}">
                  <c16:uniqueId val="{0000000C-4094-4E4C-B60F-E7038CDA2C07}"/>
                </c:ext>
              </c:extLst>
            </c:dLbl>
            <c:dLbl>
              <c:idx val="5"/>
              <c:delete val="1"/>
              <c:extLst>
                <c:ext xmlns:c15="http://schemas.microsoft.com/office/drawing/2012/chart" uri="{CE6537A1-D6FC-4f65-9D91-7224C49458BB}"/>
                <c:ext xmlns:c16="http://schemas.microsoft.com/office/drawing/2014/chart" uri="{C3380CC4-5D6E-409C-BE32-E72D297353CC}">
                  <c16:uniqueId val="{0000000D-4094-4E4C-B60F-E7038CDA2C07}"/>
                </c:ext>
              </c:extLst>
            </c:dLbl>
            <c:dLbl>
              <c:idx val="6"/>
              <c:delete val="1"/>
              <c:extLst>
                <c:ext xmlns:c15="http://schemas.microsoft.com/office/drawing/2012/chart" uri="{CE6537A1-D6FC-4f65-9D91-7224C49458BB}"/>
                <c:ext xmlns:c16="http://schemas.microsoft.com/office/drawing/2014/chart" uri="{C3380CC4-5D6E-409C-BE32-E72D297353CC}">
                  <c16:uniqueId val="{0000000E-4094-4E4C-B60F-E7038CDA2C07}"/>
                </c:ext>
              </c:extLst>
            </c:dLbl>
            <c:dLbl>
              <c:idx val="8"/>
              <c:delete val="1"/>
              <c:extLst>
                <c:ext xmlns:c15="http://schemas.microsoft.com/office/drawing/2012/chart" uri="{CE6537A1-D6FC-4f65-9D91-7224C49458BB}"/>
                <c:ext xmlns:c16="http://schemas.microsoft.com/office/drawing/2014/chart" uri="{C3380CC4-5D6E-409C-BE32-E72D297353CC}">
                  <c16:uniqueId val="{0000000F-4094-4E4C-B60F-E7038CDA2C07}"/>
                </c:ext>
              </c:extLst>
            </c:dLbl>
            <c:dLbl>
              <c:idx val="10"/>
              <c:delete val="1"/>
              <c:extLst>
                <c:ext xmlns:c15="http://schemas.microsoft.com/office/drawing/2012/chart" uri="{CE6537A1-D6FC-4f65-9D91-7224C49458BB}"/>
                <c:ext xmlns:c16="http://schemas.microsoft.com/office/drawing/2014/chart" uri="{C3380CC4-5D6E-409C-BE32-E72D297353CC}">
                  <c16:uniqueId val="{00000010-4094-4E4C-B60F-E7038CDA2C07}"/>
                </c:ext>
              </c:extLst>
            </c:dLbl>
            <c:dLbl>
              <c:idx val="11"/>
              <c:delete val="1"/>
              <c:extLst>
                <c:ext xmlns:c15="http://schemas.microsoft.com/office/drawing/2012/chart" uri="{CE6537A1-D6FC-4f65-9D91-7224C49458BB}"/>
                <c:ext xmlns:c16="http://schemas.microsoft.com/office/drawing/2014/chart" uri="{C3380CC4-5D6E-409C-BE32-E72D297353CC}">
                  <c16:uniqueId val="{00000011-4094-4E4C-B60F-E7038CDA2C07}"/>
                </c:ext>
              </c:extLst>
            </c:dLbl>
            <c:dLbl>
              <c:idx val="12"/>
              <c:delete val="1"/>
              <c:extLst>
                <c:ext xmlns:c15="http://schemas.microsoft.com/office/drawing/2012/chart" uri="{CE6537A1-D6FC-4f65-9D91-7224C49458BB}"/>
                <c:ext xmlns:c16="http://schemas.microsoft.com/office/drawing/2014/chart" uri="{C3380CC4-5D6E-409C-BE32-E72D297353CC}">
                  <c16:uniqueId val="{00000012-4094-4E4C-B60F-E7038CDA2C07}"/>
                </c:ext>
              </c:extLst>
            </c:dLbl>
            <c:dLbl>
              <c:idx val="13"/>
              <c:delete val="1"/>
              <c:extLst>
                <c:ext xmlns:c15="http://schemas.microsoft.com/office/drawing/2012/chart" uri="{CE6537A1-D6FC-4f65-9D91-7224C49458BB}"/>
                <c:ext xmlns:c16="http://schemas.microsoft.com/office/drawing/2014/chart" uri="{C3380CC4-5D6E-409C-BE32-E72D297353CC}">
                  <c16:uniqueId val="{00000013-4094-4E4C-B60F-E7038CDA2C07}"/>
                </c:ext>
              </c:extLst>
            </c:dLbl>
            <c:dLbl>
              <c:idx val="16"/>
              <c:delete val="1"/>
              <c:extLst>
                <c:ext xmlns:c15="http://schemas.microsoft.com/office/drawing/2012/chart" uri="{CE6537A1-D6FC-4f65-9D91-7224C49458BB}"/>
                <c:ext xmlns:c16="http://schemas.microsoft.com/office/drawing/2014/chart" uri="{C3380CC4-5D6E-409C-BE32-E72D297353CC}">
                  <c16:uniqueId val="{00000014-4094-4E4C-B60F-E7038CDA2C07}"/>
                </c:ext>
              </c:extLst>
            </c:dLbl>
            <c:dLbl>
              <c:idx val="17"/>
              <c:delete val="1"/>
              <c:extLst>
                <c:ext xmlns:c15="http://schemas.microsoft.com/office/drawing/2012/chart" uri="{CE6537A1-D6FC-4f65-9D91-7224C49458BB}"/>
                <c:ext xmlns:c16="http://schemas.microsoft.com/office/drawing/2014/chart" uri="{C3380CC4-5D6E-409C-BE32-E72D297353CC}">
                  <c16:uniqueId val="{00000015-4094-4E4C-B60F-E7038CDA2C07}"/>
                </c:ext>
              </c:extLst>
            </c:dLbl>
            <c:dLbl>
              <c:idx val="18"/>
              <c:delete val="1"/>
              <c:extLst>
                <c:ext xmlns:c15="http://schemas.microsoft.com/office/drawing/2012/chart" uri="{CE6537A1-D6FC-4f65-9D91-7224C49458BB}"/>
                <c:ext xmlns:c16="http://schemas.microsoft.com/office/drawing/2014/chart" uri="{C3380CC4-5D6E-409C-BE32-E72D297353CC}">
                  <c16:uniqueId val="{00000016-4094-4E4C-B60F-E7038CDA2C07}"/>
                </c:ext>
              </c:extLst>
            </c:dLbl>
            <c:numFmt formatCode="0.0" sourceLinked="0"/>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0</c:v>
              </c:pt>
              <c:pt idx="1">
                <c:v>0</c:v>
              </c:pt>
              <c:pt idx="2">
                <c:v>4.7557284911370512E-2</c:v>
              </c:pt>
              <c:pt idx="3">
                <c:v>0</c:v>
              </c:pt>
              <c:pt idx="4">
                <c:v>0.1545432194162481</c:v>
              </c:pt>
              <c:pt idx="5">
                <c:v>0</c:v>
              </c:pt>
              <c:pt idx="6">
                <c:v>2.2215310792197979E-3</c:v>
              </c:pt>
              <c:pt idx="7">
                <c:v>2.1620740700501142</c:v>
              </c:pt>
              <c:pt idx="8">
                <c:v>5.1489518205222514E-3</c:v>
              </c:pt>
              <c:pt idx="9">
                <c:v>0.2162029860487884</c:v>
              </c:pt>
              <c:pt idx="10">
                <c:v>0</c:v>
              </c:pt>
              <c:pt idx="11">
                <c:v>3.2179691396759498E-3</c:v>
              </c:pt>
              <c:pt idx="12">
                <c:v>5.4320075613545253E-3</c:v>
              </c:pt>
              <c:pt idx="13">
                <c:v>3.956478733926805E-3</c:v>
              </c:pt>
              <c:pt idx="14">
                <c:v>9.8822366795684749E-2</c:v>
              </c:pt>
              <c:pt idx="15">
                <c:v>6.0993815312433357</c:v>
              </c:pt>
              <c:pt idx="16">
                <c:v>0</c:v>
              </c:pt>
              <c:pt idx="17">
                <c:v>0</c:v>
              </c:pt>
              <c:pt idx="18">
                <c:v>0</c:v>
              </c:pt>
              <c:pt idx="19">
                <c:v>0.51663078801703888</c:v>
              </c:pt>
            </c:numLit>
          </c:val>
          <c:extLst>
            <c:ext xmlns:c16="http://schemas.microsoft.com/office/drawing/2014/chart" uri="{C3380CC4-5D6E-409C-BE32-E72D297353CC}">
              <c16:uniqueId val="{00000008-4094-4E4C-B60F-E7038CDA2C07}"/>
            </c:ext>
          </c:extLst>
        </c:ser>
        <c:dLbls>
          <c:showLegendKey val="0"/>
          <c:showVal val="0"/>
          <c:showCatName val="0"/>
          <c:showSerName val="0"/>
          <c:showPercent val="0"/>
          <c:showBubbleSize val="0"/>
        </c:dLbls>
        <c:gapWidth val="40"/>
        <c:overlap val="100"/>
        <c:axId val="77807151"/>
        <c:axId val="77805231"/>
      </c:barChart>
      <c:catAx>
        <c:axId val="7780715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05231"/>
        <c:crosses val="autoZero"/>
        <c:auto val="1"/>
        <c:lblAlgn val="ctr"/>
        <c:lblOffset val="100"/>
        <c:noMultiLvlLbl val="0"/>
      </c:catAx>
      <c:valAx>
        <c:axId val="7780523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0715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personas con resolución de PIA sobre la población potencialmente dependiente</a:t>
            </a:r>
          </a:p>
        </c:rich>
      </c:tx>
      <c:overlay val="0"/>
    </c:title>
    <c:autoTitleDeleted val="0"/>
    <c:plotArea>
      <c:layout/>
      <c:barChart>
        <c:barDir val="col"/>
        <c:grouping val="clustered"/>
        <c:varyColors val="0"/>
        <c:ser>
          <c:idx val="0"/>
          <c:order val="0"/>
          <c:tx>
            <c:v>Porcentaje de personas con resolución de PIA sobre la población potencialmente dependiente</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7551-4689-9DEB-C4CD628B70D5}"/>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Castilla y León</c:v>
              </c:pt>
              <c:pt idx="2">
                <c:v>Castilla - La Mancha</c:v>
              </c:pt>
              <c:pt idx="3">
                <c:v>Canarias</c:v>
              </c:pt>
              <c:pt idx="4">
                <c:v>Balears, Illes</c:v>
              </c:pt>
              <c:pt idx="5">
                <c:v>Aragón</c:v>
              </c:pt>
              <c:pt idx="6">
                <c:v>Comunitat Valenciana</c:v>
              </c:pt>
              <c:pt idx="7">
                <c:v>Total Nacional</c:v>
              </c:pt>
              <c:pt idx="8">
                <c:v>Murcia, Región de</c:v>
              </c:pt>
              <c:pt idx="9">
                <c:v>Madrid, Comunidad de</c:v>
              </c:pt>
              <c:pt idx="10">
                <c:v>Extremadura</c:v>
              </c:pt>
              <c:pt idx="11">
                <c:v>Cataluña</c:v>
              </c:pt>
              <c:pt idx="12">
                <c:v>País Vasco</c:v>
              </c:pt>
              <c:pt idx="13">
                <c:v>Rioja, La</c:v>
              </c:pt>
              <c:pt idx="14">
                <c:v>Melilla</c:v>
              </c:pt>
              <c:pt idx="15">
                <c:v>Navarra, Comunidad Foral de</c:v>
              </c:pt>
              <c:pt idx="16">
                <c:v>Galicia</c:v>
              </c:pt>
              <c:pt idx="17">
                <c:v>Cantabria</c:v>
              </c:pt>
              <c:pt idx="18">
                <c:v>Asturias, Principado de</c:v>
              </c:pt>
              <c:pt idx="19">
                <c:v>Ceuta</c:v>
              </c:pt>
            </c:strLit>
          </c:cat>
          <c:val>
            <c:numLit>
              <c:formatCode>General</c:formatCode>
              <c:ptCount val="20"/>
              <c:pt idx="0">
                <c:v>32.119094779002197</c:v>
              </c:pt>
              <c:pt idx="1">
                <c:v>29.860659122243451</c:v>
              </c:pt>
              <c:pt idx="2">
                <c:v>27.333966979501771</c:v>
              </c:pt>
              <c:pt idx="3">
                <c:v>27.28273558836133</c:v>
              </c:pt>
              <c:pt idx="4">
                <c:v>27.000344212535591</c:v>
              </c:pt>
              <c:pt idx="5">
                <c:v>26.624198491647579</c:v>
              </c:pt>
              <c:pt idx="6">
                <c:v>26.51022230958004</c:v>
              </c:pt>
              <c:pt idx="7">
                <c:v>25.457084169750999</c:v>
              </c:pt>
              <c:pt idx="8">
                <c:v>24.940024527647349</c:v>
              </c:pt>
              <c:pt idx="9">
                <c:v>24.820639941705849</c:v>
              </c:pt>
              <c:pt idx="10">
                <c:v>23.828945191708129</c:v>
              </c:pt>
              <c:pt idx="11">
                <c:v>22.58655229320555</c:v>
              </c:pt>
              <c:pt idx="12">
                <c:v>21.51160443995964</c:v>
              </c:pt>
              <c:pt idx="13">
                <c:v>21.392693558736969</c:v>
              </c:pt>
              <c:pt idx="14">
                <c:v>20.692603676784952</c:v>
              </c:pt>
              <c:pt idx="15">
                <c:v>20.064863612671569</c:v>
              </c:pt>
              <c:pt idx="16">
                <c:v>19.60393264702239</c:v>
              </c:pt>
              <c:pt idx="17">
                <c:v>18.532862949612699</c:v>
              </c:pt>
              <c:pt idx="18">
                <c:v>17.901080242090899</c:v>
              </c:pt>
              <c:pt idx="19">
                <c:v>16.067816202677971</c:v>
              </c:pt>
            </c:numLit>
          </c:val>
          <c:extLst>
            <c:ext xmlns:c16="http://schemas.microsoft.com/office/drawing/2014/chart" uri="{C3380CC4-5D6E-409C-BE32-E72D297353CC}">
              <c16:uniqueId val="{00000000-7551-4689-9DEB-C4CD628B70D5}"/>
            </c:ext>
          </c:extLst>
        </c:ser>
        <c:dLbls>
          <c:showLegendKey val="0"/>
          <c:showVal val="0"/>
          <c:showCatName val="0"/>
          <c:showSerName val="0"/>
          <c:showPercent val="0"/>
          <c:showBubbleSize val="0"/>
        </c:dLbls>
        <c:gapWidth val="40"/>
        <c:axId val="43641583"/>
        <c:axId val="43637263"/>
      </c:barChart>
      <c:catAx>
        <c:axId val="436415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37263"/>
        <c:crosses val="autoZero"/>
        <c:auto val="1"/>
        <c:lblAlgn val="ctr"/>
        <c:lblOffset val="100"/>
        <c:noMultiLvlLbl val="0"/>
      </c:catAx>
      <c:valAx>
        <c:axId val="43637263"/>
        <c:scaling>
          <c:orientation val="minMax"/>
          <c:max val="4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41583"/>
        <c:crosses val="autoZero"/>
        <c:crossBetween val="between"/>
        <c:majorUnit val="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personas con resolución de PIA registradas sobre la población</a:t>
            </a:r>
          </a:p>
        </c:rich>
      </c:tx>
      <c:overlay val="0"/>
    </c:title>
    <c:autoTitleDeleted val="0"/>
    <c:plotArea>
      <c:layout/>
      <c:barChart>
        <c:barDir val="col"/>
        <c:grouping val="clustered"/>
        <c:varyColors val="0"/>
        <c:ser>
          <c:idx val="0"/>
          <c:order val="0"/>
          <c:tx>
            <c:v>Porcentaje de personas con resolución de PIA registradas sobre la población</c:v>
          </c:tx>
          <c:spPr>
            <a:solidFill>
              <a:srgbClr val="DECEE8"/>
            </a:solidFill>
            <a:ln w="12700">
              <a:solidFill>
                <a:srgbClr val="000000"/>
              </a:solidFill>
            </a:ln>
          </c:spPr>
          <c:invertIfNegative val="0"/>
          <c:dPt>
            <c:idx val="6"/>
            <c:invertIfNegative val="0"/>
            <c:bubble3D val="0"/>
            <c:spPr>
              <a:solidFill>
                <a:srgbClr val="5A3471"/>
              </a:solidFill>
              <a:ln w="12700">
                <a:solidFill>
                  <a:srgbClr val="000000"/>
                </a:solidFill>
              </a:ln>
            </c:spPr>
            <c:extLst>
              <c:ext xmlns:c16="http://schemas.microsoft.com/office/drawing/2014/chart" uri="{C3380CC4-5D6E-409C-BE32-E72D297353CC}">
                <c16:uniqueId val="{00000001-3FAB-4C8F-BF27-93333752520F}"/>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Castilla y León</c:v>
              </c:pt>
              <c:pt idx="1">
                <c:v>Andalucía</c:v>
              </c:pt>
              <c:pt idx="2">
                <c:v>Castilla - La Mancha</c:v>
              </c:pt>
              <c:pt idx="3">
                <c:v>Aragón</c:v>
              </c:pt>
              <c:pt idx="4">
                <c:v>Galicia</c:v>
              </c:pt>
              <c:pt idx="5">
                <c:v>Extremadura</c:v>
              </c:pt>
              <c:pt idx="6">
                <c:v>Total Nacional</c:v>
              </c:pt>
              <c:pt idx="7">
                <c:v>Asturias, Principado de</c:v>
              </c:pt>
              <c:pt idx="8">
                <c:v>Comunitat Valenciana</c:v>
              </c:pt>
              <c:pt idx="9">
                <c:v>País Vasco</c:v>
              </c:pt>
              <c:pt idx="10">
                <c:v>Canarias</c:v>
              </c:pt>
              <c:pt idx="11">
                <c:v>Cantabria</c:v>
              </c:pt>
              <c:pt idx="12">
                <c:v>Murcia, Región de</c:v>
              </c:pt>
              <c:pt idx="13">
                <c:v>Cataluña</c:v>
              </c:pt>
              <c:pt idx="14">
                <c:v>Madrid, Comunidad de</c:v>
              </c:pt>
              <c:pt idx="15">
                <c:v>Rioja, La</c:v>
              </c:pt>
              <c:pt idx="16">
                <c:v>Melilla</c:v>
              </c:pt>
              <c:pt idx="17">
                <c:v>Balears, Illes</c:v>
              </c:pt>
              <c:pt idx="18">
                <c:v>Navarra, Comunidad Foral de</c:v>
              </c:pt>
              <c:pt idx="19">
                <c:v>Ceuta</c:v>
              </c:pt>
            </c:strLit>
          </c:cat>
          <c:val>
            <c:numLit>
              <c:formatCode>General</c:formatCode>
              <c:ptCount val="20"/>
              <c:pt idx="0">
                <c:v>5.3306630251859364</c:v>
              </c:pt>
              <c:pt idx="1">
                <c:v>4.0592445549368747</c:v>
              </c:pt>
              <c:pt idx="2">
                <c:v>3.8680328709194698</c:v>
              </c:pt>
              <c:pt idx="3">
                <c:v>3.730413059743328</c:v>
              </c:pt>
              <c:pt idx="4">
                <c:v>3.5556983152352291</c:v>
              </c:pt>
              <c:pt idx="5">
                <c:v>3.5554353037229021</c:v>
              </c:pt>
              <c:pt idx="6">
                <c:v>3.5095680194247318</c:v>
              </c:pt>
              <c:pt idx="7">
                <c:v>3.3856814116052361</c:v>
              </c:pt>
              <c:pt idx="8">
                <c:v>3.3810662941814669</c:v>
              </c:pt>
              <c:pt idx="9">
                <c:v>3.3274570393557088</c:v>
              </c:pt>
              <c:pt idx="10">
                <c:v>3.269339571271602</c:v>
              </c:pt>
              <c:pt idx="11">
                <c:v>3.2566123617177909</c:v>
              </c:pt>
              <c:pt idx="12">
                <c:v>3.2164054067167451</c:v>
              </c:pt>
              <c:pt idx="13">
                <c:v>3.1503081069889851</c:v>
              </c:pt>
              <c:pt idx="14">
                <c:v>3.0740160862853299</c:v>
              </c:pt>
              <c:pt idx="15">
                <c:v>2.9583571754237261</c:v>
              </c:pt>
              <c:pt idx="16">
                <c:v>2.779468685035662</c:v>
              </c:pt>
              <c:pt idx="17">
                <c:v>2.7614646307859219</c:v>
              </c:pt>
              <c:pt idx="18">
                <c:v>2.5331430393037109</c:v>
              </c:pt>
              <c:pt idx="19">
                <c:v>1.9960032070075511</c:v>
              </c:pt>
            </c:numLit>
          </c:val>
          <c:extLst>
            <c:ext xmlns:c16="http://schemas.microsoft.com/office/drawing/2014/chart" uri="{C3380CC4-5D6E-409C-BE32-E72D297353CC}">
              <c16:uniqueId val="{00000000-3FAB-4C8F-BF27-93333752520F}"/>
            </c:ext>
          </c:extLst>
        </c:ser>
        <c:dLbls>
          <c:showLegendKey val="0"/>
          <c:showVal val="0"/>
          <c:showCatName val="0"/>
          <c:showSerName val="0"/>
          <c:showPercent val="0"/>
          <c:showBubbleSize val="0"/>
        </c:dLbls>
        <c:gapWidth val="40"/>
        <c:axId val="43664143"/>
        <c:axId val="43680943"/>
      </c:barChart>
      <c:catAx>
        <c:axId val="436641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80943"/>
        <c:crosses val="autoZero"/>
        <c:auto val="1"/>
        <c:lblAlgn val="ctr"/>
        <c:lblOffset val="100"/>
        <c:noMultiLvlLbl val="0"/>
      </c:catAx>
      <c:valAx>
        <c:axId val="43680943"/>
        <c:scaling>
          <c:orientation val="minMax"/>
          <c:max val="6"/>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64143"/>
        <c:crosses val="autoZero"/>
        <c:crossBetween val="between"/>
        <c:majorUnit val="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solicitudes totales registradas sobre la población</a:t>
            </a:r>
          </a:p>
        </c:rich>
      </c:tx>
      <c:overlay val="0"/>
    </c:title>
    <c:autoTitleDeleted val="0"/>
    <c:plotArea>
      <c:layout/>
      <c:barChart>
        <c:barDir val="col"/>
        <c:grouping val="clustered"/>
        <c:varyColors val="0"/>
        <c:ser>
          <c:idx val="0"/>
          <c:order val="0"/>
          <c:tx>
            <c:v>Porcentaje de solicitudes totales registradas sobre la población</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8B5C-46FC-BEA4-7B4D224C5814}"/>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Castilla y León</c:v>
              </c:pt>
              <c:pt idx="1">
                <c:v>Extremadura</c:v>
              </c:pt>
              <c:pt idx="2">
                <c:v>País Vasco</c:v>
              </c:pt>
              <c:pt idx="3">
                <c:v>Andalucía</c:v>
              </c:pt>
              <c:pt idx="4">
                <c:v>Cataluña</c:v>
              </c:pt>
              <c:pt idx="5">
                <c:v>Asturias, Principado de</c:v>
              </c:pt>
              <c:pt idx="6">
                <c:v>Castilla - La Mancha</c:v>
              </c:pt>
              <c:pt idx="7">
                <c:v>Total Nacional</c:v>
              </c:pt>
              <c:pt idx="8">
                <c:v>Murcia, Región de</c:v>
              </c:pt>
              <c:pt idx="9">
                <c:v>Rioja, La</c:v>
              </c:pt>
              <c:pt idx="10">
                <c:v>Aragón</c:v>
              </c:pt>
              <c:pt idx="11">
                <c:v>Comunitat Valenciana</c:v>
              </c:pt>
              <c:pt idx="12">
                <c:v>Cantabria</c:v>
              </c:pt>
              <c:pt idx="13">
                <c:v>Madrid, Comunidad de</c:v>
              </c:pt>
              <c:pt idx="14">
                <c:v>Balears, Illes</c:v>
              </c:pt>
              <c:pt idx="15">
                <c:v>Melilla</c:v>
              </c:pt>
              <c:pt idx="16">
                <c:v>Canarias</c:v>
              </c:pt>
              <c:pt idx="17">
                <c:v>Galicia</c:v>
              </c:pt>
              <c:pt idx="18">
                <c:v>Navarra, Comunidad Foral de</c:v>
              </c:pt>
              <c:pt idx="19">
                <c:v>Ceuta</c:v>
              </c:pt>
            </c:strLit>
          </c:cat>
          <c:val>
            <c:numLit>
              <c:formatCode>General</c:formatCode>
              <c:ptCount val="20"/>
              <c:pt idx="0">
                <c:v>6.7256616529673856</c:v>
              </c:pt>
              <c:pt idx="1">
                <c:v>5.8878145336997854</c:v>
              </c:pt>
              <c:pt idx="2">
                <c:v>5.4222302297195384</c:v>
              </c:pt>
              <c:pt idx="3">
                <c:v>5.4182615006397006</c:v>
              </c:pt>
              <c:pt idx="4">
                <c:v>5.288421179090526</c:v>
              </c:pt>
              <c:pt idx="5">
                <c:v>5.0000591058467503</c:v>
              </c:pt>
              <c:pt idx="6">
                <c:v>4.9384916510611001</c:v>
              </c:pt>
              <c:pt idx="7">
                <c:v>4.8397586425599082</c:v>
              </c:pt>
              <c:pt idx="8">
                <c:v>4.7408646184693151</c:v>
              </c:pt>
              <c:pt idx="9">
                <c:v>4.6511200937567896</c:v>
              </c:pt>
              <c:pt idx="10">
                <c:v>4.5971738673228684</c:v>
              </c:pt>
              <c:pt idx="11">
                <c:v>4.4446803812296061</c:v>
              </c:pt>
              <c:pt idx="12">
                <c:v>4.3552894682315202</c:v>
              </c:pt>
              <c:pt idx="13">
                <c:v>4.0466068756232527</c:v>
              </c:pt>
              <c:pt idx="14">
                <c:v>4.0361837157277227</c:v>
              </c:pt>
              <c:pt idx="15">
                <c:v>3.8774736697026428</c:v>
              </c:pt>
              <c:pt idx="16">
                <c:v>3.7974364127841138</c:v>
              </c:pt>
              <c:pt idx="17">
                <c:v>3.784670434490804</c:v>
              </c:pt>
              <c:pt idx="18">
                <c:v>3.5339414553398831</c:v>
              </c:pt>
              <c:pt idx="19">
                <c:v>3.0107578350305739</c:v>
              </c:pt>
            </c:numLit>
          </c:val>
          <c:extLst>
            <c:ext xmlns:c16="http://schemas.microsoft.com/office/drawing/2014/chart" uri="{C3380CC4-5D6E-409C-BE32-E72D297353CC}">
              <c16:uniqueId val="{00000000-8B5C-46FC-BEA4-7B4D224C5814}"/>
            </c:ext>
          </c:extLst>
        </c:ser>
        <c:dLbls>
          <c:showLegendKey val="0"/>
          <c:showVal val="0"/>
          <c:showCatName val="0"/>
          <c:showSerName val="0"/>
          <c:showPercent val="0"/>
          <c:showBubbleSize val="0"/>
        </c:dLbls>
        <c:gapWidth val="40"/>
        <c:axId val="43644943"/>
        <c:axId val="43646383"/>
      </c:barChart>
      <c:catAx>
        <c:axId val="436449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46383"/>
        <c:crosses val="autoZero"/>
        <c:auto val="1"/>
        <c:lblAlgn val="ctr"/>
        <c:lblOffset val="100"/>
        <c:noMultiLvlLbl val="0"/>
      </c:catAx>
      <c:valAx>
        <c:axId val="43646383"/>
        <c:scaling>
          <c:orientation val="minMax"/>
          <c:max val="8"/>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44943"/>
        <c:crosses val="autoZero"/>
        <c:crossBetween val="between"/>
        <c:majorUnit val="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personas con resolución de PIA en el tramo de edad de 0 a 64 años sobre la población de dicha edad</a:t>
            </a:r>
          </a:p>
        </c:rich>
      </c:tx>
      <c:overlay val="0"/>
    </c:title>
    <c:autoTitleDeleted val="0"/>
    <c:plotArea>
      <c:layout/>
      <c:barChart>
        <c:barDir val="col"/>
        <c:grouping val="clustered"/>
        <c:varyColors val="0"/>
        <c:ser>
          <c:idx val="0"/>
          <c:order val="0"/>
          <c:tx>
            <c:v>Porcentaje de personas con resolución de PIA en el tramo de edad de 0 a 64 años sobre la población de dicha edad</c:v>
          </c:tx>
          <c:spPr>
            <a:solidFill>
              <a:srgbClr val="DECEE8"/>
            </a:solidFill>
            <a:ln w="12700">
              <a:solidFill>
                <a:srgbClr val="000000"/>
              </a:solidFill>
            </a:ln>
          </c:spPr>
          <c:invertIfNegative val="0"/>
          <c:dPt>
            <c:idx val="8"/>
            <c:invertIfNegative val="0"/>
            <c:bubble3D val="0"/>
            <c:spPr>
              <a:solidFill>
                <a:srgbClr val="5A3471"/>
              </a:solidFill>
              <a:ln w="12700">
                <a:solidFill>
                  <a:srgbClr val="000000"/>
                </a:solidFill>
              </a:ln>
            </c:spPr>
            <c:extLst>
              <c:ext xmlns:c16="http://schemas.microsoft.com/office/drawing/2014/chart" uri="{C3380CC4-5D6E-409C-BE32-E72D297353CC}">
                <c16:uniqueId val="{00000001-BAD8-4E4C-90EF-9F0CA48037E0}"/>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Melilla</c:v>
              </c:pt>
              <c:pt idx="1">
                <c:v>Castilla y León</c:v>
              </c:pt>
              <c:pt idx="2">
                <c:v>Andalucía</c:v>
              </c:pt>
              <c:pt idx="3">
                <c:v>Murcia, Región de</c:v>
              </c:pt>
              <c:pt idx="4">
                <c:v>Canarias</c:v>
              </c:pt>
              <c:pt idx="5">
                <c:v>Galicia</c:v>
              </c:pt>
              <c:pt idx="6">
                <c:v>Ceuta</c:v>
              </c:pt>
              <c:pt idx="7">
                <c:v>Extremadura</c:v>
              </c:pt>
              <c:pt idx="8">
                <c:v>Total Nacional</c:v>
              </c:pt>
              <c:pt idx="9">
                <c:v>Cantabria</c:v>
              </c:pt>
              <c:pt idx="10">
                <c:v>Asturias, Principado de</c:v>
              </c:pt>
              <c:pt idx="11">
                <c:v>Castilla - La Mancha</c:v>
              </c:pt>
              <c:pt idx="12">
                <c:v>Comunitat Valenciana</c:v>
              </c:pt>
              <c:pt idx="13">
                <c:v>País Vasco</c:v>
              </c:pt>
              <c:pt idx="14">
                <c:v>Cataluña</c:v>
              </c:pt>
              <c:pt idx="15">
                <c:v>Madrid, Comunidad de</c:v>
              </c:pt>
              <c:pt idx="16">
                <c:v>Balears, Illes</c:v>
              </c:pt>
              <c:pt idx="17">
                <c:v>Aragón</c:v>
              </c:pt>
              <c:pt idx="18">
                <c:v>Navarra, Comunidad Foral de</c:v>
              </c:pt>
              <c:pt idx="19">
                <c:v>Rioja, La</c:v>
              </c:pt>
            </c:strLit>
          </c:cat>
          <c:val>
            <c:numLit>
              <c:formatCode>General</c:formatCode>
              <c:ptCount val="20"/>
              <c:pt idx="0">
                <c:v>1.748040195717367</c:v>
              </c:pt>
              <c:pt idx="1">
                <c:v>1.531911434348616</c:v>
              </c:pt>
              <c:pt idx="2">
                <c:v>1.4216365565151761</c:v>
              </c:pt>
              <c:pt idx="3">
                <c:v>1.388062932203197</c:v>
              </c:pt>
              <c:pt idx="4">
                <c:v>1.3846073095015079</c:v>
              </c:pt>
              <c:pt idx="5">
                <c:v>1.2784949660236831</c:v>
              </c:pt>
              <c:pt idx="6">
                <c:v>1.26440128103814</c:v>
              </c:pt>
              <c:pt idx="7">
                <c:v>1.178867848285905</c:v>
              </c:pt>
              <c:pt idx="8">
                <c:v>1.1644719370165679</c:v>
              </c:pt>
              <c:pt idx="9">
                <c:v>1.119891804793351</c:v>
              </c:pt>
              <c:pt idx="10">
                <c:v>1.108597751727457</c:v>
              </c:pt>
              <c:pt idx="11">
                <c:v>1.1005771204232839</c:v>
              </c:pt>
              <c:pt idx="12">
                <c:v>1.0861415936498151</c:v>
              </c:pt>
              <c:pt idx="13">
                <c:v>1.084391491444153</c:v>
              </c:pt>
              <c:pt idx="14">
                <c:v>1.0400115667574701</c:v>
              </c:pt>
              <c:pt idx="15">
                <c:v>0.97758921049521785</c:v>
              </c:pt>
              <c:pt idx="16">
                <c:v>0.92866001441289581</c:v>
              </c:pt>
              <c:pt idx="17">
                <c:v>0.92776165075109018</c:v>
              </c:pt>
              <c:pt idx="18">
                <c:v>0.66016434705359794</c:v>
              </c:pt>
              <c:pt idx="19">
                <c:v>0.62889853928148443</c:v>
              </c:pt>
            </c:numLit>
          </c:val>
          <c:extLst>
            <c:ext xmlns:c16="http://schemas.microsoft.com/office/drawing/2014/chart" uri="{C3380CC4-5D6E-409C-BE32-E72D297353CC}">
              <c16:uniqueId val="{00000000-BAD8-4E4C-90EF-9F0CA48037E0}"/>
            </c:ext>
          </c:extLst>
        </c:ser>
        <c:dLbls>
          <c:showLegendKey val="0"/>
          <c:showVal val="0"/>
          <c:showCatName val="0"/>
          <c:showSerName val="0"/>
          <c:showPercent val="0"/>
          <c:showBubbleSize val="0"/>
        </c:dLbls>
        <c:gapWidth val="40"/>
        <c:axId val="43682383"/>
        <c:axId val="43669903"/>
      </c:barChart>
      <c:catAx>
        <c:axId val="436823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69903"/>
        <c:crosses val="autoZero"/>
        <c:auto val="1"/>
        <c:lblAlgn val="ctr"/>
        <c:lblOffset val="100"/>
        <c:noMultiLvlLbl val="0"/>
      </c:catAx>
      <c:valAx>
        <c:axId val="43669903"/>
        <c:scaling>
          <c:orientation val="minMax"/>
          <c:max val="1.8"/>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82383"/>
        <c:crosses val="autoZero"/>
        <c:crossBetween val="between"/>
        <c:majorUnit val="0.2"/>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personas con resolución de PIA en el tramo de edad de 65 a 79 años sobre la población de dicha edad</a:t>
            </a:r>
          </a:p>
        </c:rich>
      </c:tx>
      <c:overlay val="0"/>
    </c:title>
    <c:autoTitleDeleted val="0"/>
    <c:plotArea>
      <c:layout/>
      <c:barChart>
        <c:barDir val="col"/>
        <c:grouping val="clustered"/>
        <c:varyColors val="0"/>
        <c:ser>
          <c:idx val="0"/>
          <c:order val="0"/>
          <c:tx>
            <c:v>Porcentaje de personas con resolución de PIA en el tramo de edad de 65 a 79 años sobre la población de dicha edad</c:v>
          </c:tx>
          <c:spPr>
            <a:solidFill>
              <a:srgbClr val="DECEE8"/>
            </a:solidFill>
            <a:ln w="12700">
              <a:solidFill>
                <a:srgbClr val="000000"/>
              </a:solidFill>
            </a:ln>
          </c:spPr>
          <c:invertIfNegative val="0"/>
          <c:dPt>
            <c:idx val="6"/>
            <c:invertIfNegative val="0"/>
            <c:bubble3D val="0"/>
            <c:spPr>
              <a:solidFill>
                <a:srgbClr val="5A3471"/>
              </a:solidFill>
              <a:ln w="12700">
                <a:solidFill>
                  <a:srgbClr val="000000"/>
                </a:solidFill>
              </a:ln>
            </c:spPr>
            <c:extLst>
              <c:ext xmlns:c16="http://schemas.microsoft.com/office/drawing/2014/chart" uri="{C3380CC4-5D6E-409C-BE32-E72D297353CC}">
                <c16:uniqueId val="{00000001-EE54-444E-8C5B-C68D6211B4B0}"/>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Canarias</c:v>
              </c:pt>
              <c:pt idx="2">
                <c:v>Castilla y León</c:v>
              </c:pt>
              <c:pt idx="3">
                <c:v>Castilla - La Mancha</c:v>
              </c:pt>
              <c:pt idx="4">
                <c:v>Murcia, Región de</c:v>
              </c:pt>
              <c:pt idx="5">
                <c:v>Balears, Illes</c:v>
              </c:pt>
              <c:pt idx="6">
                <c:v>Total Nacional</c:v>
              </c:pt>
              <c:pt idx="7">
                <c:v>Comunitat Valenciana</c:v>
              </c:pt>
              <c:pt idx="8">
                <c:v>Melilla</c:v>
              </c:pt>
              <c:pt idx="9">
                <c:v>Aragón</c:v>
              </c:pt>
              <c:pt idx="10">
                <c:v>Cataluña</c:v>
              </c:pt>
              <c:pt idx="11">
                <c:v>Madrid, Comunidad de</c:v>
              </c:pt>
              <c:pt idx="12">
                <c:v>Extremadura</c:v>
              </c:pt>
              <c:pt idx="13">
                <c:v>Cantabria</c:v>
              </c:pt>
              <c:pt idx="14">
                <c:v>País Vasco</c:v>
              </c:pt>
              <c:pt idx="15">
                <c:v>Asturias, Principado de</c:v>
              </c:pt>
              <c:pt idx="16">
                <c:v>Galicia</c:v>
              </c:pt>
              <c:pt idx="17">
                <c:v>Rioja, La</c:v>
              </c:pt>
              <c:pt idx="18">
                <c:v>Ceuta</c:v>
              </c:pt>
              <c:pt idx="19">
                <c:v>Navarra, Comunidad Foral de</c:v>
              </c:pt>
            </c:strLit>
          </c:cat>
          <c:val>
            <c:numLit>
              <c:formatCode>General</c:formatCode>
              <c:ptCount val="20"/>
              <c:pt idx="0">
                <c:v>6.3848977364792256</c:v>
              </c:pt>
              <c:pt idx="1">
                <c:v>5.5841401386461387</c:v>
              </c:pt>
              <c:pt idx="2">
                <c:v>5.2050096187092594</c:v>
              </c:pt>
              <c:pt idx="3">
                <c:v>5.1597480146923029</c:v>
              </c:pt>
              <c:pt idx="4">
                <c:v>5.0763156283796196</c:v>
              </c:pt>
              <c:pt idx="5">
                <c:v>4.7995588998443166</c:v>
              </c:pt>
              <c:pt idx="6">
                <c:v>4.7740912991761446</c:v>
              </c:pt>
              <c:pt idx="7">
                <c:v>4.7612039427010222</c:v>
              </c:pt>
              <c:pt idx="8">
                <c:v>4.6452212286610148</c:v>
              </c:pt>
              <c:pt idx="9">
                <c:v>4.5792574795492254</c:v>
              </c:pt>
              <c:pt idx="10">
                <c:v>4.5255540745212537</c:v>
              </c:pt>
              <c:pt idx="11">
                <c:v>4.2414446490295061</c:v>
              </c:pt>
              <c:pt idx="12">
                <c:v>4.1655342356543636</c:v>
              </c:pt>
              <c:pt idx="13">
                <c:v>3.9427355387889338</c:v>
              </c:pt>
              <c:pt idx="14">
                <c:v>3.6334841508317179</c:v>
              </c:pt>
              <c:pt idx="15">
                <c:v>3.567084522775227</c:v>
              </c:pt>
              <c:pt idx="16">
                <c:v>3.5354984691549691</c:v>
              </c:pt>
              <c:pt idx="17">
                <c:v>3.490073558490864</c:v>
              </c:pt>
              <c:pt idx="18">
                <c:v>3.1643416127934669</c:v>
              </c:pt>
              <c:pt idx="19">
                <c:v>2.8456793219318919</c:v>
              </c:pt>
            </c:numLit>
          </c:val>
          <c:extLst>
            <c:ext xmlns:c16="http://schemas.microsoft.com/office/drawing/2014/chart" uri="{C3380CC4-5D6E-409C-BE32-E72D297353CC}">
              <c16:uniqueId val="{00000000-EE54-444E-8C5B-C68D6211B4B0}"/>
            </c:ext>
          </c:extLst>
        </c:ser>
        <c:dLbls>
          <c:showLegendKey val="0"/>
          <c:showVal val="0"/>
          <c:showCatName val="0"/>
          <c:showSerName val="0"/>
          <c:showPercent val="0"/>
          <c:showBubbleSize val="0"/>
        </c:dLbls>
        <c:gapWidth val="40"/>
        <c:axId val="43682863"/>
        <c:axId val="43683343"/>
      </c:barChart>
      <c:catAx>
        <c:axId val="4368286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83343"/>
        <c:crosses val="autoZero"/>
        <c:auto val="1"/>
        <c:lblAlgn val="ctr"/>
        <c:lblOffset val="100"/>
        <c:noMultiLvlLbl val="0"/>
      </c:catAx>
      <c:valAx>
        <c:axId val="43683343"/>
        <c:scaling>
          <c:orientation val="minMax"/>
          <c:max val="7"/>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82863"/>
        <c:crosses val="autoZero"/>
        <c:crossBetween val="between"/>
        <c:majorUnit val="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personas con resolución de PIA en el tramo de edad de 80 años y más sobre la población de dicha edad</a:t>
            </a:r>
          </a:p>
        </c:rich>
      </c:tx>
      <c:overlay val="0"/>
    </c:title>
    <c:autoTitleDeleted val="0"/>
    <c:plotArea>
      <c:layout/>
      <c:barChart>
        <c:barDir val="col"/>
        <c:grouping val="clustered"/>
        <c:varyColors val="0"/>
        <c:ser>
          <c:idx val="0"/>
          <c:order val="0"/>
          <c:tx>
            <c:v>Porcentaje de personas con resolución de PIA en el tramo de edad de 80 años y más sobre la población de dicha edad</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C25F-4127-88A2-810A0DC53C3F}"/>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Castilla - La Mancha</c:v>
              </c:pt>
              <c:pt idx="2">
                <c:v>Castilla y León</c:v>
              </c:pt>
              <c:pt idx="3">
                <c:v>Aragón</c:v>
              </c:pt>
              <c:pt idx="4">
                <c:v>Comunitat Valenciana</c:v>
              </c:pt>
              <c:pt idx="5">
                <c:v>Balears, Illes</c:v>
              </c:pt>
              <c:pt idx="6">
                <c:v>Murcia, Región de</c:v>
              </c:pt>
              <c:pt idx="7">
                <c:v>Total Nacional</c:v>
              </c:pt>
              <c:pt idx="8">
                <c:v>Madrid, Comunidad de</c:v>
              </c:pt>
              <c:pt idx="9">
                <c:v>Canarias</c:v>
              </c:pt>
              <c:pt idx="10">
                <c:v>Cataluña</c:v>
              </c:pt>
              <c:pt idx="11">
                <c:v>Melilla</c:v>
              </c:pt>
              <c:pt idx="12">
                <c:v>Extremadura</c:v>
              </c:pt>
              <c:pt idx="13">
                <c:v>Rioja, La</c:v>
              </c:pt>
              <c:pt idx="14">
                <c:v>País Vasco</c:v>
              </c:pt>
              <c:pt idx="15">
                <c:v>Navarra, Comunidad Foral de</c:v>
              </c:pt>
              <c:pt idx="16">
                <c:v>Cantabria</c:v>
              </c:pt>
              <c:pt idx="17">
                <c:v>Asturias, Principado de</c:v>
              </c:pt>
              <c:pt idx="18">
                <c:v>Galicia</c:v>
              </c:pt>
              <c:pt idx="19">
                <c:v>Ceuta</c:v>
              </c:pt>
            </c:strLit>
          </c:cat>
          <c:val>
            <c:numLit>
              <c:formatCode>General</c:formatCode>
              <c:ptCount val="20"/>
              <c:pt idx="0">
                <c:v>38.940015867759783</c:v>
              </c:pt>
              <c:pt idx="1">
                <c:v>36.026109971154128</c:v>
              </c:pt>
              <c:pt idx="2">
                <c:v>35.25980010558434</c:v>
              </c:pt>
              <c:pt idx="3">
                <c:v>31.93175943477511</c:v>
              </c:pt>
              <c:pt idx="4">
                <c:v>31.692941206701619</c:v>
              </c:pt>
              <c:pt idx="5">
                <c:v>30.997390702380319</c:v>
              </c:pt>
              <c:pt idx="6">
                <c:v>30.70680698732269</c:v>
              </c:pt>
              <c:pt idx="7">
                <c:v>30.663084134195842</c:v>
              </c:pt>
              <c:pt idx="8">
                <c:v>29.98770324482766</c:v>
              </c:pt>
              <c:pt idx="9">
                <c:v>29.628609684066589</c:v>
              </c:pt>
              <c:pt idx="10">
                <c:v>28.665394301082902</c:v>
              </c:pt>
              <c:pt idx="11">
                <c:v>28.459637561779239</c:v>
              </c:pt>
              <c:pt idx="12">
                <c:v>27.589697742601331</c:v>
              </c:pt>
              <c:pt idx="13">
                <c:v>27.517334612533251</c:v>
              </c:pt>
              <c:pt idx="14">
                <c:v>25.455274241409011</c:v>
              </c:pt>
              <c:pt idx="15">
                <c:v>24.907046237368551</c:v>
              </c:pt>
              <c:pt idx="16">
                <c:v>24.28137747841761</c:v>
              </c:pt>
              <c:pt idx="17">
                <c:v>22.111982238257131</c:v>
              </c:pt>
              <c:pt idx="18">
                <c:v>22.01046216022424</c:v>
              </c:pt>
              <c:pt idx="19">
                <c:v>18.199160625715379</c:v>
              </c:pt>
            </c:numLit>
          </c:val>
          <c:extLst>
            <c:ext xmlns:c16="http://schemas.microsoft.com/office/drawing/2014/chart" uri="{C3380CC4-5D6E-409C-BE32-E72D297353CC}">
              <c16:uniqueId val="{00000000-C25F-4127-88A2-810A0DC53C3F}"/>
            </c:ext>
          </c:extLst>
        </c:ser>
        <c:dLbls>
          <c:showLegendKey val="0"/>
          <c:showVal val="0"/>
          <c:showCatName val="0"/>
          <c:showSerName val="0"/>
          <c:showPercent val="0"/>
          <c:showBubbleSize val="0"/>
        </c:dLbls>
        <c:gapWidth val="40"/>
        <c:axId val="43684303"/>
        <c:axId val="43668943"/>
      </c:barChart>
      <c:catAx>
        <c:axId val="4368430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68943"/>
        <c:crosses val="autoZero"/>
        <c:auto val="1"/>
        <c:lblAlgn val="ctr"/>
        <c:lblOffset val="100"/>
        <c:noMultiLvlLbl val="0"/>
      </c:catAx>
      <c:valAx>
        <c:axId val="43668943"/>
        <c:scaling>
          <c:orientation val="minMax"/>
          <c:max val="45"/>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84303"/>
        <c:crosses val="autoZero"/>
        <c:crossBetween val="between"/>
        <c:majorUnit val="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rgbClr val="5A3471"/>
                </a:solidFill>
                <a:latin typeface="Calibri"/>
                <a:ea typeface="Calibri"/>
                <a:cs typeface="Calibri"/>
              </a:defRPr>
            </a:pPr>
            <a:r>
              <a:rPr lang="es-ES"/>
              <a:t>Evolución de las Altas y Bajas de Resoluciones de PIA. Total nacional</a:t>
            </a:r>
          </a:p>
        </c:rich>
      </c:tx>
      <c:overlay val="0"/>
    </c:title>
    <c:autoTitleDeleted val="0"/>
    <c:plotArea>
      <c:layout/>
      <c:lineChart>
        <c:grouping val="standard"/>
        <c:varyColors val="0"/>
        <c:ser>
          <c:idx val="0"/>
          <c:order val="0"/>
          <c:tx>
            <c:v>Altas</c:v>
          </c:tx>
          <c:spPr>
            <a:ln w="28575">
              <a:solidFill>
                <a:srgbClr val="AD84C6"/>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pt idx="53">
                <c:v>27697</c:v>
              </c:pt>
              <c:pt idx="54">
                <c:v>31593</c:v>
              </c:pt>
              <c:pt idx="55">
                <c:v>40155</c:v>
              </c:pt>
              <c:pt idx="56">
                <c:v>43701</c:v>
              </c:pt>
              <c:pt idx="57">
                <c:v>35947</c:v>
              </c:pt>
              <c:pt idx="58">
                <c:v>19352</c:v>
              </c:pt>
              <c:pt idx="59">
                <c:v>31525</c:v>
              </c:pt>
              <c:pt idx="60">
                <c:v>39565</c:v>
              </c:pt>
              <c:pt idx="61">
                <c:v>32682</c:v>
              </c:pt>
              <c:pt idx="62">
                <c:v>33544</c:v>
              </c:pt>
            </c:numLit>
          </c:val>
          <c:smooth val="0"/>
          <c:extLst>
            <c:ext xmlns:c16="http://schemas.microsoft.com/office/drawing/2014/chart" uri="{C3380CC4-5D6E-409C-BE32-E72D297353CC}">
              <c16:uniqueId val="{00000000-0AF7-4D93-A335-1B02654012DE}"/>
            </c:ext>
          </c:extLst>
        </c:ser>
        <c:ser>
          <c:idx val="1"/>
          <c:order val="1"/>
          <c:tx>
            <c:v>Bajas</c:v>
          </c:tx>
          <c:spPr>
            <a:ln w="28575">
              <a:solidFill>
                <a:srgbClr val="5A3471"/>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pt idx="53">
                <c:v>16563</c:v>
              </c:pt>
              <c:pt idx="54">
                <c:v>16472</c:v>
              </c:pt>
              <c:pt idx="55">
                <c:v>16155</c:v>
              </c:pt>
              <c:pt idx="56">
                <c:v>18803</c:v>
              </c:pt>
              <c:pt idx="57">
                <c:v>18069</c:v>
              </c:pt>
              <c:pt idx="58">
                <c:v>21444</c:v>
              </c:pt>
              <c:pt idx="59">
                <c:v>31737</c:v>
              </c:pt>
              <c:pt idx="60">
                <c:v>19692</c:v>
              </c:pt>
              <c:pt idx="61">
                <c:v>18481</c:v>
              </c:pt>
              <c:pt idx="62">
                <c:v>18165</c:v>
              </c:pt>
            </c:numLit>
          </c:val>
          <c:smooth val="0"/>
          <c:extLst>
            <c:ext xmlns:c16="http://schemas.microsoft.com/office/drawing/2014/chart" uri="{C3380CC4-5D6E-409C-BE32-E72D297353CC}">
              <c16:uniqueId val="{00000001-0AF7-4D93-A335-1B02654012DE}"/>
            </c:ext>
          </c:extLst>
        </c:ser>
        <c:dLbls>
          <c:showLegendKey val="0"/>
          <c:showVal val="0"/>
          <c:showCatName val="0"/>
          <c:showSerName val="0"/>
          <c:showPercent val="0"/>
          <c:showBubbleSize val="0"/>
        </c:dLbls>
        <c:smooth val="0"/>
        <c:axId val="43651183"/>
        <c:axId val="43635823"/>
      </c:lineChart>
      <c:catAx>
        <c:axId val="43651183"/>
        <c:scaling>
          <c:orientation val="minMax"/>
        </c:scaling>
        <c:delete val="0"/>
        <c:axPos val="b"/>
        <c:numFmt formatCode="m/d/yyyy" sourceLinked="0"/>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43635823"/>
        <c:crosses val="autoZero"/>
        <c:auto val="1"/>
        <c:lblAlgn val="ctr"/>
        <c:lblOffset val="100"/>
        <c:noMultiLvlLbl val="0"/>
      </c:catAx>
      <c:valAx>
        <c:axId val="43635823"/>
        <c:scaling>
          <c:orientation val="minMax"/>
          <c:min val="0"/>
        </c:scaling>
        <c:delete val="0"/>
        <c:axPos val="l"/>
        <c:numFmt formatCode="#,##0"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43651183"/>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Personas con resolución de PIA por tramo de edad</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Personas con resolución de PIA por tramo de edad</c:v>
          </c:tx>
          <c:invertIfNegative val="0"/>
          <c:dPt>
            <c:idx val="0"/>
            <c:invertIfNegative val="0"/>
            <c:bubble3D val="0"/>
            <c:spPr>
              <a:solidFill>
                <a:srgbClr val="5A3471"/>
              </a:solidFill>
              <a:ln w="9525">
                <a:solidFill>
                  <a:srgbClr val="000000"/>
                </a:solidFill>
              </a:ln>
            </c:spPr>
            <c:extLst>
              <c:ext xmlns:c16="http://schemas.microsoft.com/office/drawing/2014/chart" uri="{C3380CC4-5D6E-409C-BE32-E72D297353CC}">
                <c16:uniqueId val="{00000001-141D-40B8-9984-DE11E55FA307}"/>
              </c:ext>
            </c:extLst>
          </c:dPt>
          <c:dPt>
            <c:idx val="1"/>
            <c:invertIfNegative val="0"/>
            <c:bubble3D val="0"/>
            <c:spPr>
              <a:solidFill>
                <a:srgbClr val="74478B"/>
              </a:solidFill>
              <a:ln w="9525">
                <a:solidFill>
                  <a:srgbClr val="000000"/>
                </a:solidFill>
              </a:ln>
            </c:spPr>
            <c:extLst>
              <c:ext xmlns:c16="http://schemas.microsoft.com/office/drawing/2014/chart" uri="{C3380CC4-5D6E-409C-BE32-E72D297353CC}">
                <c16:uniqueId val="{00000002-141D-40B8-9984-DE11E55FA307}"/>
              </c:ext>
            </c:extLst>
          </c:dPt>
          <c:dPt>
            <c:idx val="2"/>
            <c:invertIfNegative val="0"/>
            <c:bubble3D val="0"/>
            <c:spPr>
              <a:solidFill>
                <a:srgbClr val="8E63A9"/>
              </a:solidFill>
              <a:ln w="9525">
                <a:solidFill>
                  <a:srgbClr val="000000"/>
                </a:solidFill>
              </a:ln>
            </c:spPr>
            <c:extLst>
              <c:ext xmlns:c16="http://schemas.microsoft.com/office/drawing/2014/chart" uri="{C3380CC4-5D6E-409C-BE32-E72D297353CC}">
                <c16:uniqueId val="{00000003-141D-40B8-9984-DE11E55FA307}"/>
              </c:ext>
            </c:extLst>
          </c:dPt>
          <c:dPt>
            <c:idx val="3"/>
            <c:invertIfNegative val="0"/>
            <c:bubble3D val="0"/>
            <c:spPr>
              <a:solidFill>
                <a:srgbClr val="AD84C6"/>
              </a:solidFill>
              <a:ln w="9525">
                <a:solidFill>
                  <a:srgbClr val="000000"/>
                </a:solidFill>
              </a:ln>
            </c:spPr>
            <c:extLst>
              <c:ext xmlns:c16="http://schemas.microsoft.com/office/drawing/2014/chart" uri="{C3380CC4-5D6E-409C-BE32-E72D297353CC}">
                <c16:uniqueId val="{00000004-141D-40B8-9984-DE11E55FA307}"/>
              </c:ext>
            </c:extLst>
          </c:dPt>
          <c:dPt>
            <c:idx val="4"/>
            <c:invertIfNegative val="0"/>
            <c:bubble3D val="0"/>
            <c:spPr>
              <a:solidFill>
                <a:srgbClr val="BFA6D2"/>
              </a:solidFill>
              <a:ln w="9525">
                <a:solidFill>
                  <a:srgbClr val="000000"/>
                </a:solidFill>
              </a:ln>
            </c:spPr>
            <c:extLst>
              <c:ext xmlns:c16="http://schemas.microsoft.com/office/drawing/2014/chart" uri="{C3380CC4-5D6E-409C-BE32-E72D297353CC}">
                <c16:uniqueId val="{00000005-141D-40B8-9984-DE11E55FA307}"/>
              </c:ext>
            </c:extLst>
          </c:dPt>
          <c:dPt>
            <c:idx val="5"/>
            <c:invertIfNegative val="0"/>
            <c:bubble3D val="0"/>
            <c:spPr>
              <a:solidFill>
                <a:srgbClr val="D7C4E5"/>
              </a:solidFill>
              <a:ln w="9525">
                <a:solidFill>
                  <a:srgbClr val="000000"/>
                </a:solidFill>
              </a:ln>
            </c:spPr>
            <c:extLst>
              <c:ext xmlns:c16="http://schemas.microsoft.com/office/drawing/2014/chart" uri="{C3380CC4-5D6E-409C-BE32-E72D297353CC}">
                <c16:uniqueId val="{00000006-141D-40B8-9984-DE11E55FA307}"/>
              </c:ext>
            </c:extLst>
          </c:dPt>
          <c:dPt>
            <c:idx val="6"/>
            <c:invertIfNegative val="0"/>
            <c:bubble3D val="0"/>
            <c:spPr>
              <a:solidFill>
                <a:srgbClr val="8784C6"/>
              </a:solidFill>
              <a:ln w="9525">
                <a:solidFill>
                  <a:srgbClr val="000000"/>
                </a:solidFill>
              </a:ln>
            </c:spPr>
            <c:extLst>
              <c:ext xmlns:c16="http://schemas.microsoft.com/office/drawing/2014/chart" uri="{C3380CC4-5D6E-409C-BE32-E72D297353CC}">
                <c16:uniqueId val="{00000007-141D-40B8-9984-DE11E55FA307}"/>
              </c:ext>
            </c:extLst>
          </c:dPt>
          <c:dPt>
            <c:idx val="7"/>
            <c:invertIfNegative val="0"/>
            <c:bubble3D val="0"/>
            <c:spPr>
              <a:solidFill>
                <a:srgbClr val="373472"/>
              </a:solidFill>
              <a:ln w="9525">
                <a:solidFill>
                  <a:srgbClr val="000000"/>
                </a:solidFill>
              </a:ln>
            </c:spPr>
            <c:extLst>
              <c:ext xmlns:c16="http://schemas.microsoft.com/office/drawing/2014/chart" uri="{C3380CC4-5D6E-409C-BE32-E72D297353CC}">
                <c16:uniqueId val="{00000008-141D-40B8-9984-DE11E55FA307}"/>
              </c:ext>
            </c:extLst>
          </c:dPt>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3881</c:v>
              </c:pt>
              <c:pt idx="1">
                <c:v>122056</c:v>
              </c:pt>
              <c:pt idx="2">
                <c:v>60570</c:v>
              </c:pt>
              <c:pt idx="3">
                <c:v>69361</c:v>
              </c:pt>
              <c:pt idx="4">
                <c:v>76353</c:v>
              </c:pt>
              <c:pt idx="5">
                <c:v>121337</c:v>
              </c:pt>
              <c:pt idx="6">
                <c:v>341234</c:v>
              </c:pt>
              <c:pt idx="7">
                <c:v>929399</c:v>
              </c:pt>
            </c:numLit>
          </c:val>
          <c:extLst>
            <c:ext xmlns:c16="http://schemas.microsoft.com/office/drawing/2014/chart" uri="{C3380CC4-5D6E-409C-BE32-E72D297353CC}">
              <c16:uniqueId val="{00000000-141D-40B8-9984-DE11E55FA307}"/>
            </c:ext>
          </c:extLst>
        </c:ser>
        <c:dLbls>
          <c:showLegendKey val="0"/>
          <c:showVal val="0"/>
          <c:showCatName val="0"/>
          <c:showSerName val="0"/>
          <c:showPercent val="0"/>
          <c:showBubbleSize val="0"/>
        </c:dLbls>
        <c:gapWidth val="55"/>
        <c:shape val="cylinder"/>
        <c:axId val="43678543"/>
        <c:axId val="43663663"/>
        <c:axId val="0"/>
      </c:bar3DChart>
      <c:catAx>
        <c:axId val="4367854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63663"/>
        <c:crosses val="autoZero"/>
        <c:auto val="1"/>
        <c:lblAlgn val="ctr"/>
        <c:lblOffset val="100"/>
        <c:noMultiLvlLbl val="0"/>
      </c:catAx>
      <c:valAx>
        <c:axId val="43663663"/>
        <c:scaling>
          <c:orientation val="minMax"/>
          <c:max val="1200000"/>
          <c:min val="0"/>
        </c:scaling>
        <c:delete val="0"/>
        <c:axPos val="l"/>
        <c:numFmt formatCode="#,##0" sourceLinked="0"/>
        <c:majorTickMark val="out"/>
        <c:minorTickMark val="none"/>
        <c:tickLblPos val="nextTo"/>
        <c:txPr>
          <a:bodyPr/>
          <a:lstStyle/>
          <a:p>
            <a:pPr>
              <a:defRPr sz="900" b="0">
                <a:solidFill>
                  <a:srgbClr val="5A3471"/>
                </a:solidFill>
                <a:latin typeface="Calibri"/>
                <a:ea typeface="Calibri"/>
                <a:cs typeface="Calibri"/>
              </a:defRPr>
            </a:pPr>
            <a:endParaRPr lang="es-ES"/>
          </a:p>
        </c:txPr>
        <c:crossAx val="4367854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Resoluciones de grado por sexo</a:t>
            </a:r>
          </a:p>
        </c:rich>
      </c:tx>
      <c:overlay val="0"/>
    </c:title>
    <c:autoTitleDeleted val="0"/>
    <c:view3D>
      <c:rotX val="35"/>
      <c:rotY val="25"/>
      <c:rAngAx val="0"/>
      <c:perspective val="24"/>
    </c:view3D>
    <c:floor>
      <c:thickness val="0"/>
    </c:floor>
    <c:sideWall>
      <c:thickness val="0"/>
    </c:sideWall>
    <c:backWall>
      <c:thickness val="0"/>
    </c:backWall>
    <c:plotArea>
      <c:layout/>
      <c:pie3DChart>
        <c:varyColors val="1"/>
        <c:ser>
          <c:idx val="0"/>
          <c:order val="0"/>
          <c:tx>
            <c:v>Resoluciones de grado por sexo</c:v>
          </c:tx>
          <c:explosion val="8"/>
          <c:dPt>
            <c:idx val="0"/>
            <c:bubble3D val="0"/>
            <c:spPr>
              <a:solidFill>
                <a:srgbClr val="AD84C6"/>
              </a:solidFill>
              <a:ln w="9525">
                <a:solidFill>
                  <a:srgbClr val="000000"/>
                </a:solidFill>
              </a:ln>
            </c:spPr>
            <c:extLst>
              <c:ext xmlns:c16="http://schemas.microsoft.com/office/drawing/2014/chart" uri="{C3380CC4-5D6E-409C-BE32-E72D297353CC}">
                <c16:uniqueId val="{00000001-91F3-43B5-9BC9-3ACDDF49233C}"/>
              </c:ext>
            </c:extLst>
          </c:dPt>
          <c:dPt>
            <c:idx val="1"/>
            <c:bubble3D val="0"/>
            <c:spPr>
              <a:solidFill>
                <a:srgbClr val="8784C6"/>
              </a:solidFill>
              <a:ln w="9525">
                <a:solidFill>
                  <a:srgbClr val="000000"/>
                </a:solidFill>
              </a:ln>
            </c:spPr>
            <c:extLst>
              <c:ext xmlns:c16="http://schemas.microsoft.com/office/drawing/2014/chart" uri="{C3380CC4-5D6E-409C-BE32-E72D297353CC}">
                <c16:uniqueId val="{00000002-91F3-43B5-9BC9-3ACDDF49233C}"/>
              </c:ext>
            </c:extLst>
          </c:dPt>
          <c:dLbls>
            <c:numFmt formatCode="0.0%" sourceLinked="0"/>
            <c:spPr>
              <a:noFill/>
              <a:ln>
                <a:noFill/>
              </a:ln>
              <a:effectLst/>
            </c:spPr>
            <c:txPr>
              <a:bodyPr wrap="square" lIns="38100" tIns="19050" rIns="38100" bIns="19050" anchor="ctr">
                <a:spAutoFit/>
              </a:bodyPr>
              <a:lstStyle/>
              <a:p>
                <a:pPr>
                  <a:defRPr sz="1000" b="1">
                    <a:solidFill>
                      <a:srgbClr val="5A3471"/>
                    </a:solidFill>
                    <a:latin typeface="Calibri"/>
                    <a:ea typeface="Calibri"/>
                    <a:cs typeface="Calibri"/>
                  </a:defRPr>
                </a:pPr>
                <a:endParaRPr lang="es-E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Lit>
              <c:ptCount val="2"/>
              <c:pt idx="0">
                <c:v>Mujer</c:v>
              </c:pt>
              <c:pt idx="1">
                <c:v>Hombre</c:v>
              </c:pt>
            </c:strLit>
          </c:cat>
          <c:val>
            <c:numLit>
              <c:formatCode>General</c:formatCode>
              <c:ptCount val="2"/>
              <c:pt idx="0">
                <c:v>0.62509779948973165</c:v>
              </c:pt>
              <c:pt idx="1">
                <c:v>0.37490220051026829</c:v>
              </c:pt>
            </c:numLit>
          </c:val>
          <c:extLst>
            <c:ext xmlns:c16="http://schemas.microsoft.com/office/drawing/2014/chart" uri="{C3380CC4-5D6E-409C-BE32-E72D297353CC}">
              <c16:uniqueId val="{00000000-91F3-43B5-9BC9-3ACDDF49233C}"/>
            </c:ext>
          </c:extLst>
        </c:ser>
        <c:dLbls>
          <c:showLegendKey val="0"/>
          <c:showVal val="0"/>
          <c:showCatName val="0"/>
          <c:showSerName val="0"/>
          <c:showPercent val="0"/>
          <c:showBubbleSize val="0"/>
          <c:showLeaderLines val="1"/>
        </c:dLbls>
      </c:pie3D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overlay val="0"/>
      <c:txPr>
        <a:bodyPr/>
        <a:lstStyle/>
        <a:p>
          <a:pPr>
            <a:defRPr sz="10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dependencia de cada tramo de edad. Mujeres</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Lbls>
            <c:dLbl>
              <c:idx val="0"/>
              <c:tx>
                <c:rich>
                  <a:bodyPr/>
                  <a:lstStyle/>
                  <a:p>
                    <a:r>
                      <a:rPr lang="es-ES"/>
                      <a:t>32,8%
564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789-431D-8AAA-40CF312C2310}"/>
                </c:ext>
              </c:extLst>
            </c:dLbl>
            <c:dLbl>
              <c:idx val="1"/>
              <c:tx>
                <c:rich>
                  <a:bodyPr/>
                  <a:lstStyle/>
                  <a:p>
                    <a:r>
                      <a:rPr lang="es-ES"/>
                      <a:t>30,3%
11.082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789-431D-8AAA-40CF312C2310}"/>
                </c:ext>
              </c:extLst>
            </c:dLbl>
            <c:dLbl>
              <c:idx val="2"/>
              <c:tx>
                <c:rich>
                  <a:bodyPr/>
                  <a:lstStyle/>
                  <a:p>
                    <a:r>
                      <a:rPr lang="es-ES"/>
                      <a:t>28,1%
6.402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789-431D-8AAA-40CF312C2310}"/>
                </c:ext>
              </c:extLst>
            </c:dLbl>
            <c:dLbl>
              <c:idx val="3"/>
              <c:tx>
                <c:rich>
                  <a:bodyPr/>
                  <a:lstStyle/>
                  <a:p>
                    <a:r>
                      <a:rPr lang="es-ES"/>
                      <a:t>28,8%
8.635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789-431D-8AAA-40CF312C2310}"/>
                </c:ext>
              </c:extLst>
            </c:dLbl>
            <c:dLbl>
              <c:idx val="4"/>
              <c:tx>
                <c:rich>
                  <a:bodyPr/>
                  <a:lstStyle/>
                  <a:p>
                    <a:r>
                      <a:rPr lang="es-ES"/>
                      <a:t>24,0%
8.585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789-431D-8AAA-40CF312C2310}"/>
                </c:ext>
              </c:extLst>
            </c:dLbl>
            <c:dLbl>
              <c:idx val="5"/>
              <c:tx>
                <c:rich>
                  <a:bodyPr/>
                  <a:lstStyle/>
                  <a:p>
                    <a:r>
                      <a:rPr lang="es-ES"/>
                      <a:t>20,2%
12.053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789-431D-8AAA-40CF312C2310}"/>
                </c:ext>
              </c:extLst>
            </c:dLbl>
            <c:dLbl>
              <c:idx val="6"/>
              <c:tx>
                <c:rich>
                  <a:bodyPr/>
                  <a:lstStyle/>
                  <a:p>
                    <a:r>
                      <a:rPr lang="es-ES"/>
                      <a:t>19,9%
41.540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789-431D-8AAA-40CF312C2310}"/>
                </c:ext>
              </c:extLst>
            </c:dLbl>
            <c:dLbl>
              <c:idx val="7"/>
              <c:tx>
                <c:rich>
                  <a:bodyPr/>
                  <a:lstStyle/>
                  <a:p>
                    <a:r>
                      <a:rPr lang="es-ES"/>
                      <a:t>28,8%
196.626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789-431D-8AAA-40CF312C2310}"/>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564</c:v>
              </c:pt>
              <c:pt idx="1">
                <c:v>11082</c:v>
              </c:pt>
              <c:pt idx="2">
                <c:v>6402</c:v>
              </c:pt>
              <c:pt idx="3">
                <c:v>8635</c:v>
              </c:pt>
              <c:pt idx="4">
                <c:v>8585</c:v>
              </c:pt>
              <c:pt idx="5">
                <c:v>12053</c:v>
              </c:pt>
              <c:pt idx="6">
                <c:v>41540</c:v>
              </c:pt>
              <c:pt idx="7">
                <c:v>196626</c:v>
              </c:pt>
            </c:numLit>
          </c:val>
          <c:extLst>
            <c:ext xmlns:c16="http://schemas.microsoft.com/office/drawing/2014/chart" uri="{C3380CC4-5D6E-409C-BE32-E72D297353CC}">
              <c16:uniqueId val="{00000000-C789-431D-8AAA-40CF312C2310}"/>
            </c:ext>
          </c:extLst>
        </c:ser>
        <c:ser>
          <c:idx val="1"/>
          <c:order val="1"/>
          <c:tx>
            <c:v>Grado II</c:v>
          </c:tx>
          <c:spPr>
            <a:solidFill>
              <a:srgbClr val="8E63A9"/>
            </a:solidFill>
            <a:ln w="9525">
              <a:solidFill>
                <a:srgbClr val="000000"/>
              </a:solidFill>
            </a:ln>
          </c:spPr>
          <c:invertIfNegative val="0"/>
          <c:dLbls>
            <c:dLbl>
              <c:idx val="0"/>
              <c:tx>
                <c:rich>
                  <a:bodyPr/>
                  <a:lstStyle/>
                  <a:p>
                    <a:r>
                      <a:rPr lang="es-ES"/>
                      <a:t>47,2%
811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C789-431D-8AAA-40CF312C2310}"/>
                </c:ext>
              </c:extLst>
            </c:dLbl>
            <c:dLbl>
              <c:idx val="1"/>
              <c:tx>
                <c:rich>
                  <a:bodyPr/>
                  <a:lstStyle/>
                  <a:p>
                    <a:r>
                      <a:rPr lang="es-ES"/>
                      <a:t>38,4%
14.043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789-431D-8AAA-40CF312C2310}"/>
                </c:ext>
              </c:extLst>
            </c:dLbl>
            <c:dLbl>
              <c:idx val="2"/>
              <c:tx>
                <c:rich>
                  <a:bodyPr/>
                  <a:lstStyle/>
                  <a:p>
                    <a:r>
                      <a:rPr lang="es-ES"/>
                      <a:t>37,0%
8.427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C789-431D-8AAA-40CF312C2310}"/>
                </c:ext>
              </c:extLst>
            </c:dLbl>
            <c:dLbl>
              <c:idx val="3"/>
              <c:tx>
                <c:rich>
                  <a:bodyPr/>
                  <a:lstStyle/>
                  <a:p>
                    <a:r>
                      <a:rPr lang="es-ES"/>
                      <a:t>38,3%
11.458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C789-431D-8AAA-40CF312C2310}"/>
                </c:ext>
              </c:extLst>
            </c:dLbl>
            <c:dLbl>
              <c:idx val="4"/>
              <c:tx>
                <c:rich>
                  <a:bodyPr/>
                  <a:lstStyle/>
                  <a:p>
                    <a:r>
                      <a:rPr lang="es-ES"/>
                      <a:t>37,1%
13.288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789-431D-8AAA-40CF312C2310}"/>
                </c:ext>
              </c:extLst>
            </c:dLbl>
            <c:dLbl>
              <c:idx val="5"/>
              <c:tx>
                <c:rich>
                  <a:bodyPr/>
                  <a:lstStyle/>
                  <a:p>
                    <a:r>
                      <a:rPr lang="es-ES"/>
                      <a:t>37,5%
22.454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C789-431D-8AAA-40CF312C2310}"/>
                </c:ext>
              </c:extLst>
            </c:dLbl>
            <c:dLbl>
              <c:idx val="6"/>
              <c:tx>
                <c:rich>
                  <a:bodyPr/>
                  <a:lstStyle/>
                  <a:p>
                    <a:r>
                      <a:rPr lang="es-ES"/>
                      <a:t>35,1%
73.238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C789-431D-8AAA-40CF312C2310}"/>
                </c:ext>
              </c:extLst>
            </c:dLbl>
            <c:dLbl>
              <c:idx val="7"/>
              <c:tx>
                <c:rich>
                  <a:bodyPr/>
                  <a:lstStyle/>
                  <a:p>
                    <a:r>
                      <a:rPr lang="es-ES"/>
                      <a:t>37,4%
255.268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C789-431D-8AAA-40CF312C2310}"/>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811</c:v>
              </c:pt>
              <c:pt idx="1">
                <c:v>14043</c:v>
              </c:pt>
              <c:pt idx="2">
                <c:v>8427</c:v>
              </c:pt>
              <c:pt idx="3">
                <c:v>11458</c:v>
              </c:pt>
              <c:pt idx="4">
                <c:v>13288</c:v>
              </c:pt>
              <c:pt idx="5">
                <c:v>22454</c:v>
              </c:pt>
              <c:pt idx="6">
                <c:v>73238</c:v>
              </c:pt>
              <c:pt idx="7">
                <c:v>255268</c:v>
              </c:pt>
            </c:numLit>
          </c:val>
          <c:extLst>
            <c:ext xmlns:c16="http://schemas.microsoft.com/office/drawing/2014/chart" uri="{C3380CC4-5D6E-409C-BE32-E72D297353CC}">
              <c16:uniqueId val="{00000009-C789-431D-8AAA-40CF312C2310}"/>
            </c:ext>
          </c:extLst>
        </c:ser>
        <c:ser>
          <c:idx val="2"/>
          <c:order val="2"/>
          <c:tx>
            <c:v>Grado I</c:v>
          </c:tx>
          <c:spPr>
            <a:solidFill>
              <a:srgbClr val="DECEE8"/>
            </a:solidFill>
            <a:ln w="9525">
              <a:solidFill>
                <a:srgbClr val="000000"/>
              </a:solidFill>
            </a:ln>
          </c:spPr>
          <c:invertIfNegative val="0"/>
          <c:dLbls>
            <c:dLbl>
              <c:idx val="0"/>
              <c:tx>
                <c:rich>
                  <a:bodyPr/>
                  <a:lstStyle/>
                  <a:p>
                    <a:r>
                      <a:rPr lang="es-ES"/>
                      <a:t>19,9%
342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C789-431D-8AAA-40CF312C2310}"/>
                </c:ext>
              </c:extLst>
            </c:dLbl>
            <c:dLbl>
              <c:idx val="1"/>
              <c:tx>
                <c:rich>
                  <a:bodyPr/>
                  <a:lstStyle/>
                  <a:p>
                    <a:r>
                      <a:rPr lang="es-ES"/>
                      <a:t>31,4%
11.488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C789-431D-8AAA-40CF312C2310}"/>
                </c:ext>
              </c:extLst>
            </c:dLbl>
            <c:dLbl>
              <c:idx val="2"/>
              <c:tx>
                <c:rich>
                  <a:bodyPr/>
                  <a:lstStyle/>
                  <a:p>
                    <a:r>
                      <a:rPr lang="es-ES"/>
                      <a:t>34,9%
7.957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C789-431D-8AAA-40CF312C2310}"/>
                </c:ext>
              </c:extLst>
            </c:dLbl>
            <c:dLbl>
              <c:idx val="3"/>
              <c:tx>
                <c:rich>
                  <a:bodyPr/>
                  <a:lstStyle/>
                  <a:p>
                    <a:r>
                      <a:rPr lang="es-ES"/>
                      <a:t>32,9%
9.846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C789-431D-8AAA-40CF312C2310}"/>
                </c:ext>
              </c:extLst>
            </c:dLbl>
            <c:dLbl>
              <c:idx val="4"/>
              <c:tx>
                <c:rich>
                  <a:bodyPr/>
                  <a:lstStyle/>
                  <a:p>
                    <a:r>
                      <a:rPr lang="es-ES"/>
                      <a:t>38,9%
13.951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C789-431D-8AAA-40CF312C2310}"/>
                </c:ext>
              </c:extLst>
            </c:dLbl>
            <c:dLbl>
              <c:idx val="5"/>
              <c:tx>
                <c:rich>
                  <a:bodyPr/>
                  <a:lstStyle/>
                  <a:p>
                    <a:r>
                      <a:rPr lang="es-ES"/>
                      <a:t>42,3%
25.299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C789-431D-8AAA-40CF312C2310}"/>
                </c:ext>
              </c:extLst>
            </c:dLbl>
            <c:dLbl>
              <c:idx val="6"/>
              <c:tx>
                <c:rich>
                  <a:bodyPr/>
                  <a:lstStyle/>
                  <a:p>
                    <a:r>
                      <a:rPr lang="es-ES"/>
                      <a:t>45,0%
93.770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C789-431D-8AAA-40CF312C2310}"/>
                </c:ext>
              </c:extLst>
            </c:dLbl>
            <c:dLbl>
              <c:idx val="7"/>
              <c:tx>
                <c:rich>
                  <a:bodyPr/>
                  <a:lstStyle/>
                  <a:p>
                    <a:r>
                      <a:rPr lang="es-ES"/>
                      <a:t>33,8%
230.661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C789-431D-8AAA-40CF312C2310}"/>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342</c:v>
              </c:pt>
              <c:pt idx="1">
                <c:v>11488</c:v>
              </c:pt>
              <c:pt idx="2">
                <c:v>7957</c:v>
              </c:pt>
              <c:pt idx="3">
                <c:v>9846</c:v>
              </c:pt>
              <c:pt idx="4">
                <c:v>13951</c:v>
              </c:pt>
              <c:pt idx="5">
                <c:v>25299</c:v>
              </c:pt>
              <c:pt idx="6">
                <c:v>93770</c:v>
              </c:pt>
              <c:pt idx="7">
                <c:v>230661</c:v>
              </c:pt>
            </c:numLit>
          </c:val>
          <c:extLst>
            <c:ext xmlns:c16="http://schemas.microsoft.com/office/drawing/2014/chart" uri="{C3380CC4-5D6E-409C-BE32-E72D297353CC}">
              <c16:uniqueId val="{00000012-C789-431D-8AAA-40CF312C2310}"/>
            </c:ext>
          </c:extLst>
        </c:ser>
        <c:dLbls>
          <c:showLegendKey val="0"/>
          <c:showVal val="0"/>
          <c:showCatName val="0"/>
          <c:showSerName val="0"/>
          <c:showPercent val="0"/>
          <c:showBubbleSize val="0"/>
        </c:dLbls>
        <c:gapWidth val="40"/>
        <c:overlap val="100"/>
        <c:axId val="77820111"/>
        <c:axId val="77819631"/>
      </c:barChart>
      <c:catAx>
        <c:axId val="7782011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19631"/>
        <c:crosses val="autoZero"/>
        <c:auto val="1"/>
        <c:lblAlgn val="ctr"/>
        <c:lblOffset val="100"/>
        <c:noMultiLvlLbl val="0"/>
      </c:catAx>
      <c:valAx>
        <c:axId val="7781963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2011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Distribución por Grado de dependencia de cada tramo de edad. Hombres</a:t>
            </a:r>
          </a:p>
        </c:rich>
      </c:tx>
      <c:overlay val="0"/>
    </c:title>
    <c:autoTitleDeleted val="0"/>
    <c:plotArea>
      <c:layout/>
      <c:barChart>
        <c:barDir val="col"/>
        <c:grouping val="percentStacked"/>
        <c:varyColors val="0"/>
        <c:ser>
          <c:idx val="0"/>
          <c:order val="0"/>
          <c:tx>
            <c:v>Grado III</c:v>
          </c:tx>
          <c:spPr>
            <a:solidFill>
              <a:srgbClr val="5A3471"/>
            </a:solidFill>
            <a:ln w="9525">
              <a:solidFill>
                <a:srgbClr val="000000"/>
              </a:solidFill>
            </a:ln>
          </c:spPr>
          <c:invertIfNegative val="0"/>
          <c:dLbls>
            <c:dLbl>
              <c:idx val="0"/>
              <c:tx>
                <c:rich>
                  <a:bodyPr/>
                  <a:lstStyle/>
                  <a:p>
                    <a:r>
                      <a:rPr lang="es-ES"/>
                      <a:t>34,3%
743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B49-4783-ADC9-9239C0266382}"/>
                </c:ext>
              </c:extLst>
            </c:dLbl>
            <c:dLbl>
              <c:idx val="1"/>
              <c:tx>
                <c:rich>
                  <a:bodyPr/>
                  <a:lstStyle/>
                  <a:p>
                    <a:r>
                      <a:rPr lang="es-ES"/>
                      <a:t>28,4%
24.248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B49-4783-ADC9-9239C0266382}"/>
                </c:ext>
              </c:extLst>
            </c:dLbl>
            <c:dLbl>
              <c:idx val="2"/>
              <c:tx>
                <c:rich>
                  <a:bodyPr/>
                  <a:lstStyle/>
                  <a:p>
                    <a:r>
                      <a:rPr lang="es-ES"/>
                      <a:t>27,4%
10.368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B49-4783-ADC9-9239C0266382}"/>
                </c:ext>
              </c:extLst>
            </c:dLbl>
            <c:dLbl>
              <c:idx val="3"/>
              <c:tx>
                <c:rich>
                  <a:bodyPr/>
                  <a:lstStyle/>
                  <a:p>
                    <a:r>
                      <a:rPr lang="es-ES"/>
                      <a:t>27,2%
10.705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B49-4783-ADC9-9239C0266382}"/>
                </c:ext>
              </c:extLst>
            </c:dLbl>
            <c:dLbl>
              <c:idx val="4"/>
              <c:tx>
                <c:rich>
                  <a:bodyPr/>
                  <a:lstStyle/>
                  <a:p>
                    <a:r>
                      <a:rPr lang="es-ES"/>
                      <a:t>23,9%
9.693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B49-4783-ADC9-9239C0266382}"/>
                </c:ext>
              </c:extLst>
            </c:dLbl>
            <c:dLbl>
              <c:idx val="5"/>
              <c:tx>
                <c:rich>
                  <a:bodyPr/>
                  <a:lstStyle/>
                  <a:p>
                    <a:r>
                      <a:rPr lang="es-ES"/>
                      <a:t>21,7%
13.353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B49-4783-ADC9-9239C0266382}"/>
                </c:ext>
              </c:extLst>
            </c:dLbl>
            <c:dLbl>
              <c:idx val="6"/>
              <c:tx>
                <c:rich>
                  <a:bodyPr/>
                  <a:lstStyle/>
                  <a:p>
                    <a:r>
                      <a:rPr lang="es-ES"/>
                      <a:t>23,9%
31.719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B49-4783-ADC9-9239C0266382}"/>
                </c:ext>
              </c:extLst>
            </c:dLbl>
            <c:dLbl>
              <c:idx val="7"/>
              <c:tx>
                <c:rich>
                  <a:bodyPr/>
                  <a:lstStyle/>
                  <a:p>
                    <a:r>
                      <a:rPr lang="es-ES"/>
                      <a:t>26,2%
64.667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B49-4783-ADC9-9239C0266382}"/>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743</c:v>
              </c:pt>
              <c:pt idx="1">
                <c:v>24248</c:v>
              </c:pt>
              <c:pt idx="2">
                <c:v>10368</c:v>
              </c:pt>
              <c:pt idx="3">
                <c:v>10705</c:v>
              </c:pt>
              <c:pt idx="4">
                <c:v>9693</c:v>
              </c:pt>
              <c:pt idx="5">
                <c:v>13353</c:v>
              </c:pt>
              <c:pt idx="6">
                <c:v>31719</c:v>
              </c:pt>
              <c:pt idx="7">
                <c:v>64667</c:v>
              </c:pt>
            </c:numLit>
          </c:val>
          <c:extLst>
            <c:ext xmlns:c16="http://schemas.microsoft.com/office/drawing/2014/chart" uri="{C3380CC4-5D6E-409C-BE32-E72D297353CC}">
              <c16:uniqueId val="{00000000-EB49-4783-ADC9-9239C0266382}"/>
            </c:ext>
          </c:extLst>
        </c:ser>
        <c:ser>
          <c:idx val="1"/>
          <c:order val="1"/>
          <c:tx>
            <c:v>Grado II</c:v>
          </c:tx>
          <c:spPr>
            <a:solidFill>
              <a:srgbClr val="8E63A9"/>
            </a:solidFill>
            <a:ln w="9525">
              <a:solidFill>
                <a:srgbClr val="000000"/>
              </a:solidFill>
            </a:ln>
          </c:spPr>
          <c:invertIfNegative val="0"/>
          <c:dLbls>
            <c:dLbl>
              <c:idx val="0"/>
              <c:tx>
                <c:rich>
                  <a:bodyPr/>
                  <a:lstStyle/>
                  <a:p>
                    <a:r>
                      <a:rPr lang="es-ES"/>
                      <a:t>45,0%
973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B49-4783-ADC9-9239C0266382}"/>
                </c:ext>
              </c:extLst>
            </c:dLbl>
            <c:dLbl>
              <c:idx val="1"/>
              <c:tx>
                <c:rich>
                  <a:bodyPr/>
                  <a:lstStyle/>
                  <a:p>
                    <a:r>
                      <a:rPr lang="es-ES"/>
                      <a:t>41,1%
35.096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B49-4783-ADC9-9239C0266382}"/>
                </c:ext>
              </c:extLst>
            </c:dLbl>
            <c:dLbl>
              <c:idx val="2"/>
              <c:tx>
                <c:rich>
                  <a:bodyPr/>
                  <a:lstStyle/>
                  <a:p>
                    <a:r>
                      <a:rPr lang="es-ES"/>
                      <a:t>36,2%
13.664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B49-4783-ADC9-9239C0266382}"/>
                </c:ext>
              </c:extLst>
            </c:dLbl>
            <c:dLbl>
              <c:idx val="3"/>
              <c:tx>
                <c:rich>
                  <a:bodyPr/>
                  <a:lstStyle/>
                  <a:p>
                    <a:r>
                      <a:rPr lang="es-ES"/>
                      <a:t>38,1%
15.032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B49-4783-ADC9-9239C0266382}"/>
                </c:ext>
              </c:extLst>
            </c:dLbl>
            <c:dLbl>
              <c:idx val="4"/>
              <c:tx>
                <c:rich>
                  <a:bodyPr/>
                  <a:lstStyle/>
                  <a:p>
                    <a:r>
                      <a:rPr lang="es-ES"/>
                      <a:t>38,2%
15.487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B49-4783-ADC9-9239C0266382}"/>
                </c:ext>
              </c:extLst>
            </c:dLbl>
            <c:dLbl>
              <c:idx val="5"/>
              <c:tx>
                <c:rich>
                  <a:bodyPr/>
                  <a:lstStyle/>
                  <a:p>
                    <a:r>
                      <a:rPr lang="es-ES"/>
                      <a:t>38,9%
23.916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B49-4783-ADC9-9239C0266382}"/>
                </c:ext>
              </c:extLst>
            </c:dLbl>
            <c:dLbl>
              <c:idx val="6"/>
              <c:tx>
                <c:rich>
                  <a:bodyPr/>
                  <a:lstStyle/>
                  <a:p>
                    <a:r>
                      <a:rPr lang="es-ES"/>
                      <a:t>38,0%
50.460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B49-4783-ADC9-9239C0266382}"/>
                </c:ext>
              </c:extLst>
            </c:dLbl>
            <c:dLbl>
              <c:idx val="7"/>
              <c:tx>
                <c:rich>
                  <a:bodyPr/>
                  <a:lstStyle/>
                  <a:p>
                    <a:r>
                      <a:rPr lang="es-ES"/>
                      <a:t>36,7%
90.519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B49-4783-ADC9-9239C0266382}"/>
                </c:ext>
              </c:extLst>
            </c:dLbl>
            <c:spPr>
              <a:noFill/>
              <a:ln>
                <a:noFill/>
              </a:ln>
              <a:effectLst/>
            </c:spPr>
            <c:txPr>
              <a:bodyPr wrap="square" lIns="38100" tIns="19050" rIns="38100" bIns="19050" anchor="ctr">
                <a:spAutoFit/>
              </a:bodyPr>
              <a:lstStyle/>
              <a:p>
                <a:pPr>
                  <a:defRPr sz="900" b="1">
                    <a:solidFill>
                      <a:srgbClr val="FFFFFF"/>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973</c:v>
              </c:pt>
              <c:pt idx="1">
                <c:v>35096</c:v>
              </c:pt>
              <c:pt idx="2">
                <c:v>13664</c:v>
              </c:pt>
              <c:pt idx="3">
                <c:v>15032</c:v>
              </c:pt>
              <c:pt idx="4">
                <c:v>15487</c:v>
              </c:pt>
              <c:pt idx="5">
                <c:v>23916</c:v>
              </c:pt>
              <c:pt idx="6">
                <c:v>50460</c:v>
              </c:pt>
              <c:pt idx="7">
                <c:v>90519</c:v>
              </c:pt>
            </c:numLit>
          </c:val>
          <c:extLst>
            <c:ext xmlns:c16="http://schemas.microsoft.com/office/drawing/2014/chart" uri="{C3380CC4-5D6E-409C-BE32-E72D297353CC}">
              <c16:uniqueId val="{00000009-EB49-4783-ADC9-9239C0266382}"/>
            </c:ext>
          </c:extLst>
        </c:ser>
        <c:ser>
          <c:idx val="2"/>
          <c:order val="2"/>
          <c:tx>
            <c:v>Grado I</c:v>
          </c:tx>
          <c:spPr>
            <a:solidFill>
              <a:srgbClr val="DECEE8"/>
            </a:solidFill>
            <a:ln w="9525">
              <a:solidFill>
                <a:srgbClr val="000000"/>
              </a:solidFill>
            </a:ln>
          </c:spPr>
          <c:invertIfNegative val="0"/>
          <c:dLbls>
            <c:dLbl>
              <c:idx val="0"/>
              <c:tx>
                <c:rich>
                  <a:bodyPr/>
                  <a:lstStyle/>
                  <a:p>
                    <a:r>
                      <a:rPr lang="es-ES"/>
                      <a:t>20,7%
448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B49-4783-ADC9-9239C0266382}"/>
                </c:ext>
              </c:extLst>
            </c:dLbl>
            <c:dLbl>
              <c:idx val="1"/>
              <c:tx>
                <c:rich>
                  <a:bodyPr/>
                  <a:lstStyle/>
                  <a:p>
                    <a:r>
                      <a:rPr lang="es-ES"/>
                      <a:t>30,5%
26.099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B49-4783-ADC9-9239C0266382}"/>
                </c:ext>
              </c:extLst>
            </c:dLbl>
            <c:dLbl>
              <c:idx val="2"/>
              <c:tx>
                <c:rich>
                  <a:bodyPr/>
                  <a:lstStyle/>
                  <a:p>
                    <a:r>
                      <a:rPr lang="es-ES"/>
                      <a:t>36,4%
13.752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B49-4783-ADC9-9239C0266382}"/>
                </c:ext>
              </c:extLst>
            </c:dLbl>
            <c:dLbl>
              <c:idx val="3"/>
              <c:tx>
                <c:rich>
                  <a:bodyPr/>
                  <a:lstStyle/>
                  <a:p>
                    <a:r>
                      <a:rPr lang="es-ES"/>
                      <a:t>34,7%
13.685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B49-4783-ADC9-9239C0266382}"/>
                </c:ext>
              </c:extLst>
            </c:dLbl>
            <c:dLbl>
              <c:idx val="4"/>
              <c:tx>
                <c:rich>
                  <a:bodyPr/>
                  <a:lstStyle/>
                  <a:p>
                    <a:r>
                      <a:rPr lang="es-ES"/>
                      <a:t>37,9%
15.349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B49-4783-ADC9-9239C0266382}"/>
                </c:ext>
              </c:extLst>
            </c:dLbl>
            <c:dLbl>
              <c:idx val="5"/>
              <c:tx>
                <c:rich>
                  <a:bodyPr/>
                  <a:lstStyle/>
                  <a:p>
                    <a:r>
                      <a:rPr lang="es-ES"/>
                      <a:t>39,4%
24.262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B49-4783-ADC9-9239C0266382}"/>
                </c:ext>
              </c:extLst>
            </c:dLbl>
            <c:dLbl>
              <c:idx val="6"/>
              <c:tx>
                <c:rich>
                  <a:bodyPr/>
                  <a:lstStyle/>
                  <a:p>
                    <a:r>
                      <a:rPr lang="es-ES"/>
                      <a:t>38,1%
50.507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B49-4783-ADC9-9239C0266382}"/>
                </c:ext>
              </c:extLst>
            </c:dLbl>
            <c:dLbl>
              <c:idx val="7"/>
              <c:tx>
                <c:rich>
                  <a:bodyPr/>
                  <a:lstStyle/>
                  <a:p>
                    <a:r>
                      <a:rPr lang="es-ES"/>
                      <a:t>37,1%
91.658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B49-4783-ADC9-9239C0266382}"/>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448</c:v>
              </c:pt>
              <c:pt idx="1">
                <c:v>26099</c:v>
              </c:pt>
              <c:pt idx="2">
                <c:v>13752</c:v>
              </c:pt>
              <c:pt idx="3">
                <c:v>13685</c:v>
              </c:pt>
              <c:pt idx="4">
                <c:v>15349</c:v>
              </c:pt>
              <c:pt idx="5">
                <c:v>24262</c:v>
              </c:pt>
              <c:pt idx="6">
                <c:v>50507</c:v>
              </c:pt>
              <c:pt idx="7">
                <c:v>91658</c:v>
              </c:pt>
            </c:numLit>
          </c:val>
          <c:extLst>
            <c:ext xmlns:c16="http://schemas.microsoft.com/office/drawing/2014/chart" uri="{C3380CC4-5D6E-409C-BE32-E72D297353CC}">
              <c16:uniqueId val="{00000012-EB49-4783-ADC9-9239C0266382}"/>
            </c:ext>
          </c:extLst>
        </c:ser>
        <c:dLbls>
          <c:showLegendKey val="0"/>
          <c:showVal val="0"/>
          <c:showCatName val="0"/>
          <c:showSerName val="0"/>
          <c:showPercent val="0"/>
          <c:showBubbleSize val="0"/>
        </c:dLbls>
        <c:gapWidth val="40"/>
        <c:overlap val="100"/>
        <c:axId val="77823951"/>
        <c:axId val="77825391"/>
      </c:barChart>
      <c:catAx>
        <c:axId val="7782395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25391"/>
        <c:crosses val="autoZero"/>
        <c:auto val="1"/>
        <c:lblAlgn val="ctr"/>
        <c:lblOffset val="100"/>
        <c:noMultiLvlLbl val="0"/>
      </c:catAx>
      <c:valAx>
        <c:axId val="7782539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2395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Parentesco del cuidador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Parentesco del cuidador (%)</c:v>
          </c:tx>
          <c:invertIfNegative val="0"/>
          <c:dPt>
            <c:idx val="0"/>
            <c:invertIfNegative val="0"/>
            <c:bubble3D val="0"/>
            <c:spPr>
              <a:solidFill>
                <a:srgbClr val="5A3471"/>
              </a:solidFill>
              <a:ln w="9525">
                <a:solidFill>
                  <a:srgbClr val="000000"/>
                </a:solidFill>
              </a:ln>
            </c:spPr>
            <c:extLst>
              <c:ext xmlns:c16="http://schemas.microsoft.com/office/drawing/2014/chart" uri="{C3380CC4-5D6E-409C-BE32-E72D297353CC}">
                <c16:uniqueId val="{00000001-FFCE-46C0-86DD-5FDF9C1002F2}"/>
              </c:ext>
            </c:extLst>
          </c:dPt>
          <c:dPt>
            <c:idx val="1"/>
            <c:invertIfNegative val="0"/>
            <c:bubble3D val="0"/>
            <c:spPr>
              <a:solidFill>
                <a:srgbClr val="74478B"/>
              </a:solidFill>
              <a:ln w="9525">
                <a:solidFill>
                  <a:srgbClr val="000000"/>
                </a:solidFill>
              </a:ln>
            </c:spPr>
            <c:extLst>
              <c:ext xmlns:c16="http://schemas.microsoft.com/office/drawing/2014/chart" uri="{C3380CC4-5D6E-409C-BE32-E72D297353CC}">
                <c16:uniqueId val="{00000002-FFCE-46C0-86DD-5FDF9C1002F2}"/>
              </c:ext>
            </c:extLst>
          </c:dPt>
          <c:dPt>
            <c:idx val="2"/>
            <c:invertIfNegative val="0"/>
            <c:bubble3D val="0"/>
            <c:spPr>
              <a:solidFill>
                <a:srgbClr val="8E63A9"/>
              </a:solidFill>
              <a:ln w="9525">
                <a:solidFill>
                  <a:srgbClr val="000000"/>
                </a:solidFill>
              </a:ln>
            </c:spPr>
            <c:extLst>
              <c:ext xmlns:c16="http://schemas.microsoft.com/office/drawing/2014/chart" uri="{C3380CC4-5D6E-409C-BE32-E72D297353CC}">
                <c16:uniqueId val="{00000003-FFCE-46C0-86DD-5FDF9C1002F2}"/>
              </c:ext>
            </c:extLst>
          </c:dPt>
          <c:dPt>
            <c:idx val="3"/>
            <c:invertIfNegative val="0"/>
            <c:bubble3D val="0"/>
            <c:spPr>
              <a:solidFill>
                <a:srgbClr val="AD84C6"/>
              </a:solidFill>
              <a:ln w="9525">
                <a:solidFill>
                  <a:srgbClr val="000000"/>
                </a:solidFill>
              </a:ln>
            </c:spPr>
            <c:extLst>
              <c:ext xmlns:c16="http://schemas.microsoft.com/office/drawing/2014/chart" uri="{C3380CC4-5D6E-409C-BE32-E72D297353CC}">
                <c16:uniqueId val="{00000004-FFCE-46C0-86DD-5FDF9C1002F2}"/>
              </c:ext>
            </c:extLst>
          </c:dPt>
          <c:dPt>
            <c:idx val="4"/>
            <c:invertIfNegative val="0"/>
            <c:bubble3D val="0"/>
            <c:spPr>
              <a:solidFill>
                <a:srgbClr val="BFA6D2"/>
              </a:solidFill>
              <a:ln w="9525">
                <a:solidFill>
                  <a:srgbClr val="000000"/>
                </a:solidFill>
              </a:ln>
            </c:spPr>
            <c:extLst>
              <c:ext xmlns:c16="http://schemas.microsoft.com/office/drawing/2014/chart" uri="{C3380CC4-5D6E-409C-BE32-E72D297353CC}">
                <c16:uniqueId val="{00000005-FFCE-46C0-86DD-5FDF9C1002F2}"/>
              </c:ext>
            </c:extLst>
          </c:dPt>
          <c:dPt>
            <c:idx val="5"/>
            <c:invertIfNegative val="0"/>
            <c:bubble3D val="0"/>
            <c:spPr>
              <a:solidFill>
                <a:srgbClr val="D7C4E5"/>
              </a:solidFill>
              <a:ln w="9525">
                <a:solidFill>
                  <a:srgbClr val="000000"/>
                </a:solidFill>
              </a:ln>
            </c:spPr>
            <c:extLst>
              <c:ext xmlns:c16="http://schemas.microsoft.com/office/drawing/2014/chart" uri="{C3380CC4-5D6E-409C-BE32-E72D297353CC}">
                <c16:uniqueId val="{00000006-FFCE-46C0-86DD-5FDF9C1002F2}"/>
              </c:ext>
            </c:extLst>
          </c:dPt>
          <c:dPt>
            <c:idx val="6"/>
            <c:invertIfNegative val="0"/>
            <c:bubble3D val="0"/>
            <c:spPr>
              <a:solidFill>
                <a:srgbClr val="8784C6"/>
              </a:solidFill>
              <a:ln w="9525">
                <a:solidFill>
                  <a:srgbClr val="000000"/>
                </a:solidFill>
              </a:ln>
            </c:spPr>
            <c:extLst>
              <c:ext xmlns:c16="http://schemas.microsoft.com/office/drawing/2014/chart" uri="{C3380CC4-5D6E-409C-BE32-E72D297353CC}">
                <c16:uniqueId val="{00000007-FFCE-46C0-86DD-5FDF9C1002F2}"/>
              </c:ext>
            </c:extLst>
          </c:dPt>
          <c:dPt>
            <c:idx val="7"/>
            <c:invertIfNegative val="0"/>
            <c:bubble3D val="0"/>
            <c:spPr>
              <a:solidFill>
                <a:srgbClr val="373472"/>
              </a:solidFill>
              <a:ln w="9525">
                <a:solidFill>
                  <a:srgbClr val="000000"/>
                </a:solidFill>
              </a:ln>
            </c:spPr>
            <c:extLst>
              <c:ext xmlns:c16="http://schemas.microsoft.com/office/drawing/2014/chart" uri="{C3380CC4-5D6E-409C-BE32-E72D297353CC}">
                <c16:uniqueId val="{00000008-FFCE-46C0-86DD-5FDF9C1002F2}"/>
              </c:ext>
            </c:extLst>
          </c:dPt>
          <c:dPt>
            <c:idx val="8"/>
            <c:invertIfNegative val="0"/>
            <c:bubble3D val="0"/>
            <c:spPr>
              <a:solidFill>
                <a:srgbClr val="DECEE8"/>
              </a:solidFill>
              <a:ln w="9525">
                <a:solidFill>
                  <a:srgbClr val="000000"/>
                </a:solidFill>
              </a:ln>
            </c:spPr>
            <c:extLst>
              <c:ext xmlns:c16="http://schemas.microsoft.com/office/drawing/2014/chart" uri="{C3380CC4-5D6E-409C-BE32-E72D297353CC}">
                <c16:uniqueId val="{00000009-FFCE-46C0-86DD-5FDF9C1002F2}"/>
              </c:ext>
            </c:extLst>
          </c:dPt>
          <c:dLbls>
            <c:dLbl>
              <c:idx val="0"/>
              <c:tx>
                <c:rich>
                  <a:bodyPr/>
                  <a:lstStyle/>
                  <a:p>
                    <a:r>
                      <a:rPr lang="en-US"/>
                      <a:t>36,40%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FCE-46C0-86DD-5FDF9C1002F2}"/>
                </c:ext>
              </c:extLst>
            </c:dLbl>
            <c:dLbl>
              <c:idx val="1"/>
              <c:tx>
                <c:rich>
                  <a:bodyPr/>
                  <a:lstStyle/>
                  <a:p>
                    <a:r>
                      <a:rPr lang="en-US"/>
                      <a:t>22,69%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FCE-46C0-86DD-5FDF9C1002F2}"/>
                </c:ext>
              </c:extLst>
            </c:dLbl>
            <c:dLbl>
              <c:idx val="2"/>
              <c:tx>
                <c:rich>
                  <a:bodyPr/>
                  <a:lstStyle/>
                  <a:p>
                    <a:r>
                      <a:rPr lang="en-US"/>
                      <a:t>20,23%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FCE-46C0-86DD-5FDF9C1002F2}"/>
                </c:ext>
              </c:extLst>
            </c:dLbl>
            <c:dLbl>
              <c:idx val="3"/>
              <c:tx>
                <c:rich>
                  <a:bodyPr/>
                  <a:lstStyle/>
                  <a:p>
                    <a:r>
                      <a:rPr lang="en-US"/>
                      <a:t>4,19%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FCE-46C0-86DD-5FDF9C1002F2}"/>
                </c:ext>
              </c:extLst>
            </c:dLbl>
            <c:dLbl>
              <c:idx val="4"/>
              <c:tx>
                <c:rich>
                  <a:bodyPr/>
                  <a:lstStyle/>
                  <a:p>
                    <a:r>
                      <a:rPr lang="en-US"/>
                      <a:t>3,24%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FCE-46C0-86DD-5FDF9C1002F2}"/>
                </c:ext>
              </c:extLst>
            </c:dLbl>
            <c:dLbl>
              <c:idx val="5"/>
              <c:tx>
                <c:rich>
                  <a:bodyPr/>
                  <a:lstStyle/>
                  <a:p>
                    <a:r>
                      <a:rPr lang="en-US"/>
                      <a:t>1,66%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FCE-46C0-86DD-5FDF9C1002F2}"/>
                </c:ext>
              </c:extLst>
            </c:dLbl>
            <c:dLbl>
              <c:idx val="6"/>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FCE-46C0-86DD-5FDF9C1002F2}"/>
                </c:ext>
              </c:extLst>
            </c:dLbl>
            <c:dLbl>
              <c:idx val="7"/>
              <c:tx>
                <c:rich>
                  <a:bodyPr/>
                  <a:lstStyle/>
                  <a:p>
                    <a:r>
                      <a:rPr lang="en-US"/>
                      <a:t>1,14%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FCE-46C0-86DD-5FDF9C1002F2}"/>
                </c:ext>
              </c:extLst>
            </c:dLbl>
            <c:dLbl>
              <c:idx val="8"/>
              <c:tx>
                <c:rich>
                  <a:bodyPr/>
                  <a:lstStyle/>
                  <a:p>
                    <a:r>
                      <a:rPr lang="en-US"/>
                      <a:t>8,69%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FFCE-46C0-86DD-5FDF9C1002F2}"/>
                </c:ext>
              </c:extLst>
            </c:dLbl>
            <c:spPr>
              <a:noFill/>
              <a:ln>
                <a:noFill/>
              </a:ln>
              <a:effectLst/>
            </c:spPr>
            <c:txPr>
              <a:bodyPr rot="-2700000" vert="horz" wrap="square" lIns="38100" tIns="19050" rIns="38100" bIns="19050" anchor="ctr">
                <a:spAutoFit/>
              </a:bodyPr>
              <a:lstStyle/>
              <a:p>
                <a:pPr>
                  <a:defRPr sz="900" b="1">
                    <a:solidFill>
                      <a:srgbClr val="5A347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9"/>
              <c:pt idx="0">
                <c:v>Hijo/a</c:v>
              </c:pt>
              <c:pt idx="1">
                <c:v>Madre</c:v>
              </c:pt>
              <c:pt idx="2">
                <c:v>Cónyuge</c:v>
              </c:pt>
              <c:pt idx="3">
                <c:v>Hermano/a</c:v>
              </c:pt>
              <c:pt idx="4">
                <c:v>Padre</c:v>
              </c:pt>
              <c:pt idx="5">
                <c:v>Yerno/Nuera</c:v>
              </c:pt>
              <c:pt idx="6">
                <c:v>Nieto/a</c:v>
              </c:pt>
              <c:pt idx="7">
                <c:v>Compañero/a</c:v>
              </c:pt>
              <c:pt idx="8">
                <c:v>Otros</c:v>
              </c:pt>
            </c:strLit>
          </c:cat>
          <c:val>
            <c:numLit>
              <c:formatCode>General</c:formatCode>
              <c:ptCount val="9"/>
              <c:pt idx="0">
                <c:v>36.4</c:v>
              </c:pt>
              <c:pt idx="1">
                <c:v>22.69</c:v>
              </c:pt>
              <c:pt idx="2">
                <c:v>20.23</c:v>
              </c:pt>
              <c:pt idx="3">
                <c:v>4.1900000000000004</c:v>
              </c:pt>
              <c:pt idx="4">
                <c:v>3.24</c:v>
              </c:pt>
              <c:pt idx="5">
                <c:v>1.66</c:v>
              </c:pt>
              <c:pt idx="6">
                <c:v>1.76</c:v>
              </c:pt>
              <c:pt idx="7">
                <c:v>1.1399999999999999</c:v>
              </c:pt>
              <c:pt idx="8">
                <c:v>8.69</c:v>
              </c:pt>
            </c:numLit>
          </c:val>
          <c:extLst>
            <c:ext xmlns:c16="http://schemas.microsoft.com/office/drawing/2014/chart" uri="{C3380CC4-5D6E-409C-BE32-E72D297353CC}">
              <c16:uniqueId val="{00000000-FFCE-46C0-86DD-5FDF9C1002F2}"/>
            </c:ext>
          </c:extLst>
        </c:ser>
        <c:dLbls>
          <c:showLegendKey val="0"/>
          <c:showVal val="0"/>
          <c:showCatName val="0"/>
          <c:showSerName val="0"/>
          <c:showPercent val="0"/>
          <c:showBubbleSize val="0"/>
        </c:dLbls>
        <c:gapWidth val="55"/>
        <c:shape val="cylinder"/>
        <c:axId val="77818191"/>
        <c:axId val="77826831"/>
        <c:axId val="0"/>
      </c:bar3DChart>
      <c:catAx>
        <c:axId val="7781819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26831"/>
        <c:crosses val="autoZero"/>
        <c:auto val="1"/>
        <c:lblAlgn val="ctr"/>
        <c:lblOffset val="100"/>
        <c:noMultiLvlLbl val="0"/>
      </c:catAx>
      <c:valAx>
        <c:axId val="77826831"/>
        <c:scaling>
          <c:orientation val="minMax"/>
          <c:max val="100"/>
          <c:min val="0"/>
        </c:scaling>
        <c:delete val="0"/>
        <c:axPos val="l"/>
        <c:numFmt formatCode="0&quot;%&quot;"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18191"/>
        <c:crosses val="autoZero"/>
        <c:crossBetween val="between"/>
        <c:majorUnit val="10"/>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Edad del cuidador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Edad del cuidador (%)</c:v>
          </c:tx>
          <c:invertIfNegative val="0"/>
          <c:dPt>
            <c:idx val="0"/>
            <c:invertIfNegative val="0"/>
            <c:bubble3D val="0"/>
            <c:spPr>
              <a:solidFill>
                <a:srgbClr val="5A3471"/>
              </a:solidFill>
              <a:ln w="9525">
                <a:solidFill>
                  <a:srgbClr val="000000"/>
                </a:solidFill>
              </a:ln>
            </c:spPr>
            <c:extLst>
              <c:ext xmlns:c16="http://schemas.microsoft.com/office/drawing/2014/chart" uri="{C3380CC4-5D6E-409C-BE32-E72D297353CC}">
                <c16:uniqueId val="{00000001-C13E-44A2-8B6B-77897F554475}"/>
              </c:ext>
            </c:extLst>
          </c:dPt>
          <c:dPt>
            <c:idx val="1"/>
            <c:invertIfNegative val="0"/>
            <c:bubble3D val="0"/>
            <c:spPr>
              <a:solidFill>
                <a:srgbClr val="74478B"/>
              </a:solidFill>
              <a:ln w="9525">
                <a:solidFill>
                  <a:srgbClr val="000000"/>
                </a:solidFill>
              </a:ln>
            </c:spPr>
            <c:extLst>
              <c:ext xmlns:c16="http://schemas.microsoft.com/office/drawing/2014/chart" uri="{C3380CC4-5D6E-409C-BE32-E72D297353CC}">
                <c16:uniqueId val="{00000002-C13E-44A2-8B6B-77897F554475}"/>
              </c:ext>
            </c:extLst>
          </c:dPt>
          <c:dPt>
            <c:idx val="2"/>
            <c:invertIfNegative val="0"/>
            <c:bubble3D val="0"/>
            <c:spPr>
              <a:solidFill>
                <a:srgbClr val="8E63A9"/>
              </a:solidFill>
              <a:ln w="9525">
                <a:solidFill>
                  <a:srgbClr val="000000"/>
                </a:solidFill>
              </a:ln>
            </c:spPr>
            <c:extLst>
              <c:ext xmlns:c16="http://schemas.microsoft.com/office/drawing/2014/chart" uri="{C3380CC4-5D6E-409C-BE32-E72D297353CC}">
                <c16:uniqueId val="{00000003-C13E-44A2-8B6B-77897F554475}"/>
              </c:ext>
            </c:extLst>
          </c:dPt>
          <c:dPt>
            <c:idx val="3"/>
            <c:invertIfNegative val="0"/>
            <c:bubble3D val="0"/>
            <c:spPr>
              <a:solidFill>
                <a:srgbClr val="AD84C6"/>
              </a:solidFill>
              <a:ln w="9525">
                <a:solidFill>
                  <a:srgbClr val="000000"/>
                </a:solidFill>
              </a:ln>
            </c:spPr>
            <c:extLst>
              <c:ext xmlns:c16="http://schemas.microsoft.com/office/drawing/2014/chart" uri="{C3380CC4-5D6E-409C-BE32-E72D297353CC}">
                <c16:uniqueId val="{00000004-C13E-44A2-8B6B-77897F554475}"/>
              </c:ext>
            </c:extLst>
          </c:dPt>
          <c:dPt>
            <c:idx val="4"/>
            <c:invertIfNegative val="0"/>
            <c:bubble3D val="0"/>
            <c:spPr>
              <a:solidFill>
                <a:srgbClr val="BFA6D2"/>
              </a:solidFill>
              <a:ln w="9525">
                <a:solidFill>
                  <a:srgbClr val="000000"/>
                </a:solidFill>
              </a:ln>
            </c:spPr>
            <c:extLst>
              <c:ext xmlns:c16="http://schemas.microsoft.com/office/drawing/2014/chart" uri="{C3380CC4-5D6E-409C-BE32-E72D297353CC}">
                <c16:uniqueId val="{00000005-C13E-44A2-8B6B-77897F554475}"/>
              </c:ext>
            </c:extLst>
          </c:dPt>
          <c:dLbls>
            <c:dLbl>
              <c:idx val="0"/>
              <c:tx>
                <c:rich>
                  <a:bodyPr/>
                  <a:lstStyle/>
                  <a:p>
                    <a:r>
                      <a:rPr lang="en-US"/>
                      <a:t>27,43%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13E-44A2-8B6B-77897F554475}"/>
                </c:ext>
              </c:extLst>
            </c:dLbl>
            <c:dLbl>
              <c:idx val="1"/>
              <c:tx>
                <c:rich>
                  <a:bodyPr/>
                  <a:lstStyle/>
                  <a:p>
                    <a:r>
                      <a:rPr lang="en-US"/>
                      <a:t>47,66%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13E-44A2-8B6B-77897F554475}"/>
                </c:ext>
              </c:extLst>
            </c:dLbl>
            <c:dLbl>
              <c:idx val="2"/>
              <c:tx>
                <c:rich>
                  <a:bodyPr/>
                  <a:lstStyle/>
                  <a:p>
                    <a:r>
                      <a:rPr lang="en-US"/>
                      <a:t>17,62%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13E-44A2-8B6B-77897F554475}"/>
                </c:ext>
              </c:extLst>
            </c:dLbl>
            <c:dLbl>
              <c:idx val="3"/>
              <c:tx>
                <c:rich>
                  <a:bodyPr/>
                  <a:lstStyle/>
                  <a:p>
                    <a:r>
                      <a:rPr lang="en-US"/>
                      <a:t>6,38%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13E-44A2-8B6B-77897F554475}"/>
                </c:ext>
              </c:extLst>
            </c:dLbl>
            <c:dLbl>
              <c:idx val="4"/>
              <c:tx>
                <c:rich>
                  <a:bodyPr/>
                  <a:lstStyle/>
                  <a:p>
                    <a:r>
                      <a:rPr lang="en-US"/>
                      <a:t>0,90%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13E-44A2-8B6B-77897F554475}"/>
                </c:ext>
              </c:extLst>
            </c:dLbl>
            <c:spPr>
              <a:noFill/>
              <a:ln>
                <a:noFill/>
              </a:ln>
              <a:effectLst/>
            </c:spPr>
            <c:txPr>
              <a:bodyPr rot="-2700000" vert="horz" wrap="square" lIns="38100" tIns="19050" rIns="38100" bIns="19050" anchor="ctr">
                <a:spAutoFit/>
              </a:bodyPr>
              <a:lstStyle/>
              <a:p>
                <a:pPr>
                  <a:defRPr sz="900" b="1">
                    <a:solidFill>
                      <a:srgbClr val="5A347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5"/>
              <c:pt idx="0">
                <c:v>De 16 a 49 años</c:v>
              </c:pt>
              <c:pt idx="1">
                <c:v>De 50 a 66 años</c:v>
              </c:pt>
              <c:pt idx="2">
                <c:v>De 67 a 79 años</c:v>
              </c:pt>
              <c:pt idx="3">
                <c:v>De 80 a 89 años</c:v>
              </c:pt>
              <c:pt idx="4">
                <c:v>90 años o más</c:v>
              </c:pt>
            </c:strLit>
          </c:cat>
          <c:val>
            <c:numLit>
              <c:formatCode>General</c:formatCode>
              <c:ptCount val="5"/>
              <c:pt idx="0">
                <c:v>27.43</c:v>
              </c:pt>
              <c:pt idx="1">
                <c:v>47.66</c:v>
              </c:pt>
              <c:pt idx="2">
                <c:v>17.62</c:v>
              </c:pt>
              <c:pt idx="3">
                <c:v>6.38</c:v>
              </c:pt>
              <c:pt idx="4">
                <c:v>0.9</c:v>
              </c:pt>
            </c:numLit>
          </c:val>
          <c:extLst>
            <c:ext xmlns:c16="http://schemas.microsoft.com/office/drawing/2014/chart" uri="{C3380CC4-5D6E-409C-BE32-E72D297353CC}">
              <c16:uniqueId val="{00000000-C13E-44A2-8B6B-77897F554475}"/>
            </c:ext>
          </c:extLst>
        </c:ser>
        <c:dLbls>
          <c:showLegendKey val="0"/>
          <c:showVal val="0"/>
          <c:showCatName val="0"/>
          <c:showSerName val="0"/>
          <c:showPercent val="0"/>
          <c:showBubbleSize val="0"/>
        </c:dLbls>
        <c:gapWidth val="55"/>
        <c:shape val="cylinder"/>
        <c:axId val="77828271"/>
        <c:axId val="77832591"/>
        <c:axId val="0"/>
      </c:bar3DChart>
      <c:catAx>
        <c:axId val="7782827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832591"/>
        <c:crosses val="autoZero"/>
        <c:auto val="1"/>
        <c:lblAlgn val="ctr"/>
        <c:lblOffset val="100"/>
        <c:noMultiLvlLbl val="0"/>
      </c:catAx>
      <c:valAx>
        <c:axId val="77832591"/>
        <c:scaling>
          <c:orientation val="minMax"/>
          <c:max val="100"/>
          <c:min val="0"/>
        </c:scaling>
        <c:delete val="0"/>
        <c:axPos val="l"/>
        <c:numFmt formatCode="0&quot;%&quot;"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828271"/>
        <c:crosses val="autoZero"/>
        <c:crossBetween val="between"/>
        <c:majorUnit val="10"/>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solicitudes en el tramo de edad de 0 a 64 años sobre la población de dicha edad</a:t>
            </a:r>
          </a:p>
        </c:rich>
      </c:tx>
      <c:overlay val="0"/>
    </c:title>
    <c:autoTitleDeleted val="0"/>
    <c:plotArea>
      <c:layout/>
      <c:barChart>
        <c:barDir val="col"/>
        <c:grouping val="clustered"/>
        <c:varyColors val="0"/>
        <c:ser>
          <c:idx val="0"/>
          <c:order val="0"/>
          <c:tx>
            <c:v>Porcentaje de solicitudes en el tramo de edad de 0 a 64 años sobre la población de dicha edad</c:v>
          </c:tx>
          <c:spPr>
            <a:solidFill>
              <a:srgbClr val="DECEE8"/>
            </a:solidFill>
            <a:ln w="12700">
              <a:solidFill>
                <a:srgbClr val="000000"/>
              </a:solidFill>
            </a:ln>
          </c:spPr>
          <c:invertIfNegative val="0"/>
          <c:dPt>
            <c:idx val="10"/>
            <c:invertIfNegative val="0"/>
            <c:bubble3D val="0"/>
            <c:spPr>
              <a:solidFill>
                <a:srgbClr val="5A3471"/>
              </a:solidFill>
              <a:ln w="12700">
                <a:solidFill>
                  <a:srgbClr val="000000"/>
                </a:solidFill>
              </a:ln>
            </c:spPr>
            <c:extLst>
              <c:ext xmlns:c16="http://schemas.microsoft.com/office/drawing/2014/chart" uri="{C3380CC4-5D6E-409C-BE32-E72D297353CC}">
                <c16:uniqueId val="{00000001-BEBA-474D-B14F-0EC1C4227009}"/>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Melilla</c:v>
              </c:pt>
              <c:pt idx="1">
                <c:v>Murcia, Región de</c:v>
              </c:pt>
              <c:pt idx="2">
                <c:v>Ceuta</c:v>
              </c:pt>
              <c:pt idx="3">
                <c:v>Castilla y León</c:v>
              </c:pt>
              <c:pt idx="4">
                <c:v>País Vasco</c:v>
              </c:pt>
              <c:pt idx="5">
                <c:v>Andalucía</c:v>
              </c:pt>
              <c:pt idx="6">
                <c:v>Extremadura</c:v>
              </c:pt>
              <c:pt idx="7">
                <c:v>Cataluña</c:v>
              </c:pt>
              <c:pt idx="8">
                <c:v>Cantabria</c:v>
              </c:pt>
              <c:pt idx="9">
                <c:v>Canarias</c:v>
              </c:pt>
              <c:pt idx="10">
                <c:v>Total Nacional</c:v>
              </c:pt>
              <c:pt idx="11">
                <c:v>Asturias, Principado de</c:v>
              </c:pt>
              <c:pt idx="12">
                <c:v>Comunitat Valenciana</c:v>
              </c:pt>
              <c:pt idx="13">
                <c:v>Castilla - La Mancha</c:v>
              </c:pt>
              <c:pt idx="14">
                <c:v>Galicia</c:v>
              </c:pt>
              <c:pt idx="15">
                <c:v>Balears, Illes</c:v>
              </c:pt>
              <c:pt idx="16">
                <c:v>Rioja, La</c:v>
              </c:pt>
              <c:pt idx="17">
                <c:v>Madrid, Comunidad de</c:v>
              </c:pt>
              <c:pt idx="18">
                <c:v>Aragón</c:v>
              </c:pt>
              <c:pt idx="19">
                <c:v>Navarra, Comunidad Foral de</c:v>
              </c:pt>
            </c:strLit>
          </c:cat>
          <c:val>
            <c:numLit>
              <c:formatCode>General</c:formatCode>
              <c:ptCount val="20"/>
              <c:pt idx="0">
                <c:v>2.358341663597622</c:v>
              </c:pt>
              <c:pt idx="1">
                <c:v>1.9409032738264771</c:v>
              </c:pt>
              <c:pt idx="2">
                <c:v>1.922943614912171</c:v>
              </c:pt>
              <c:pt idx="3">
                <c:v>1.9118121884252779</c:v>
              </c:pt>
              <c:pt idx="4">
                <c:v>1.8938030402488291</c:v>
              </c:pt>
              <c:pt idx="5">
                <c:v>1.8581971759370359</c:v>
              </c:pt>
              <c:pt idx="6">
                <c:v>1.8288528799043009</c:v>
              </c:pt>
              <c:pt idx="7">
                <c:v>1.7002704174198069</c:v>
              </c:pt>
              <c:pt idx="8">
                <c:v>1.6030655308550501</c:v>
              </c:pt>
              <c:pt idx="9">
                <c:v>1.599646759554618</c:v>
              </c:pt>
              <c:pt idx="10">
                <c:v>1.5893150525118671</c:v>
              </c:pt>
              <c:pt idx="11">
                <c:v>1.4919729107222659</c:v>
              </c:pt>
              <c:pt idx="12">
                <c:v>1.468417867097521</c:v>
              </c:pt>
              <c:pt idx="13">
                <c:v>1.463336848150484</c:v>
              </c:pt>
              <c:pt idx="14">
                <c:v>1.4306931491169379</c:v>
              </c:pt>
              <c:pt idx="15">
                <c:v>1.4259915119781941</c:v>
              </c:pt>
              <c:pt idx="16">
                <c:v>1.3651796288985389</c:v>
              </c:pt>
              <c:pt idx="17">
                <c:v>1.1846678303684579</c:v>
              </c:pt>
              <c:pt idx="18">
                <c:v>1.127724157781022</c:v>
              </c:pt>
              <c:pt idx="19">
                <c:v>1.0612229789754219</c:v>
              </c:pt>
            </c:numLit>
          </c:val>
          <c:extLst>
            <c:ext xmlns:c16="http://schemas.microsoft.com/office/drawing/2014/chart" uri="{C3380CC4-5D6E-409C-BE32-E72D297353CC}">
              <c16:uniqueId val="{00000000-BEBA-474D-B14F-0EC1C4227009}"/>
            </c:ext>
          </c:extLst>
        </c:ser>
        <c:dLbls>
          <c:showLegendKey val="0"/>
          <c:showVal val="0"/>
          <c:showCatName val="0"/>
          <c:showSerName val="0"/>
          <c:showPercent val="0"/>
          <c:showBubbleSize val="0"/>
        </c:dLbls>
        <c:gapWidth val="40"/>
        <c:axId val="43646863"/>
        <c:axId val="43647343"/>
      </c:barChart>
      <c:catAx>
        <c:axId val="4364686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47343"/>
        <c:crosses val="autoZero"/>
        <c:auto val="1"/>
        <c:lblAlgn val="ctr"/>
        <c:lblOffset val="100"/>
        <c:noMultiLvlLbl val="0"/>
      </c:catAx>
      <c:valAx>
        <c:axId val="43647343"/>
        <c:scaling>
          <c:orientation val="minMax"/>
          <c:max val="2.5"/>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46863"/>
        <c:crosses val="autoZero"/>
        <c:crossBetween val="between"/>
        <c:majorUnit val="0.5"/>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Sexo del cuidador (%)</a:t>
            </a:r>
          </a:p>
        </c:rich>
      </c:tx>
      <c:overlay val="0"/>
    </c:title>
    <c:autoTitleDeleted val="0"/>
    <c:view3D>
      <c:rotX val="35"/>
      <c:rotY val="25"/>
      <c:rAngAx val="0"/>
      <c:perspective val="24"/>
    </c:view3D>
    <c:floor>
      <c:thickness val="0"/>
    </c:floor>
    <c:sideWall>
      <c:thickness val="0"/>
    </c:sideWall>
    <c:backWall>
      <c:thickness val="0"/>
    </c:backWall>
    <c:plotArea>
      <c:layout/>
      <c:pie3DChart>
        <c:varyColors val="1"/>
        <c:ser>
          <c:idx val="0"/>
          <c:order val="0"/>
          <c:tx>
            <c:v>Sexo del cuidador (%)</c:v>
          </c:tx>
          <c:explosion val="8"/>
          <c:dPt>
            <c:idx val="0"/>
            <c:bubble3D val="0"/>
            <c:spPr>
              <a:solidFill>
                <a:srgbClr val="AD84C6"/>
              </a:solidFill>
              <a:ln w="9525">
                <a:solidFill>
                  <a:srgbClr val="000000"/>
                </a:solidFill>
              </a:ln>
            </c:spPr>
            <c:extLst>
              <c:ext xmlns:c16="http://schemas.microsoft.com/office/drawing/2014/chart" uri="{C3380CC4-5D6E-409C-BE32-E72D297353CC}">
                <c16:uniqueId val="{00000001-073E-4D90-95A6-F9908600E270}"/>
              </c:ext>
            </c:extLst>
          </c:dPt>
          <c:dPt>
            <c:idx val="1"/>
            <c:bubble3D val="0"/>
            <c:spPr>
              <a:solidFill>
                <a:srgbClr val="8784C6"/>
              </a:solidFill>
              <a:ln w="9525">
                <a:solidFill>
                  <a:srgbClr val="000000"/>
                </a:solidFill>
              </a:ln>
            </c:spPr>
            <c:extLst>
              <c:ext xmlns:c16="http://schemas.microsoft.com/office/drawing/2014/chart" uri="{C3380CC4-5D6E-409C-BE32-E72D297353CC}">
                <c16:uniqueId val="{00000002-073E-4D90-95A6-F9908600E270}"/>
              </c:ext>
            </c:extLst>
          </c:dPt>
          <c:dLbls>
            <c:numFmt formatCode="0.0%" sourceLinked="0"/>
            <c:spPr>
              <a:noFill/>
              <a:ln>
                <a:noFill/>
              </a:ln>
              <a:effectLst/>
            </c:spPr>
            <c:txPr>
              <a:bodyPr wrap="square" lIns="38100" tIns="19050" rIns="38100" bIns="19050" anchor="ctr">
                <a:spAutoFit/>
              </a:bodyPr>
              <a:lstStyle/>
              <a:p>
                <a:pPr>
                  <a:defRPr sz="1000" b="1">
                    <a:solidFill>
                      <a:srgbClr val="5A3471"/>
                    </a:solidFill>
                    <a:latin typeface="Calibri"/>
                    <a:ea typeface="Calibri"/>
                    <a:cs typeface="Calibri"/>
                  </a:defRPr>
                </a:pPr>
                <a:endParaRPr lang="es-E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Lit>
              <c:ptCount val="2"/>
              <c:pt idx="0">
                <c:v>Mujer</c:v>
              </c:pt>
              <c:pt idx="1">
                <c:v>Hombre</c:v>
              </c:pt>
            </c:strLit>
          </c:cat>
          <c:val>
            <c:numLit>
              <c:formatCode>General</c:formatCode>
              <c:ptCount val="2"/>
              <c:pt idx="0">
                <c:v>0.7206113993505282</c:v>
              </c:pt>
              <c:pt idx="1">
                <c:v>0.27938860064947185</c:v>
              </c:pt>
            </c:numLit>
          </c:val>
          <c:extLst>
            <c:ext xmlns:c16="http://schemas.microsoft.com/office/drawing/2014/chart" uri="{C3380CC4-5D6E-409C-BE32-E72D297353CC}">
              <c16:uniqueId val="{00000000-073E-4D90-95A6-F9908600E270}"/>
            </c:ext>
          </c:extLst>
        </c:ser>
        <c:dLbls>
          <c:showLegendKey val="0"/>
          <c:showVal val="0"/>
          <c:showCatName val="0"/>
          <c:showSerName val="0"/>
          <c:showPercent val="0"/>
          <c:showBubbleSize val="0"/>
          <c:showLeaderLines val="1"/>
        </c:dLbls>
      </c:pie3D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overlay val="0"/>
      <c:txPr>
        <a:bodyPr/>
        <a:lstStyle/>
        <a:p>
          <a:pPr>
            <a:defRPr sz="10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Mujer</c:v>
          </c:tx>
          <c:spPr>
            <a:solidFill>
              <a:srgbClr val="AD84C6"/>
            </a:solidFill>
            <a:ln w="9525">
              <a:solidFill>
                <a:srgbClr val="000000"/>
              </a:solidFill>
            </a:ln>
          </c:spPr>
          <c:invertIfNegative val="0"/>
          <c:dPt>
            <c:idx val="19"/>
            <c:invertIfNegative val="0"/>
            <c:bubble3D val="0"/>
            <c:spPr>
              <a:solidFill>
                <a:srgbClr val="5A3471"/>
              </a:solidFill>
              <a:ln w="9525">
                <a:solidFill>
                  <a:srgbClr val="000000"/>
                </a:solidFill>
              </a:ln>
            </c:spPr>
            <c:extLst>
              <c:ext xmlns:c16="http://schemas.microsoft.com/office/drawing/2014/chart" uri="{C3380CC4-5D6E-409C-BE32-E72D297353CC}">
                <c16:uniqueId val="{00000014-8B5B-4778-985B-09BB8F1E18BC}"/>
              </c:ext>
            </c:extLst>
          </c:dPt>
          <c:dLbls>
            <c:dLbl>
              <c:idx val="0"/>
              <c:tx>
                <c:rich>
                  <a:bodyPr/>
                  <a:lstStyle/>
                  <a:p>
                    <a:r>
                      <a:rPr lang="es-ES"/>
                      <a:t>80,9%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B5B-4778-985B-09BB8F1E18BC}"/>
                </c:ext>
              </c:extLst>
            </c:dLbl>
            <c:dLbl>
              <c:idx val="1"/>
              <c:tx>
                <c:rich>
                  <a:bodyPr/>
                  <a:lstStyle/>
                  <a:p>
                    <a:r>
                      <a:rPr lang="es-ES"/>
                      <a:t>69,9%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B5B-4778-985B-09BB8F1E18BC}"/>
                </c:ext>
              </c:extLst>
            </c:dLbl>
            <c:dLbl>
              <c:idx val="2"/>
              <c:tx>
                <c:rich>
                  <a:bodyPr/>
                  <a:lstStyle/>
                  <a:p>
                    <a:r>
                      <a:rPr lang="es-ES"/>
                      <a:t>73,2%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B5B-4778-985B-09BB8F1E18BC}"/>
                </c:ext>
              </c:extLst>
            </c:dLbl>
            <c:dLbl>
              <c:idx val="3"/>
              <c:tx>
                <c:rich>
                  <a:bodyPr/>
                  <a:lstStyle/>
                  <a:p>
                    <a:r>
                      <a:rPr lang="es-ES"/>
                      <a:t>70,2%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B5B-4778-985B-09BB8F1E18BC}"/>
                </c:ext>
              </c:extLst>
            </c:dLbl>
            <c:dLbl>
              <c:idx val="4"/>
              <c:tx>
                <c:rich>
                  <a:bodyPr/>
                  <a:lstStyle/>
                  <a:p>
                    <a:r>
                      <a:rPr lang="es-ES"/>
                      <a:t>74,2%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B5B-4778-985B-09BB8F1E18BC}"/>
                </c:ext>
              </c:extLst>
            </c:dLbl>
            <c:dLbl>
              <c:idx val="5"/>
              <c:tx>
                <c:rich>
                  <a:bodyPr/>
                  <a:lstStyle/>
                  <a:p>
                    <a:r>
                      <a:rPr lang="es-ES"/>
                      <a:t>72,1%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B5B-4778-985B-09BB8F1E18BC}"/>
                </c:ext>
              </c:extLst>
            </c:dLbl>
            <c:dLbl>
              <c:idx val="6"/>
              <c:tx>
                <c:rich>
                  <a:bodyPr/>
                  <a:lstStyle/>
                  <a:p>
                    <a:r>
                      <a:rPr lang="es-ES"/>
                      <a:t>74,0%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B5B-4778-985B-09BB8F1E18BC}"/>
                </c:ext>
              </c:extLst>
            </c:dLbl>
            <c:dLbl>
              <c:idx val="7"/>
              <c:tx>
                <c:rich>
                  <a:bodyPr/>
                  <a:lstStyle/>
                  <a:p>
                    <a:r>
                      <a:rPr lang="es-ES"/>
                      <a:t>74,2%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B5B-4778-985B-09BB8F1E18BC}"/>
                </c:ext>
              </c:extLst>
            </c:dLbl>
            <c:dLbl>
              <c:idx val="8"/>
              <c:tx>
                <c:rich>
                  <a:bodyPr/>
                  <a:lstStyle/>
                  <a:p>
                    <a:r>
                      <a:rPr lang="es-ES"/>
                      <a:t>65,2%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B5B-4778-985B-09BB8F1E18BC}"/>
                </c:ext>
              </c:extLst>
            </c:dLbl>
            <c:dLbl>
              <c:idx val="9"/>
              <c:tx>
                <c:rich>
                  <a:bodyPr/>
                  <a:lstStyle/>
                  <a:p>
                    <a:r>
                      <a:rPr lang="es-ES"/>
                      <a:t>72,4%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B5B-4778-985B-09BB8F1E18BC}"/>
                </c:ext>
              </c:extLst>
            </c:dLbl>
            <c:dLbl>
              <c:idx val="10"/>
              <c:tx>
                <c:rich>
                  <a:bodyPr/>
                  <a:lstStyle/>
                  <a:p>
                    <a:r>
                      <a:rPr lang="es-ES"/>
                      <a:t>80,8%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B5B-4778-985B-09BB8F1E18BC}"/>
                </c:ext>
              </c:extLst>
            </c:dLbl>
            <c:dLbl>
              <c:idx val="11"/>
              <c:tx>
                <c:rich>
                  <a:bodyPr/>
                  <a:lstStyle/>
                  <a:p>
                    <a:r>
                      <a:rPr lang="es-ES"/>
                      <a:t>77,7%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B5B-4778-985B-09BB8F1E18BC}"/>
                </c:ext>
              </c:extLst>
            </c:dLbl>
            <c:dLbl>
              <c:idx val="12"/>
              <c:tx>
                <c:rich>
                  <a:bodyPr/>
                  <a:lstStyle/>
                  <a:p>
                    <a:r>
                      <a:rPr lang="es-ES"/>
                      <a:t>73,5%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B5B-4778-985B-09BB8F1E18BC}"/>
                </c:ext>
              </c:extLst>
            </c:dLbl>
            <c:dLbl>
              <c:idx val="13"/>
              <c:tx>
                <c:rich>
                  <a:bodyPr/>
                  <a:lstStyle/>
                  <a:p>
                    <a:r>
                      <a:rPr lang="es-ES"/>
                      <a:t>71,6%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B5B-4778-985B-09BB8F1E18BC}"/>
                </c:ext>
              </c:extLst>
            </c:dLbl>
            <c:dLbl>
              <c:idx val="14"/>
              <c:tx>
                <c:rich>
                  <a:bodyPr/>
                  <a:lstStyle/>
                  <a:p>
                    <a:r>
                      <a:rPr lang="es-ES"/>
                      <a:t>71,4%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B5B-4778-985B-09BB8F1E18BC}"/>
                </c:ext>
              </c:extLst>
            </c:dLbl>
            <c:dLbl>
              <c:idx val="15"/>
              <c:tx>
                <c:rich>
                  <a:bodyPr/>
                  <a:lstStyle/>
                  <a:p>
                    <a:r>
                      <a:rPr lang="es-ES"/>
                      <a:t>66,4%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B5B-4778-985B-09BB8F1E18BC}"/>
                </c:ext>
              </c:extLst>
            </c:dLbl>
            <c:dLbl>
              <c:idx val="16"/>
              <c:tx>
                <c:rich>
                  <a:bodyPr/>
                  <a:lstStyle/>
                  <a:p>
                    <a:r>
                      <a:rPr lang="es-ES"/>
                      <a:t>72,4%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8B5B-4778-985B-09BB8F1E18BC}"/>
                </c:ext>
              </c:extLst>
            </c:dLbl>
            <c:dLbl>
              <c:idx val="17"/>
              <c:tx>
                <c:rich>
                  <a:bodyPr/>
                  <a:lstStyle/>
                  <a:p>
                    <a:r>
                      <a:rPr lang="es-ES"/>
                      <a:t>83,9%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B5B-4778-985B-09BB8F1E18BC}"/>
                </c:ext>
              </c:extLst>
            </c:dLbl>
            <c:dLbl>
              <c:idx val="18"/>
              <c:tx>
                <c:rich>
                  <a:bodyPr/>
                  <a:lstStyle/>
                  <a:p>
                    <a:r>
                      <a:rPr lang="es-ES"/>
                      <a:t>89,4%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8B5B-4778-985B-09BB8F1E18BC}"/>
                </c:ext>
              </c:extLst>
            </c:dLbl>
            <c:dLbl>
              <c:idx val="19"/>
              <c:tx>
                <c:rich>
                  <a:bodyPr wrap="square" lIns="38100" tIns="19050" rIns="38100" bIns="19050" anchor="ctr">
                    <a:spAutoFit/>
                  </a:bodyPr>
                  <a:lstStyle/>
                  <a:p>
                    <a:pPr>
                      <a:defRPr sz="900" b="1">
                        <a:solidFill>
                          <a:srgbClr val="FFFFFF"/>
                        </a:solidFill>
                        <a:latin typeface="Calibri"/>
                        <a:ea typeface="Calibri"/>
                        <a:cs typeface="Calibri"/>
                      </a:defRPr>
                    </a:pPr>
                    <a:r>
                      <a:rPr lang="es-ES"/>
                      <a:t>72,1%</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8B5B-4778-985B-09BB8F1E18BC}"/>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82280</c:v>
              </c:pt>
              <c:pt idx="1">
                <c:v>19347</c:v>
              </c:pt>
              <c:pt idx="2">
                <c:v>10120</c:v>
              </c:pt>
              <c:pt idx="3">
                <c:v>19878</c:v>
              </c:pt>
              <c:pt idx="4">
                <c:v>24300</c:v>
              </c:pt>
              <c:pt idx="5">
                <c:v>7054</c:v>
              </c:pt>
              <c:pt idx="6">
                <c:v>19900</c:v>
              </c:pt>
              <c:pt idx="7">
                <c:v>30007</c:v>
              </c:pt>
              <c:pt idx="8">
                <c:v>116502</c:v>
              </c:pt>
              <c:pt idx="9">
                <c:v>101467</c:v>
              </c:pt>
              <c:pt idx="10">
                <c:v>6341</c:v>
              </c:pt>
              <c:pt idx="11">
                <c:v>31991</c:v>
              </c:pt>
              <c:pt idx="12">
                <c:v>48200</c:v>
              </c:pt>
              <c:pt idx="13">
                <c:v>23964</c:v>
              </c:pt>
              <c:pt idx="14">
                <c:v>7688</c:v>
              </c:pt>
              <c:pt idx="15">
                <c:v>27438</c:v>
              </c:pt>
              <c:pt idx="16">
                <c:v>895</c:v>
              </c:pt>
              <c:pt idx="17">
                <c:v>751</c:v>
              </c:pt>
              <c:pt idx="18">
                <c:v>1054</c:v>
              </c:pt>
              <c:pt idx="19">
                <c:v>579177</c:v>
              </c:pt>
            </c:numLit>
          </c:val>
          <c:extLst>
            <c:ext xmlns:c16="http://schemas.microsoft.com/office/drawing/2014/chart" uri="{C3380CC4-5D6E-409C-BE32-E72D297353CC}">
              <c16:uniqueId val="{00000000-8B5B-4778-985B-09BB8F1E18BC}"/>
            </c:ext>
          </c:extLst>
        </c:ser>
        <c:ser>
          <c:idx val="1"/>
          <c:order val="1"/>
          <c:tx>
            <c:v>Hombre</c:v>
          </c:tx>
          <c:spPr>
            <a:solidFill>
              <a:srgbClr val="8784C6"/>
            </a:solidFill>
            <a:ln w="9525">
              <a:solidFill>
                <a:srgbClr val="000000"/>
              </a:solidFill>
            </a:ln>
          </c:spPr>
          <c:invertIfNegative val="0"/>
          <c:dPt>
            <c:idx val="19"/>
            <c:invertIfNegative val="0"/>
            <c:bubble3D val="0"/>
            <c:spPr>
              <a:solidFill>
                <a:srgbClr val="373472"/>
              </a:solidFill>
              <a:ln w="9525">
                <a:solidFill>
                  <a:srgbClr val="000000"/>
                </a:solidFill>
              </a:ln>
            </c:spPr>
            <c:extLst>
              <c:ext xmlns:c16="http://schemas.microsoft.com/office/drawing/2014/chart" uri="{C3380CC4-5D6E-409C-BE32-E72D297353CC}">
                <c16:uniqueId val="{00000029-8B5B-4778-985B-09BB8F1E18BC}"/>
              </c:ext>
            </c:extLst>
          </c:dPt>
          <c:dLbls>
            <c:dLbl>
              <c:idx val="0"/>
              <c:tx>
                <c:rich>
                  <a:bodyPr/>
                  <a:lstStyle/>
                  <a:p>
                    <a:r>
                      <a:rPr lang="es-ES"/>
                      <a:t>19,1%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8B5B-4778-985B-09BB8F1E18BC}"/>
                </c:ext>
              </c:extLst>
            </c:dLbl>
            <c:dLbl>
              <c:idx val="1"/>
              <c:tx>
                <c:rich>
                  <a:bodyPr/>
                  <a:lstStyle/>
                  <a:p>
                    <a:r>
                      <a:rPr lang="es-ES"/>
                      <a:t>30,1%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8B5B-4778-985B-09BB8F1E18BC}"/>
                </c:ext>
              </c:extLst>
            </c:dLbl>
            <c:dLbl>
              <c:idx val="2"/>
              <c:tx>
                <c:rich>
                  <a:bodyPr/>
                  <a:lstStyle/>
                  <a:p>
                    <a:r>
                      <a:rPr lang="es-ES"/>
                      <a:t>26,8%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8B5B-4778-985B-09BB8F1E18BC}"/>
                </c:ext>
              </c:extLst>
            </c:dLbl>
            <c:dLbl>
              <c:idx val="3"/>
              <c:tx>
                <c:rich>
                  <a:bodyPr/>
                  <a:lstStyle/>
                  <a:p>
                    <a:r>
                      <a:rPr lang="es-ES"/>
                      <a:t>29,8%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8B5B-4778-985B-09BB8F1E18BC}"/>
                </c:ext>
              </c:extLst>
            </c:dLbl>
            <c:dLbl>
              <c:idx val="4"/>
              <c:tx>
                <c:rich>
                  <a:bodyPr/>
                  <a:lstStyle/>
                  <a:p>
                    <a:r>
                      <a:rPr lang="es-ES"/>
                      <a:t>25,8%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8B5B-4778-985B-09BB8F1E18BC}"/>
                </c:ext>
              </c:extLst>
            </c:dLbl>
            <c:dLbl>
              <c:idx val="5"/>
              <c:tx>
                <c:rich>
                  <a:bodyPr/>
                  <a:lstStyle/>
                  <a:p>
                    <a:r>
                      <a:rPr lang="es-ES"/>
                      <a:t>27,9%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8B5B-4778-985B-09BB8F1E18BC}"/>
                </c:ext>
              </c:extLst>
            </c:dLbl>
            <c:dLbl>
              <c:idx val="6"/>
              <c:tx>
                <c:rich>
                  <a:bodyPr/>
                  <a:lstStyle/>
                  <a:p>
                    <a:r>
                      <a:rPr lang="es-ES"/>
                      <a:t>26,0%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8B5B-4778-985B-09BB8F1E18BC}"/>
                </c:ext>
              </c:extLst>
            </c:dLbl>
            <c:dLbl>
              <c:idx val="7"/>
              <c:tx>
                <c:rich>
                  <a:bodyPr/>
                  <a:lstStyle/>
                  <a:p>
                    <a:r>
                      <a:rPr lang="es-ES"/>
                      <a:t>25,8%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8B5B-4778-985B-09BB8F1E18BC}"/>
                </c:ext>
              </c:extLst>
            </c:dLbl>
            <c:dLbl>
              <c:idx val="8"/>
              <c:tx>
                <c:rich>
                  <a:bodyPr/>
                  <a:lstStyle/>
                  <a:p>
                    <a:r>
                      <a:rPr lang="es-ES"/>
                      <a:t>34,8%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8B5B-4778-985B-09BB8F1E18BC}"/>
                </c:ext>
              </c:extLst>
            </c:dLbl>
            <c:dLbl>
              <c:idx val="9"/>
              <c:tx>
                <c:rich>
                  <a:bodyPr/>
                  <a:lstStyle/>
                  <a:p>
                    <a:r>
                      <a:rPr lang="es-ES"/>
                      <a:t>27,6%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8B5B-4778-985B-09BB8F1E18BC}"/>
                </c:ext>
              </c:extLst>
            </c:dLbl>
            <c:dLbl>
              <c:idx val="10"/>
              <c:tx>
                <c:rich>
                  <a:bodyPr/>
                  <a:lstStyle/>
                  <a:p>
                    <a:r>
                      <a:rPr lang="es-ES"/>
                      <a:t>19,2%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8B5B-4778-985B-09BB8F1E18BC}"/>
                </c:ext>
              </c:extLst>
            </c:dLbl>
            <c:dLbl>
              <c:idx val="11"/>
              <c:tx>
                <c:rich>
                  <a:bodyPr/>
                  <a:lstStyle/>
                  <a:p>
                    <a:r>
                      <a:rPr lang="es-ES"/>
                      <a:t>22,3%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8B5B-4778-985B-09BB8F1E18BC}"/>
                </c:ext>
              </c:extLst>
            </c:dLbl>
            <c:dLbl>
              <c:idx val="12"/>
              <c:tx>
                <c:rich>
                  <a:bodyPr/>
                  <a:lstStyle/>
                  <a:p>
                    <a:r>
                      <a:rPr lang="es-ES"/>
                      <a:t>26,5%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8B5B-4778-985B-09BB8F1E18BC}"/>
                </c:ext>
              </c:extLst>
            </c:dLbl>
            <c:dLbl>
              <c:idx val="13"/>
              <c:tx>
                <c:rich>
                  <a:bodyPr/>
                  <a:lstStyle/>
                  <a:p>
                    <a:r>
                      <a:rPr lang="es-ES"/>
                      <a:t>28,4%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8B5B-4778-985B-09BB8F1E18BC}"/>
                </c:ext>
              </c:extLst>
            </c:dLbl>
            <c:dLbl>
              <c:idx val="14"/>
              <c:tx>
                <c:rich>
                  <a:bodyPr/>
                  <a:lstStyle/>
                  <a:p>
                    <a:r>
                      <a:rPr lang="es-ES"/>
                      <a:t>28,6%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8B5B-4778-985B-09BB8F1E18BC}"/>
                </c:ext>
              </c:extLst>
            </c:dLbl>
            <c:dLbl>
              <c:idx val="15"/>
              <c:tx>
                <c:rich>
                  <a:bodyPr/>
                  <a:lstStyle/>
                  <a:p>
                    <a:r>
                      <a:rPr lang="es-ES"/>
                      <a:t>33,6%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8B5B-4778-985B-09BB8F1E18BC}"/>
                </c:ext>
              </c:extLst>
            </c:dLbl>
            <c:dLbl>
              <c:idx val="16"/>
              <c:tx>
                <c:rich>
                  <a:bodyPr/>
                  <a:lstStyle/>
                  <a:p>
                    <a:r>
                      <a:rPr lang="es-ES"/>
                      <a:t>27,6%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8B5B-4778-985B-09BB8F1E18BC}"/>
                </c:ext>
              </c:extLst>
            </c:dLbl>
            <c:dLbl>
              <c:idx val="17"/>
              <c:tx>
                <c:rich>
                  <a:bodyPr/>
                  <a:lstStyle/>
                  <a:p>
                    <a:r>
                      <a:rPr lang="es-ES"/>
                      <a:t>16,1%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8B5B-4778-985B-09BB8F1E18BC}"/>
                </c:ext>
              </c:extLst>
            </c:dLbl>
            <c:dLbl>
              <c:idx val="18"/>
              <c:tx>
                <c:rich>
                  <a:bodyPr/>
                  <a:lstStyle/>
                  <a:p>
                    <a:r>
                      <a:rPr lang="es-ES"/>
                      <a:t>10,6%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8B5B-4778-985B-09BB8F1E18BC}"/>
                </c:ext>
              </c:extLst>
            </c:dLbl>
            <c:dLbl>
              <c:idx val="19"/>
              <c:tx>
                <c:rich>
                  <a:bodyPr wrap="square" lIns="38100" tIns="19050" rIns="38100" bIns="19050" anchor="ctr">
                    <a:spAutoFit/>
                  </a:bodyPr>
                  <a:lstStyle/>
                  <a:p>
                    <a:pPr>
                      <a:defRPr sz="900" b="1">
                        <a:solidFill>
                          <a:srgbClr val="FFFFFF"/>
                        </a:solidFill>
                        <a:latin typeface="Calibri"/>
                        <a:ea typeface="Calibri"/>
                        <a:cs typeface="Calibri"/>
                      </a:defRPr>
                    </a:pPr>
                    <a:r>
                      <a:rPr lang="es-ES"/>
                      <a:t>27,9%</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8B5B-4778-985B-09BB8F1E18BC}"/>
                </c:ext>
              </c:extLst>
            </c:dLbl>
            <c:spPr>
              <a:noFill/>
              <a:ln>
                <a:noFill/>
              </a:ln>
              <a:effectLst/>
            </c:spPr>
            <c:txPr>
              <a:bodyPr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Aragón</c:v>
              </c:pt>
              <c:pt idx="2">
                <c:v>Asturias, Principado de</c:v>
              </c:pt>
              <c:pt idx="3">
                <c:v>Balears, Illes</c:v>
              </c:pt>
              <c:pt idx="4">
                <c:v>Canarias</c:v>
              </c:pt>
              <c:pt idx="5">
                <c:v>Cantabria</c:v>
              </c:pt>
              <c:pt idx="6">
                <c:v>Castilla - La Mancha</c:v>
              </c:pt>
              <c:pt idx="7">
                <c:v>Castilla y León</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 Nacional</c:v>
              </c:pt>
            </c:strLit>
          </c:cat>
          <c:val>
            <c:numLit>
              <c:formatCode>General</c:formatCode>
              <c:ptCount val="20"/>
              <c:pt idx="0">
                <c:v>19428</c:v>
              </c:pt>
              <c:pt idx="1">
                <c:v>8327</c:v>
              </c:pt>
              <c:pt idx="2">
                <c:v>3708</c:v>
              </c:pt>
              <c:pt idx="3">
                <c:v>8448</c:v>
              </c:pt>
              <c:pt idx="4">
                <c:v>8468</c:v>
              </c:pt>
              <c:pt idx="5">
                <c:v>2730</c:v>
              </c:pt>
              <c:pt idx="6">
                <c:v>6975</c:v>
              </c:pt>
              <c:pt idx="7">
                <c:v>10415</c:v>
              </c:pt>
              <c:pt idx="8">
                <c:v>62120</c:v>
              </c:pt>
              <c:pt idx="9">
                <c:v>38770</c:v>
              </c:pt>
              <c:pt idx="10">
                <c:v>1502</c:v>
              </c:pt>
              <c:pt idx="11">
                <c:v>9188</c:v>
              </c:pt>
              <c:pt idx="12">
                <c:v>17393</c:v>
              </c:pt>
              <c:pt idx="13">
                <c:v>9482</c:v>
              </c:pt>
              <c:pt idx="14">
                <c:v>3074</c:v>
              </c:pt>
              <c:pt idx="15">
                <c:v>13915</c:v>
              </c:pt>
              <c:pt idx="16">
                <c:v>341</c:v>
              </c:pt>
              <c:pt idx="17">
                <c:v>144</c:v>
              </c:pt>
              <c:pt idx="18">
                <c:v>125</c:v>
              </c:pt>
              <c:pt idx="19">
                <c:v>224553</c:v>
              </c:pt>
            </c:numLit>
          </c:val>
          <c:extLst>
            <c:ext xmlns:c16="http://schemas.microsoft.com/office/drawing/2014/chart" uri="{C3380CC4-5D6E-409C-BE32-E72D297353CC}">
              <c16:uniqueId val="{00000015-8B5B-4778-985B-09BB8F1E18BC}"/>
            </c:ext>
          </c:extLst>
        </c:ser>
        <c:dLbls>
          <c:showLegendKey val="0"/>
          <c:showVal val="0"/>
          <c:showCatName val="0"/>
          <c:showSerName val="0"/>
          <c:showPercent val="0"/>
          <c:showBubbleSize val="0"/>
        </c:dLbls>
        <c:gapWidth val="40"/>
        <c:overlap val="100"/>
        <c:axId val="77707791"/>
        <c:axId val="77712591"/>
      </c:barChart>
      <c:catAx>
        <c:axId val="7770779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712591"/>
        <c:crosses val="autoZero"/>
        <c:auto val="1"/>
        <c:lblAlgn val="ctr"/>
        <c:lblOffset val="100"/>
        <c:noMultiLvlLbl val="0"/>
      </c:catAx>
      <c:valAx>
        <c:axId val="77712591"/>
        <c:scaling>
          <c:orientation val="minMax"/>
          <c:max val="1"/>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70779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intensidad de la Ayuda a Domicilio (horas). GRADO I</a:t>
            </a:r>
          </a:p>
        </c:rich>
      </c:tx>
      <c:overlay val="0"/>
    </c:title>
    <c:autoTitleDeleted val="0"/>
    <c:plotArea>
      <c:layout/>
      <c:barChart>
        <c:barDir val="col"/>
        <c:grouping val="clustered"/>
        <c:varyColors val="0"/>
        <c:ser>
          <c:idx val="0"/>
          <c:order val="0"/>
          <c:tx>
            <c:v>Ayuda a Domicilio</c:v>
          </c:tx>
          <c:spPr>
            <a:solidFill>
              <a:srgbClr val="AD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0.3</c:v>
              </c:pt>
              <c:pt idx="1">
                <c:v>17.899999999999999</c:v>
              </c:pt>
              <c:pt idx="2">
                <c:v>3.7</c:v>
              </c:pt>
              <c:pt idx="3">
                <c:v>56.5</c:v>
              </c:pt>
              <c:pt idx="4">
                <c:v>15.9</c:v>
              </c:pt>
              <c:pt idx="5">
                <c:v>5.5</c:v>
              </c:pt>
              <c:pt idx="6">
                <c:v>0</c:v>
              </c:pt>
              <c:pt idx="7">
                <c:v>0.1</c:v>
              </c:pt>
              <c:pt idx="8">
                <c:v>0</c:v>
              </c:pt>
              <c:pt idx="9">
                <c:v>0.1</c:v>
              </c:pt>
            </c:numLit>
          </c:val>
          <c:extLst>
            <c:ext xmlns:c16="http://schemas.microsoft.com/office/drawing/2014/chart" uri="{C3380CC4-5D6E-409C-BE32-E72D297353CC}">
              <c16:uniqueId val="{00000000-EC08-4FF0-AAA9-6E1E02C5C4B6}"/>
            </c:ext>
          </c:extLst>
        </c:ser>
        <c:ser>
          <c:idx val="1"/>
          <c:order val="1"/>
          <c:tx>
            <c:v>PE Vinculada al Servicio</c:v>
          </c:tx>
          <c:spPr>
            <a:solidFill>
              <a:srgbClr val="87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c:v>
              </c:pt>
              <c:pt idx="1">
                <c:v>1.6</c:v>
              </c:pt>
              <c:pt idx="2">
                <c:v>4.0999999999999996</c:v>
              </c:pt>
              <c:pt idx="3">
                <c:v>57.9</c:v>
              </c:pt>
              <c:pt idx="4">
                <c:v>10.7</c:v>
              </c:pt>
              <c:pt idx="5">
                <c:v>22.6</c:v>
              </c:pt>
              <c:pt idx="6">
                <c:v>0</c:v>
              </c:pt>
              <c:pt idx="7">
                <c:v>1.9</c:v>
              </c:pt>
              <c:pt idx="8">
                <c:v>0</c:v>
              </c:pt>
              <c:pt idx="9">
                <c:v>1.2</c:v>
              </c:pt>
            </c:numLit>
          </c:val>
          <c:extLst>
            <c:ext xmlns:c16="http://schemas.microsoft.com/office/drawing/2014/chart" uri="{C3380CC4-5D6E-409C-BE32-E72D297353CC}">
              <c16:uniqueId val="{00000001-EC08-4FF0-AAA9-6E1E02C5C4B6}"/>
            </c:ext>
          </c:extLst>
        </c:ser>
        <c:ser>
          <c:idx val="2"/>
          <c:order val="2"/>
          <c:tx>
            <c:v>Total de prestaciones</c:v>
          </c:tx>
          <c:spPr>
            <a:solidFill>
              <a:srgbClr val="5A3471"/>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0.2</c:v>
              </c:pt>
              <c:pt idx="1">
                <c:v>15.2</c:v>
              </c:pt>
              <c:pt idx="2">
                <c:v>3.8</c:v>
              </c:pt>
              <c:pt idx="3">
                <c:v>56.8</c:v>
              </c:pt>
              <c:pt idx="4">
                <c:v>15.1</c:v>
              </c:pt>
              <c:pt idx="5">
                <c:v>8.3000000000000007</c:v>
              </c:pt>
              <c:pt idx="6">
                <c:v>0</c:v>
              </c:pt>
              <c:pt idx="7">
                <c:v>0.4</c:v>
              </c:pt>
              <c:pt idx="8">
                <c:v>0</c:v>
              </c:pt>
              <c:pt idx="9">
                <c:v>0.2</c:v>
              </c:pt>
            </c:numLit>
          </c:val>
          <c:extLst>
            <c:ext xmlns:c16="http://schemas.microsoft.com/office/drawing/2014/chart" uri="{C3380CC4-5D6E-409C-BE32-E72D297353CC}">
              <c16:uniqueId val="{00000002-EC08-4FF0-AAA9-6E1E02C5C4B6}"/>
            </c:ext>
          </c:extLst>
        </c:ser>
        <c:dLbls>
          <c:showLegendKey val="0"/>
          <c:showVal val="0"/>
          <c:showCatName val="0"/>
          <c:showSerName val="0"/>
          <c:showPercent val="0"/>
          <c:showBubbleSize val="0"/>
        </c:dLbls>
        <c:gapWidth val="55"/>
        <c:axId val="77714991"/>
        <c:axId val="77717871"/>
      </c:barChart>
      <c:catAx>
        <c:axId val="7771499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17871"/>
        <c:crosses val="autoZero"/>
        <c:auto val="1"/>
        <c:lblAlgn val="ctr"/>
        <c:lblOffset val="100"/>
        <c:noMultiLvlLbl val="0"/>
      </c:catAx>
      <c:valAx>
        <c:axId val="7771787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1499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intensidad de la Ayuda a Domicilio (horas). GRADO II</a:t>
            </a:r>
          </a:p>
        </c:rich>
      </c:tx>
      <c:overlay val="0"/>
    </c:title>
    <c:autoTitleDeleted val="0"/>
    <c:plotArea>
      <c:layout/>
      <c:barChart>
        <c:barDir val="col"/>
        <c:grouping val="clustered"/>
        <c:varyColors val="0"/>
        <c:ser>
          <c:idx val="0"/>
          <c:order val="0"/>
          <c:tx>
            <c:v>Ayuda a Domicilio</c:v>
          </c:tx>
          <c:spPr>
            <a:solidFill>
              <a:srgbClr val="AD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0.2</c:v>
              </c:pt>
              <c:pt idx="1">
                <c:v>1.6</c:v>
              </c:pt>
              <c:pt idx="2">
                <c:v>4.5</c:v>
              </c:pt>
              <c:pt idx="3">
                <c:v>2.6</c:v>
              </c:pt>
              <c:pt idx="4">
                <c:v>10.7</c:v>
              </c:pt>
              <c:pt idx="5">
                <c:v>38.4</c:v>
              </c:pt>
              <c:pt idx="6">
                <c:v>19.5</c:v>
              </c:pt>
              <c:pt idx="7">
                <c:v>22.3</c:v>
              </c:pt>
              <c:pt idx="8">
                <c:v>0</c:v>
              </c:pt>
              <c:pt idx="9">
                <c:v>0.2</c:v>
              </c:pt>
            </c:numLit>
          </c:val>
          <c:extLst>
            <c:ext xmlns:c16="http://schemas.microsoft.com/office/drawing/2014/chart" uri="{C3380CC4-5D6E-409C-BE32-E72D297353CC}">
              <c16:uniqueId val="{00000000-1B89-4642-BFC2-11E61FBB5044}"/>
            </c:ext>
          </c:extLst>
        </c:ser>
        <c:ser>
          <c:idx val="1"/>
          <c:order val="1"/>
          <c:tx>
            <c:v>PE Vinculada al Servicio</c:v>
          </c:tx>
          <c:spPr>
            <a:solidFill>
              <a:srgbClr val="87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c:v>
              </c:pt>
              <c:pt idx="1">
                <c:v>0.1</c:v>
              </c:pt>
              <c:pt idx="2">
                <c:v>0.2</c:v>
              </c:pt>
              <c:pt idx="3">
                <c:v>2.5</c:v>
              </c:pt>
              <c:pt idx="4">
                <c:v>3</c:v>
              </c:pt>
              <c:pt idx="5">
                <c:v>47.9</c:v>
              </c:pt>
              <c:pt idx="6">
                <c:v>7.5</c:v>
              </c:pt>
              <c:pt idx="7">
                <c:v>36</c:v>
              </c:pt>
              <c:pt idx="8">
                <c:v>0</c:v>
              </c:pt>
              <c:pt idx="9">
                <c:v>2.8</c:v>
              </c:pt>
            </c:numLit>
          </c:val>
          <c:extLst>
            <c:ext xmlns:c16="http://schemas.microsoft.com/office/drawing/2014/chart" uri="{C3380CC4-5D6E-409C-BE32-E72D297353CC}">
              <c16:uniqueId val="{00000001-1B89-4642-BFC2-11E61FBB5044}"/>
            </c:ext>
          </c:extLst>
        </c:ser>
        <c:ser>
          <c:idx val="2"/>
          <c:order val="2"/>
          <c:tx>
            <c:v>Total de prestaciones</c:v>
          </c:tx>
          <c:spPr>
            <a:solidFill>
              <a:srgbClr val="5A3471"/>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0.2</c:v>
              </c:pt>
              <c:pt idx="1">
                <c:v>1.4</c:v>
              </c:pt>
              <c:pt idx="2">
                <c:v>4</c:v>
              </c:pt>
              <c:pt idx="3">
                <c:v>2.5</c:v>
              </c:pt>
              <c:pt idx="4">
                <c:v>9.6999999999999993</c:v>
              </c:pt>
              <c:pt idx="5">
                <c:v>39.700000000000003</c:v>
              </c:pt>
              <c:pt idx="6">
                <c:v>18</c:v>
              </c:pt>
              <c:pt idx="7">
                <c:v>24</c:v>
              </c:pt>
              <c:pt idx="8">
                <c:v>0</c:v>
              </c:pt>
              <c:pt idx="9">
                <c:v>0.5</c:v>
              </c:pt>
            </c:numLit>
          </c:val>
          <c:extLst>
            <c:ext xmlns:c16="http://schemas.microsoft.com/office/drawing/2014/chart" uri="{C3380CC4-5D6E-409C-BE32-E72D297353CC}">
              <c16:uniqueId val="{00000002-1B89-4642-BFC2-11E61FBB5044}"/>
            </c:ext>
          </c:extLst>
        </c:ser>
        <c:dLbls>
          <c:showLegendKey val="0"/>
          <c:showVal val="0"/>
          <c:showCatName val="0"/>
          <c:showSerName val="0"/>
          <c:showPercent val="0"/>
          <c:showBubbleSize val="0"/>
        </c:dLbls>
        <c:gapWidth val="55"/>
        <c:axId val="77720271"/>
        <c:axId val="77719311"/>
      </c:barChart>
      <c:catAx>
        <c:axId val="7772027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19311"/>
        <c:crosses val="autoZero"/>
        <c:auto val="1"/>
        <c:lblAlgn val="ctr"/>
        <c:lblOffset val="100"/>
        <c:noMultiLvlLbl val="0"/>
      </c:catAx>
      <c:valAx>
        <c:axId val="7771931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2027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8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intensidad de la Ayuda a Domicilio (horas). GRADO III</a:t>
            </a:r>
          </a:p>
        </c:rich>
      </c:tx>
      <c:overlay val="0"/>
    </c:title>
    <c:autoTitleDeleted val="0"/>
    <c:plotArea>
      <c:layout/>
      <c:barChart>
        <c:barDir val="col"/>
        <c:grouping val="clustered"/>
        <c:varyColors val="0"/>
        <c:ser>
          <c:idx val="0"/>
          <c:order val="0"/>
          <c:tx>
            <c:v>Ayuda a Domicilio</c:v>
          </c:tx>
          <c:spPr>
            <a:solidFill>
              <a:srgbClr val="AD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0.1</c:v>
              </c:pt>
              <c:pt idx="1">
                <c:v>0.5</c:v>
              </c:pt>
              <c:pt idx="2">
                <c:v>1.5</c:v>
              </c:pt>
              <c:pt idx="3">
                <c:v>3</c:v>
              </c:pt>
              <c:pt idx="4">
                <c:v>16</c:v>
              </c:pt>
              <c:pt idx="5">
                <c:v>2.7</c:v>
              </c:pt>
              <c:pt idx="6">
                <c:v>4.2</c:v>
              </c:pt>
              <c:pt idx="7">
                <c:v>7.5</c:v>
              </c:pt>
              <c:pt idx="8">
                <c:v>17.600000000000001</c:v>
              </c:pt>
              <c:pt idx="9">
                <c:v>46.9</c:v>
              </c:pt>
            </c:numLit>
          </c:val>
          <c:extLst>
            <c:ext xmlns:c16="http://schemas.microsoft.com/office/drawing/2014/chart" uri="{C3380CC4-5D6E-409C-BE32-E72D297353CC}">
              <c16:uniqueId val="{00000000-FD75-4304-BD1D-1B3497E70FC2}"/>
            </c:ext>
          </c:extLst>
        </c:ser>
        <c:ser>
          <c:idx val="1"/>
          <c:order val="1"/>
          <c:tx>
            <c:v>PE Vinculada al Servicio</c:v>
          </c:tx>
          <c:spPr>
            <a:solidFill>
              <a:srgbClr val="8784C6"/>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c:v>
              </c:pt>
              <c:pt idx="1">
                <c:v>0</c:v>
              </c:pt>
              <c:pt idx="2">
                <c:v>0</c:v>
              </c:pt>
              <c:pt idx="3">
                <c:v>1.1000000000000001</c:v>
              </c:pt>
              <c:pt idx="4">
                <c:v>0.6</c:v>
              </c:pt>
              <c:pt idx="5">
                <c:v>1.7</c:v>
              </c:pt>
              <c:pt idx="6">
                <c:v>1.1000000000000001</c:v>
              </c:pt>
              <c:pt idx="7">
                <c:v>16.899999999999999</c:v>
              </c:pt>
              <c:pt idx="8">
                <c:v>26.5</c:v>
              </c:pt>
              <c:pt idx="9">
                <c:v>52.1</c:v>
              </c:pt>
            </c:numLit>
          </c:val>
          <c:extLst>
            <c:ext xmlns:c16="http://schemas.microsoft.com/office/drawing/2014/chart" uri="{C3380CC4-5D6E-409C-BE32-E72D297353CC}">
              <c16:uniqueId val="{00000001-FD75-4304-BD1D-1B3497E70FC2}"/>
            </c:ext>
          </c:extLst>
        </c:ser>
        <c:ser>
          <c:idx val="2"/>
          <c:order val="2"/>
          <c:tx>
            <c:v>Total de prestaciones</c:v>
          </c:tx>
          <c:spPr>
            <a:solidFill>
              <a:srgbClr val="5A3471"/>
            </a:solidFill>
            <a:ln w="9525">
              <a:solidFill>
                <a:srgbClr val="000000"/>
              </a:solidFill>
            </a:ln>
          </c:spPr>
          <c:invertIfNegative val="0"/>
          <c:cat>
            <c:strLit>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Lit>
          </c:cat>
          <c:val>
            <c:numLit>
              <c:formatCode>General</c:formatCode>
              <c:ptCount val="10"/>
              <c:pt idx="0">
                <c:v>0.1</c:v>
              </c:pt>
              <c:pt idx="1">
                <c:v>0.4</c:v>
              </c:pt>
              <c:pt idx="2">
                <c:v>1.2</c:v>
              </c:pt>
              <c:pt idx="3">
                <c:v>2.7</c:v>
              </c:pt>
              <c:pt idx="4">
                <c:v>13.7</c:v>
              </c:pt>
              <c:pt idx="5">
                <c:v>2.6</c:v>
              </c:pt>
              <c:pt idx="6">
                <c:v>3.8</c:v>
              </c:pt>
              <c:pt idx="7">
                <c:v>9</c:v>
              </c:pt>
              <c:pt idx="8">
                <c:v>18.899999999999999</c:v>
              </c:pt>
              <c:pt idx="9">
                <c:v>47.6</c:v>
              </c:pt>
            </c:numLit>
          </c:val>
          <c:extLst>
            <c:ext xmlns:c16="http://schemas.microsoft.com/office/drawing/2014/chart" uri="{C3380CC4-5D6E-409C-BE32-E72D297353CC}">
              <c16:uniqueId val="{00000002-FD75-4304-BD1D-1B3497E70FC2}"/>
            </c:ext>
          </c:extLst>
        </c:ser>
        <c:dLbls>
          <c:showLegendKey val="0"/>
          <c:showVal val="0"/>
          <c:showCatName val="0"/>
          <c:showSerName val="0"/>
          <c:showPercent val="0"/>
          <c:showBubbleSize val="0"/>
        </c:dLbls>
        <c:gapWidth val="55"/>
        <c:axId val="77716911"/>
        <c:axId val="77719791"/>
      </c:barChart>
      <c:catAx>
        <c:axId val="7771691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19791"/>
        <c:crosses val="autoZero"/>
        <c:auto val="1"/>
        <c:lblAlgn val="ctr"/>
        <c:lblOffset val="100"/>
        <c:noMultiLvlLbl val="0"/>
      </c:catAx>
      <c:valAx>
        <c:axId val="7771979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1691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cuantía de las Prestaciones Económicas (euros). GRADO I</a:t>
            </a:r>
          </a:p>
        </c:rich>
      </c:tx>
      <c:overlay val="0"/>
    </c:title>
    <c:autoTitleDeleted val="0"/>
    <c:plotArea>
      <c:layout/>
      <c:barChart>
        <c:barDir val="col"/>
        <c:grouping val="clustered"/>
        <c:varyColors val="0"/>
        <c:ser>
          <c:idx val="0"/>
          <c:order val="0"/>
          <c:tx>
            <c:v>PE Cuidados Familiares</c:v>
          </c:tx>
          <c:spPr>
            <a:solidFill>
              <a:srgbClr val="AD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2.5</c:v>
              </c:pt>
              <c:pt idx="1">
                <c:v>0</c:v>
              </c:pt>
              <c:pt idx="2">
                <c:v>0.3</c:v>
              </c:pt>
              <c:pt idx="3">
                <c:v>91.4</c:v>
              </c:pt>
              <c:pt idx="4">
                <c:v>0.5</c:v>
              </c:pt>
              <c:pt idx="5">
                <c:v>0.3</c:v>
              </c:pt>
              <c:pt idx="6">
                <c:v>5</c:v>
              </c:pt>
              <c:pt idx="7">
                <c:v>0</c:v>
              </c:pt>
              <c:pt idx="8">
                <c:v>0</c:v>
              </c:pt>
            </c:numLit>
          </c:val>
          <c:extLst>
            <c:ext xmlns:c16="http://schemas.microsoft.com/office/drawing/2014/chart" uri="{C3380CC4-5D6E-409C-BE32-E72D297353CC}">
              <c16:uniqueId val="{00000000-F8D0-4772-9D18-B10E2515D734}"/>
            </c:ext>
          </c:extLst>
        </c:ser>
        <c:ser>
          <c:idx val="1"/>
          <c:order val="1"/>
          <c:tx>
            <c:v>PE Vinculada al Servicio</c:v>
          </c:tx>
          <c:spPr>
            <a:solidFill>
              <a:srgbClr val="87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1.9</c:v>
              </c:pt>
              <c:pt idx="1">
                <c:v>0.7</c:v>
              </c:pt>
              <c:pt idx="2">
                <c:v>1.4</c:v>
              </c:pt>
              <c:pt idx="3">
                <c:v>24.7</c:v>
              </c:pt>
              <c:pt idx="4">
                <c:v>22</c:v>
              </c:pt>
              <c:pt idx="5">
                <c:v>42.1</c:v>
              </c:pt>
              <c:pt idx="6">
                <c:v>6</c:v>
              </c:pt>
              <c:pt idx="7">
                <c:v>0.3</c:v>
              </c:pt>
              <c:pt idx="8">
                <c:v>0.9</c:v>
              </c:pt>
            </c:numLit>
          </c:val>
          <c:extLst>
            <c:ext xmlns:c16="http://schemas.microsoft.com/office/drawing/2014/chart" uri="{C3380CC4-5D6E-409C-BE32-E72D297353CC}">
              <c16:uniqueId val="{00000001-F8D0-4772-9D18-B10E2515D734}"/>
            </c:ext>
          </c:extLst>
        </c:ser>
        <c:ser>
          <c:idx val="2"/>
          <c:order val="2"/>
          <c:tx>
            <c:v>PE Asistencia Personal</c:v>
          </c:tx>
          <c:spPr>
            <a:solidFill>
              <a:srgbClr val="5A3471"/>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0</c:v>
              </c:pt>
              <c:pt idx="1">
                <c:v>0.1</c:v>
              </c:pt>
              <c:pt idx="2">
                <c:v>0.4</c:v>
              </c:pt>
              <c:pt idx="3">
                <c:v>13.6</c:v>
              </c:pt>
              <c:pt idx="4">
                <c:v>16.2</c:v>
              </c:pt>
              <c:pt idx="5">
                <c:v>59.7</c:v>
              </c:pt>
              <c:pt idx="6">
                <c:v>9.4</c:v>
              </c:pt>
              <c:pt idx="7">
                <c:v>0.3</c:v>
              </c:pt>
              <c:pt idx="8">
                <c:v>0.3</c:v>
              </c:pt>
            </c:numLit>
          </c:val>
          <c:extLst>
            <c:ext xmlns:c16="http://schemas.microsoft.com/office/drawing/2014/chart" uri="{C3380CC4-5D6E-409C-BE32-E72D297353CC}">
              <c16:uniqueId val="{00000002-F8D0-4772-9D18-B10E2515D734}"/>
            </c:ext>
          </c:extLst>
        </c:ser>
        <c:dLbls>
          <c:showLegendKey val="0"/>
          <c:showVal val="0"/>
          <c:showCatName val="0"/>
          <c:showSerName val="0"/>
          <c:showPercent val="0"/>
          <c:showBubbleSize val="0"/>
        </c:dLbls>
        <c:gapWidth val="55"/>
        <c:axId val="77717391"/>
        <c:axId val="77721711"/>
      </c:barChart>
      <c:catAx>
        <c:axId val="7771739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21711"/>
        <c:crosses val="autoZero"/>
        <c:auto val="1"/>
        <c:lblAlgn val="ctr"/>
        <c:lblOffset val="100"/>
        <c:noMultiLvlLbl val="0"/>
      </c:catAx>
      <c:valAx>
        <c:axId val="7772171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1739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cuantía de las Prestaciones Económicas (euros). GRADO II</a:t>
            </a:r>
          </a:p>
        </c:rich>
      </c:tx>
      <c:overlay val="0"/>
    </c:title>
    <c:autoTitleDeleted val="0"/>
    <c:plotArea>
      <c:layout/>
      <c:barChart>
        <c:barDir val="col"/>
        <c:grouping val="clustered"/>
        <c:varyColors val="0"/>
        <c:ser>
          <c:idx val="0"/>
          <c:order val="0"/>
          <c:tx>
            <c:v>PE Cuidados Familiares</c:v>
          </c:tx>
          <c:spPr>
            <a:solidFill>
              <a:srgbClr val="AD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2.6</c:v>
              </c:pt>
              <c:pt idx="1">
                <c:v>0</c:v>
              </c:pt>
              <c:pt idx="2">
                <c:v>0.2</c:v>
              </c:pt>
              <c:pt idx="3">
                <c:v>14.5</c:v>
              </c:pt>
              <c:pt idx="4">
                <c:v>22.6</c:v>
              </c:pt>
              <c:pt idx="5">
                <c:v>55.5</c:v>
              </c:pt>
              <c:pt idx="6">
                <c:v>4.4000000000000004</c:v>
              </c:pt>
              <c:pt idx="7">
                <c:v>0.1</c:v>
              </c:pt>
              <c:pt idx="8">
                <c:v>0.1</c:v>
              </c:pt>
            </c:numLit>
          </c:val>
          <c:extLst>
            <c:ext xmlns:c16="http://schemas.microsoft.com/office/drawing/2014/chart" uri="{C3380CC4-5D6E-409C-BE32-E72D297353CC}">
              <c16:uniqueId val="{00000000-40C8-4BF9-9263-9FF6D44C2F6A}"/>
            </c:ext>
          </c:extLst>
        </c:ser>
        <c:ser>
          <c:idx val="1"/>
          <c:order val="1"/>
          <c:tx>
            <c:v>PE Vinculada al Servicio</c:v>
          </c:tx>
          <c:spPr>
            <a:solidFill>
              <a:srgbClr val="87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1.4</c:v>
              </c:pt>
              <c:pt idx="1">
                <c:v>0.1</c:v>
              </c:pt>
              <c:pt idx="2">
                <c:v>0.8</c:v>
              </c:pt>
              <c:pt idx="3">
                <c:v>13.2</c:v>
              </c:pt>
              <c:pt idx="4">
                <c:v>11</c:v>
              </c:pt>
              <c:pt idx="5">
                <c:v>17.2</c:v>
              </c:pt>
              <c:pt idx="6">
                <c:v>24.6</c:v>
              </c:pt>
              <c:pt idx="7">
                <c:v>10.9</c:v>
              </c:pt>
              <c:pt idx="8">
                <c:v>20.8</c:v>
              </c:pt>
            </c:numLit>
          </c:val>
          <c:extLst>
            <c:ext xmlns:c16="http://schemas.microsoft.com/office/drawing/2014/chart" uri="{C3380CC4-5D6E-409C-BE32-E72D297353CC}">
              <c16:uniqueId val="{00000001-40C8-4BF9-9263-9FF6D44C2F6A}"/>
            </c:ext>
          </c:extLst>
        </c:ser>
        <c:ser>
          <c:idx val="2"/>
          <c:order val="2"/>
          <c:tx>
            <c:v>PE Asistencia Personal</c:v>
          </c:tx>
          <c:spPr>
            <a:solidFill>
              <a:srgbClr val="5A3471"/>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0</c:v>
              </c:pt>
              <c:pt idx="1">
                <c:v>0</c:v>
              </c:pt>
              <c:pt idx="2">
                <c:v>0.1</c:v>
              </c:pt>
              <c:pt idx="3">
                <c:v>5.4</c:v>
              </c:pt>
              <c:pt idx="4">
                <c:v>4.7</c:v>
              </c:pt>
              <c:pt idx="5">
                <c:v>13.1</c:v>
              </c:pt>
              <c:pt idx="6">
                <c:v>11</c:v>
              </c:pt>
              <c:pt idx="7">
                <c:v>41</c:v>
              </c:pt>
              <c:pt idx="8">
                <c:v>24.7</c:v>
              </c:pt>
            </c:numLit>
          </c:val>
          <c:extLst>
            <c:ext xmlns:c16="http://schemas.microsoft.com/office/drawing/2014/chart" uri="{C3380CC4-5D6E-409C-BE32-E72D297353CC}">
              <c16:uniqueId val="{00000002-40C8-4BF9-9263-9FF6D44C2F6A}"/>
            </c:ext>
          </c:extLst>
        </c:ser>
        <c:dLbls>
          <c:showLegendKey val="0"/>
          <c:showVal val="0"/>
          <c:showCatName val="0"/>
          <c:showSerName val="0"/>
          <c:showPercent val="0"/>
          <c:showBubbleSize val="0"/>
        </c:dLbls>
        <c:gapWidth val="55"/>
        <c:axId val="77705871"/>
        <c:axId val="77710671"/>
      </c:barChart>
      <c:catAx>
        <c:axId val="7770587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10671"/>
        <c:crosses val="autoZero"/>
        <c:auto val="1"/>
        <c:lblAlgn val="ctr"/>
        <c:lblOffset val="100"/>
        <c:noMultiLvlLbl val="0"/>
      </c:catAx>
      <c:valAx>
        <c:axId val="7771067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0587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8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rgbClr val="5A3471"/>
                </a:solidFill>
                <a:latin typeface="Calibri"/>
                <a:ea typeface="Calibri"/>
                <a:cs typeface="Calibri"/>
              </a:defRPr>
            </a:pPr>
            <a:r>
              <a:rPr lang="es-ES"/>
              <a:t>Distribución de la cuantía de las Prestaciones Económicas (euros). GRADO III</a:t>
            </a:r>
          </a:p>
        </c:rich>
      </c:tx>
      <c:overlay val="0"/>
    </c:title>
    <c:autoTitleDeleted val="0"/>
    <c:plotArea>
      <c:layout/>
      <c:barChart>
        <c:barDir val="col"/>
        <c:grouping val="clustered"/>
        <c:varyColors val="0"/>
        <c:ser>
          <c:idx val="0"/>
          <c:order val="0"/>
          <c:tx>
            <c:v>PE Cuidados Familiares</c:v>
          </c:tx>
          <c:spPr>
            <a:solidFill>
              <a:srgbClr val="AD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2.5</c:v>
              </c:pt>
              <c:pt idx="1">
                <c:v>0</c:v>
              </c:pt>
              <c:pt idx="2">
                <c:v>0.1</c:v>
              </c:pt>
              <c:pt idx="3">
                <c:v>0.8</c:v>
              </c:pt>
              <c:pt idx="4">
                <c:v>18.3</c:v>
              </c:pt>
              <c:pt idx="5">
                <c:v>19.899999999999999</c:v>
              </c:pt>
              <c:pt idx="6">
                <c:v>54.1</c:v>
              </c:pt>
              <c:pt idx="7">
                <c:v>4.2</c:v>
              </c:pt>
              <c:pt idx="8">
                <c:v>0.1</c:v>
              </c:pt>
            </c:numLit>
          </c:val>
          <c:extLst>
            <c:ext xmlns:c16="http://schemas.microsoft.com/office/drawing/2014/chart" uri="{C3380CC4-5D6E-409C-BE32-E72D297353CC}">
              <c16:uniqueId val="{00000000-F835-4D8E-A2C5-99936CDF16E9}"/>
            </c:ext>
          </c:extLst>
        </c:ser>
        <c:ser>
          <c:idx val="1"/>
          <c:order val="1"/>
          <c:tx>
            <c:v>PE Vinculada al Servicio</c:v>
          </c:tx>
          <c:spPr>
            <a:solidFill>
              <a:srgbClr val="8784C6"/>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1.4</c:v>
              </c:pt>
              <c:pt idx="1">
                <c:v>0</c:v>
              </c:pt>
              <c:pt idx="2">
                <c:v>0.7</c:v>
              </c:pt>
              <c:pt idx="3">
                <c:v>1.3</c:v>
              </c:pt>
              <c:pt idx="4">
                <c:v>18.100000000000001</c:v>
              </c:pt>
              <c:pt idx="5">
                <c:v>9.1</c:v>
              </c:pt>
              <c:pt idx="6">
                <c:v>14.7</c:v>
              </c:pt>
              <c:pt idx="7">
                <c:v>18.399999999999999</c:v>
              </c:pt>
              <c:pt idx="8">
                <c:v>36.299999999999997</c:v>
              </c:pt>
            </c:numLit>
          </c:val>
          <c:extLst>
            <c:ext xmlns:c16="http://schemas.microsoft.com/office/drawing/2014/chart" uri="{C3380CC4-5D6E-409C-BE32-E72D297353CC}">
              <c16:uniqueId val="{00000001-F835-4D8E-A2C5-99936CDF16E9}"/>
            </c:ext>
          </c:extLst>
        </c:ser>
        <c:ser>
          <c:idx val="2"/>
          <c:order val="2"/>
          <c:tx>
            <c:v>PE Asistencia Personal</c:v>
          </c:tx>
          <c:spPr>
            <a:solidFill>
              <a:srgbClr val="5A3471"/>
            </a:solidFill>
            <a:ln w="9525">
              <a:solidFill>
                <a:srgbClr val="000000"/>
              </a:solidFill>
            </a:ln>
          </c:spPr>
          <c:invertIfNegative val="0"/>
          <c:cat>
            <c:strLit>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Lit>
          </c:cat>
          <c:val>
            <c:numLit>
              <c:formatCode>General</c:formatCode>
              <c:ptCount val="9"/>
              <c:pt idx="0">
                <c:v>0</c:v>
              </c:pt>
              <c:pt idx="1">
                <c:v>0</c:v>
              </c:pt>
              <c:pt idx="2">
                <c:v>0</c:v>
              </c:pt>
              <c:pt idx="3">
                <c:v>0.2</c:v>
              </c:pt>
              <c:pt idx="4">
                <c:v>5.2</c:v>
              </c:pt>
              <c:pt idx="5">
                <c:v>3.5</c:v>
              </c:pt>
              <c:pt idx="6">
                <c:v>5.4</c:v>
              </c:pt>
              <c:pt idx="7">
                <c:v>16.600000000000001</c:v>
              </c:pt>
              <c:pt idx="8">
                <c:v>69.099999999999994</c:v>
              </c:pt>
            </c:numLit>
          </c:val>
          <c:extLst>
            <c:ext xmlns:c16="http://schemas.microsoft.com/office/drawing/2014/chart" uri="{C3380CC4-5D6E-409C-BE32-E72D297353CC}">
              <c16:uniqueId val="{00000002-F835-4D8E-A2C5-99936CDF16E9}"/>
            </c:ext>
          </c:extLst>
        </c:ser>
        <c:dLbls>
          <c:showLegendKey val="0"/>
          <c:showVal val="0"/>
          <c:showCatName val="0"/>
          <c:showSerName val="0"/>
          <c:showPercent val="0"/>
          <c:showBubbleSize val="0"/>
        </c:dLbls>
        <c:gapWidth val="55"/>
        <c:axId val="77723631"/>
        <c:axId val="77724111"/>
      </c:barChart>
      <c:catAx>
        <c:axId val="77723631"/>
        <c:scaling>
          <c:orientation val="minMax"/>
        </c:scaling>
        <c:delete val="0"/>
        <c:axPos val="b"/>
        <c:numFmt formatCode="General" sourceLinked="1"/>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77724111"/>
        <c:crosses val="autoZero"/>
        <c:auto val="1"/>
        <c:lblAlgn val="ctr"/>
        <c:lblOffset val="100"/>
        <c:noMultiLvlLbl val="0"/>
      </c:catAx>
      <c:valAx>
        <c:axId val="77724111"/>
        <c:scaling>
          <c:orientation val="minMax"/>
          <c:min val="0"/>
        </c:scaling>
        <c:delete val="0"/>
        <c:axPos val="l"/>
        <c:numFmt formatCode="0&quot;%&quot;"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7772363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Tiempo medio desde la Solicitud de dependencia hasta la Resolución de Prestación (días)</a:t>
            </a:r>
          </a:p>
        </c:rich>
      </c:tx>
      <c:overlay val="0"/>
    </c:title>
    <c:autoTitleDeleted val="0"/>
    <c:plotArea>
      <c:layout/>
      <c:barChart>
        <c:barDir val="col"/>
        <c:grouping val="clustered"/>
        <c:varyColors val="0"/>
        <c:ser>
          <c:idx val="0"/>
          <c:order val="0"/>
          <c:tx>
            <c:v>Tiempo medio</c:v>
          </c:tx>
          <c:spPr>
            <a:solidFill>
              <a:srgbClr val="DECEE8"/>
            </a:solidFill>
            <a:ln w="12700">
              <a:solidFill>
                <a:srgbClr val="000000"/>
              </a:solidFill>
            </a:ln>
          </c:spPr>
          <c:invertIfNegative val="0"/>
          <c:dPt>
            <c:idx val="5"/>
            <c:invertIfNegative val="0"/>
            <c:bubble3D val="0"/>
            <c:spPr>
              <a:solidFill>
                <a:srgbClr val="5A3471"/>
              </a:solidFill>
              <a:ln w="12700">
                <a:solidFill>
                  <a:srgbClr val="000000"/>
                </a:solidFill>
              </a:ln>
            </c:spPr>
            <c:extLst>
              <c:ext xmlns:c16="http://schemas.microsoft.com/office/drawing/2014/chart" uri="{C3380CC4-5D6E-409C-BE32-E72D297353CC}">
                <c16:uniqueId val="{00000001-B381-4EDE-AAD2-E36C6D9B8621}"/>
              </c:ext>
            </c:extLst>
          </c:dPt>
          <c:dLbls>
            <c:numFmt formatCode="#,##0" sourceLinked="0"/>
            <c:spPr>
              <a:noFill/>
              <a:ln>
                <a:noFill/>
              </a:ln>
              <a:effectLst/>
            </c:spPr>
            <c:txPr>
              <a:bodyPr wrap="square" lIns="38100" tIns="19050" rIns="38100" bIns="19050" anchor="ctr">
                <a:spAutoFit/>
              </a:bodyPr>
              <a:lstStyle/>
              <a:p>
                <a:pPr>
                  <a:defRPr sz="900" b="1">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Murcia, Región de</c:v>
              </c:pt>
              <c:pt idx="1">
                <c:v>Andalucía</c:v>
              </c:pt>
              <c:pt idx="2">
                <c:v>Asturias, Principado de</c:v>
              </c:pt>
              <c:pt idx="3">
                <c:v>Madrid, Comunidad de</c:v>
              </c:pt>
              <c:pt idx="4">
                <c:v>Canarias</c:v>
              </c:pt>
              <c:pt idx="5">
                <c:v>Total Nacional</c:v>
              </c:pt>
              <c:pt idx="6">
                <c:v>Galicia</c:v>
              </c:pt>
              <c:pt idx="7">
                <c:v>Comunitat Valenciana</c:v>
              </c:pt>
              <c:pt idx="8">
                <c:v>Cataluña</c:v>
              </c:pt>
              <c:pt idx="9">
                <c:v>Extremadura</c:v>
              </c:pt>
              <c:pt idx="10">
                <c:v>Navarra, Comunidad Foral de</c:v>
              </c:pt>
              <c:pt idx="11">
                <c:v>Balears, Illes</c:v>
              </c:pt>
              <c:pt idx="12">
                <c:v>Melilla</c:v>
              </c:pt>
              <c:pt idx="13">
                <c:v>Cantabria</c:v>
              </c:pt>
              <c:pt idx="14">
                <c:v>Castilla - La Mancha</c:v>
              </c:pt>
              <c:pt idx="15">
                <c:v>Rioja, La</c:v>
              </c:pt>
              <c:pt idx="16">
                <c:v>País Vasco</c:v>
              </c:pt>
              <c:pt idx="17">
                <c:v>Aragón</c:v>
              </c:pt>
              <c:pt idx="18">
                <c:v>Castilla y León</c:v>
              </c:pt>
              <c:pt idx="19">
                <c:v>Ceuta</c:v>
              </c:pt>
            </c:strLit>
          </c:cat>
          <c:val>
            <c:numLit>
              <c:formatCode>General</c:formatCode>
              <c:ptCount val="20"/>
              <c:pt idx="0">
                <c:v>552</c:v>
              </c:pt>
              <c:pt idx="1">
                <c:v>446</c:v>
              </c:pt>
              <c:pt idx="2">
                <c:v>411</c:v>
              </c:pt>
              <c:pt idx="3">
                <c:v>346</c:v>
              </c:pt>
              <c:pt idx="4">
                <c:v>335</c:v>
              </c:pt>
              <c:pt idx="5">
                <c:v>320</c:v>
              </c:pt>
              <c:pt idx="6">
                <c:v>312</c:v>
              </c:pt>
              <c:pt idx="7">
                <c:v>297</c:v>
              </c:pt>
              <c:pt idx="8">
                <c:v>266</c:v>
              </c:pt>
              <c:pt idx="9">
                <c:v>259</c:v>
              </c:pt>
              <c:pt idx="10">
                <c:v>211</c:v>
              </c:pt>
              <c:pt idx="11">
                <c:v>203</c:v>
              </c:pt>
              <c:pt idx="12">
                <c:v>194</c:v>
              </c:pt>
              <c:pt idx="13">
                <c:v>171</c:v>
              </c:pt>
              <c:pt idx="14">
                <c:v>166</c:v>
              </c:pt>
              <c:pt idx="15">
                <c:v>144</c:v>
              </c:pt>
              <c:pt idx="16">
                <c:v>131</c:v>
              </c:pt>
              <c:pt idx="17">
                <c:v>122</c:v>
              </c:pt>
              <c:pt idx="18">
                <c:v>119</c:v>
              </c:pt>
              <c:pt idx="19">
                <c:v>86</c:v>
              </c:pt>
            </c:numLit>
          </c:val>
          <c:extLst>
            <c:ext xmlns:c16="http://schemas.microsoft.com/office/drawing/2014/chart" uri="{C3380CC4-5D6E-409C-BE32-E72D297353CC}">
              <c16:uniqueId val="{00000000-B381-4EDE-AAD2-E36C6D9B8621}"/>
            </c:ext>
          </c:extLst>
        </c:ser>
        <c:dLbls>
          <c:showLegendKey val="0"/>
          <c:showVal val="0"/>
          <c:showCatName val="0"/>
          <c:showSerName val="0"/>
          <c:showPercent val="0"/>
          <c:showBubbleSize val="0"/>
        </c:dLbls>
        <c:gapWidth val="40"/>
        <c:axId val="77725071"/>
        <c:axId val="77732271"/>
      </c:barChart>
      <c:catAx>
        <c:axId val="77725071"/>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77732271"/>
        <c:crosses val="autoZero"/>
        <c:auto val="1"/>
        <c:lblAlgn val="ctr"/>
        <c:lblOffset val="100"/>
        <c:noMultiLvlLbl val="0"/>
      </c:catAx>
      <c:valAx>
        <c:axId val="77732271"/>
        <c:scaling>
          <c:orientation val="minMax"/>
          <c:min val="0"/>
        </c:scaling>
        <c:delete val="0"/>
        <c:axPos val="l"/>
        <c:numFmt formatCode="#,##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77725071"/>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Personas beneficiarias con derecho a prestación con resolución de PIA</c:v>
          </c:tx>
          <c:spPr>
            <a:solidFill>
              <a:srgbClr val="AD84C6"/>
            </a:solidFill>
            <a:ln w="9525">
              <a:solidFill>
                <a:srgbClr val="000000"/>
              </a:solidFill>
            </a:ln>
          </c:spPr>
          <c:invertIfNegative val="0"/>
          <c:dPt>
            <c:idx val="10"/>
            <c:invertIfNegative val="0"/>
            <c:bubble3D val="0"/>
            <c:spPr>
              <a:solidFill>
                <a:srgbClr val="5A3471"/>
              </a:solidFill>
              <a:ln w="9525">
                <a:solidFill>
                  <a:srgbClr val="000000"/>
                </a:solidFill>
              </a:ln>
            </c:spPr>
            <c:extLst>
              <c:ext xmlns:c16="http://schemas.microsoft.com/office/drawing/2014/chart" uri="{C3380CC4-5D6E-409C-BE32-E72D297353CC}">
                <c16:uniqueId val="{0000000B-2520-4FB6-8283-1644EE433253}"/>
              </c:ext>
            </c:extLst>
          </c:dPt>
          <c:dLbls>
            <c:dLbl>
              <c:idx val="0"/>
              <c:tx>
                <c:rich>
                  <a:bodyPr/>
                  <a:lstStyle/>
                  <a:p>
                    <a:r>
                      <a:rPr lang="es-ES"/>
                      <a:t>50.906
99,86%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520-4FB6-8283-1644EE433253}"/>
                </c:ext>
              </c:extLst>
            </c:dLbl>
            <c:dLbl>
              <c:idx val="1"/>
              <c:tx>
                <c:rich>
                  <a:bodyPr/>
                  <a:lstStyle/>
                  <a:p>
                    <a:r>
                      <a:rPr lang="es-ES"/>
                      <a:t>128.001
99,83%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520-4FB6-8283-1644EE433253}"/>
                </c:ext>
              </c:extLst>
            </c:dLbl>
            <c:dLbl>
              <c:idx val="2"/>
              <c:tx>
                <c:rich>
                  <a:bodyPr/>
                  <a:lstStyle/>
                  <a:p>
                    <a:r>
                      <a:rPr lang="es-ES"/>
                      <a:t>96.528
99,40%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520-4FB6-8283-1644EE433253}"/>
                </c:ext>
              </c:extLst>
            </c:dLbl>
            <c:dLbl>
              <c:idx val="3"/>
              <c:tx>
                <c:rich>
                  <a:bodyPr/>
                  <a:lstStyle/>
                  <a:p>
                    <a:r>
                      <a:rPr lang="es-ES"/>
                      <a:t>73.850
99,18%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520-4FB6-8283-1644EE433253}"/>
                </c:ext>
              </c:extLst>
            </c:dLbl>
            <c:dLbl>
              <c:idx val="4"/>
              <c:tx>
                <c:rich>
                  <a:bodyPr/>
                  <a:lstStyle/>
                  <a:p>
                    <a:r>
                      <a:rPr lang="es-ES"/>
                      <a:t>34.369
98,61%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520-4FB6-8283-1644EE433253}"/>
                </c:ext>
              </c:extLst>
            </c:dLbl>
            <c:dLbl>
              <c:idx val="5"/>
              <c:tx>
                <c:rich>
                  <a:bodyPr/>
                  <a:lstStyle/>
                  <a:p>
                    <a:r>
                      <a:rPr lang="es-ES"/>
                      <a:t>17.323
97,39%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520-4FB6-8283-1644EE433253}"/>
                </c:ext>
              </c:extLst>
            </c:dLbl>
            <c:dLbl>
              <c:idx val="6"/>
              <c:tx>
                <c:rich>
                  <a:bodyPr/>
                  <a:lstStyle/>
                  <a:p>
                    <a:r>
                      <a:rPr lang="es-ES"/>
                      <a:t>352.209
96,77%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520-4FB6-8283-1644EE433253}"/>
                </c:ext>
              </c:extLst>
            </c:dLbl>
            <c:dLbl>
              <c:idx val="7"/>
              <c:tx>
                <c:rich>
                  <a:bodyPr/>
                  <a:lstStyle/>
                  <a:p>
                    <a:r>
                      <a:rPr lang="es-ES"/>
                      <a:t>1.668
96,30%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520-4FB6-8283-1644EE433253}"/>
                </c:ext>
              </c:extLst>
            </c:dLbl>
            <c:dLbl>
              <c:idx val="8"/>
              <c:tx>
                <c:rich>
                  <a:bodyPr/>
                  <a:lstStyle/>
                  <a:p>
                    <a:r>
                      <a:rPr lang="es-ES"/>
                      <a:t>82.249
96,26%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2520-4FB6-8283-1644EE433253}"/>
                </c:ext>
              </c:extLst>
            </c:dLbl>
            <c:dLbl>
              <c:idx val="9"/>
              <c:tx>
                <c:rich>
                  <a:bodyPr/>
                  <a:lstStyle/>
                  <a:p>
                    <a:r>
                      <a:rPr lang="es-ES"/>
                      <a:t>183.429
94,88%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520-4FB6-8283-1644EE433253}"/>
                </c:ext>
              </c:extLst>
            </c:dLbl>
            <c:dLbl>
              <c:idx val="10"/>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1.724.191
93,80%</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520-4FB6-8283-1644EE433253}"/>
                </c:ext>
              </c:extLst>
            </c:dLbl>
            <c:dLbl>
              <c:idx val="11"/>
              <c:tx>
                <c:rich>
                  <a:bodyPr/>
                  <a:lstStyle/>
                  <a:p>
                    <a:r>
                      <a:rPr lang="es-ES"/>
                      <a:t>218.682
93,79%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520-4FB6-8283-1644EE433253}"/>
                </c:ext>
              </c:extLst>
            </c:dLbl>
            <c:dLbl>
              <c:idx val="12"/>
              <c:tx>
                <c:rich>
                  <a:bodyPr/>
                  <a:lstStyle/>
                  <a:p>
                    <a:r>
                      <a:rPr lang="es-ES"/>
                      <a:t>2.420
93,40%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520-4FB6-8283-1644EE433253}"/>
                </c:ext>
              </c:extLst>
            </c:dLbl>
            <c:dLbl>
              <c:idx val="13"/>
              <c:tx>
                <c:rich>
                  <a:bodyPr/>
                  <a:lstStyle/>
                  <a:p>
                    <a:r>
                      <a:rPr lang="es-ES"/>
                      <a:t>19.332
92,76%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520-4FB6-8283-1644EE433253}"/>
                </c:ext>
              </c:extLst>
            </c:dLbl>
            <c:dLbl>
              <c:idx val="14"/>
              <c:tx>
                <c:rich>
                  <a:bodyPr/>
                  <a:lstStyle/>
                  <a:p>
                    <a:r>
                      <a:rPr lang="es-ES"/>
                      <a:t>9.668
90,98%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2520-4FB6-8283-1644EE433253}"/>
                </c:ext>
              </c:extLst>
            </c:dLbl>
            <c:dLbl>
              <c:idx val="15"/>
              <c:tx>
                <c:rich>
                  <a:bodyPr/>
                  <a:lstStyle/>
                  <a:p>
                    <a:r>
                      <a:rPr lang="es-ES"/>
                      <a:t>34.514
89,60%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2520-4FB6-8283-1644EE433253}"/>
                </c:ext>
              </c:extLst>
            </c:dLbl>
            <c:dLbl>
              <c:idx val="16"/>
              <c:tx>
                <c:rich>
                  <a:bodyPr/>
                  <a:lstStyle/>
                  <a:p>
                    <a:r>
                      <a:rPr lang="es-ES"/>
                      <a:t>37.451
88,54%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2520-4FB6-8283-1644EE433253}"/>
                </c:ext>
              </c:extLst>
            </c:dLbl>
            <c:dLbl>
              <c:idx val="17"/>
              <c:tx>
                <c:rich>
                  <a:bodyPr/>
                  <a:lstStyle/>
                  <a:p>
                    <a:r>
                      <a:rPr lang="es-ES"/>
                      <a:t>51.044
86,71%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2520-4FB6-8283-1644EE433253}"/>
                </c:ext>
              </c:extLst>
            </c:dLbl>
            <c:dLbl>
              <c:idx val="18"/>
              <c:tx>
                <c:rich>
                  <a:bodyPr/>
                  <a:lstStyle/>
                  <a:p>
                    <a:r>
                      <a:rPr lang="es-ES"/>
                      <a:t>255.935
86,57%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2520-4FB6-8283-1644EE433253}"/>
                </c:ext>
              </c:extLst>
            </c:dLbl>
            <c:dLbl>
              <c:idx val="19"/>
              <c:tx>
                <c:rich>
                  <a:bodyPr/>
                  <a:lstStyle/>
                  <a:p>
                    <a:r>
                      <a:rPr lang="es-ES"/>
                      <a:t>74.613
85,07%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2520-4FB6-8283-1644EE433253}"/>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Asturias, Principado de</c:v>
              </c:pt>
              <c:pt idx="5">
                <c:v>Navarra, Comunidad Foral de</c:v>
              </c:pt>
              <c:pt idx="6">
                <c:v>Andalucía</c:v>
              </c:pt>
              <c:pt idx="7">
                <c:v>Ceuta</c:v>
              </c:pt>
              <c:pt idx="8">
                <c:v>Castilla - La Mancha</c:v>
              </c:pt>
              <c:pt idx="9">
                <c:v>Comunitat Valenciana</c:v>
              </c:pt>
              <c:pt idx="10">
                <c:v>Total Nacional</c:v>
              </c:pt>
              <c:pt idx="11">
                <c:v>Madrid, Comunidad de</c:v>
              </c:pt>
              <c:pt idx="12">
                <c:v>Melilla</c:v>
              </c:pt>
              <c:pt idx="13">
                <c:v>Cantabria</c:v>
              </c:pt>
              <c:pt idx="14">
                <c:v>Rioja, La</c:v>
              </c:pt>
              <c:pt idx="15">
                <c:v>Balears, Illes</c:v>
              </c:pt>
              <c:pt idx="16">
                <c:v>Extremadura</c:v>
              </c:pt>
              <c:pt idx="17">
                <c:v>Murcia, Región de</c:v>
              </c:pt>
              <c:pt idx="18">
                <c:v>Cataluña</c:v>
              </c:pt>
              <c:pt idx="19">
                <c:v>País Vasco</c:v>
              </c:pt>
            </c:strLit>
          </c:cat>
          <c:val>
            <c:numLit>
              <c:formatCode>General</c:formatCode>
              <c:ptCount val="20"/>
              <c:pt idx="0">
                <c:v>50906</c:v>
              </c:pt>
              <c:pt idx="1">
                <c:v>128001</c:v>
              </c:pt>
              <c:pt idx="2">
                <c:v>96528</c:v>
              </c:pt>
              <c:pt idx="3">
                <c:v>73850</c:v>
              </c:pt>
              <c:pt idx="4">
                <c:v>34369</c:v>
              </c:pt>
              <c:pt idx="5">
                <c:v>17323</c:v>
              </c:pt>
              <c:pt idx="6">
                <c:v>352209</c:v>
              </c:pt>
              <c:pt idx="7">
                <c:v>1668</c:v>
              </c:pt>
              <c:pt idx="8">
                <c:v>82249</c:v>
              </c:pt>
              <c:pt idx="9">
                <c:v>183429</c:v>
              </c:pt>
              <c:pt idx="10">
                <c:v>1724191</c:v>
              </c:pt>
              <c:pt idx="11">
                <c:v>218682</c:v>
              </c:pt>
              <c:pt idx="12">
                <c:v>2420</c:v>
              </c:pt>
              <c:pt idx="13">
                <c:v>19332</c:v>
              </c:pt>
              <c:pt idx="14">
                <c:v>9668</c:v>
              </c:pt>
              <c:pt idx="15">
                <c:v>34514</c:v>
              </c:pt>
              <c:pt idx="16">
                <c:v>37451</c:v>
              </c:pt>
              <c:pt idx="17">
                <c:v>51044</c:v>
              </c:pt>
              <c:pt idx="18">
                <c:v>255935</c:v>
              </c:pt>
              <c:pt idx="19">
                <c:v>74613</c:v>
              </c:pt>
            </c:numLit>
          </c:val>
          <c:extLst>
            <c:ext xmlns:c16="http://schemas.microsoft.com/office/drawing/2014/chart" uri="{C3380CC4-5D6E-409C-BE32-E72D297353CC}">
              <c16:uniqueId val="{00000000-2520-4FB6-8283-1644EE433253}"/>
            </c:ext>
          </c:extLst>
        </c:ser>
        <c:ser>
          <c:idx val="1"/>
          <c:order val="1"/>
          <c:tx>
            <c:v>Personas beneficiarias con derecho a prestación pendientes de resolución de PIA</c:v>
          </c:tx>
          <c:spPr>
            <a:solidFill>
              <a:srgbClr val="8784C6"/>
            </a:solidFill>
            <a:ln w="9525">
              <a:solidFill>
                <a:srgbClr val="000000"/>
              </a:solidFill>
            </a:ln>
          </c:spPr>
          <c:invertIfNegative val="0"/>
          <c:dPt>
            <c:idx val="10"/>
            <c:invertIfNegative val="0"/>
            <c:bubble3D val="0"/>
            <c:spPr>
              <a:solidFill>
                <a:srgbClr val="373472"/>
              </a:solidFill>
              <a:ln w="9525">
                <a:solidFill>
                  <a:srgbClr val="000000"/>
                </a:solidFill>
              </a:ln>
            </c:spPr>
            <c:extLst>
              <c:ext xmlns:c16="http://schemas.microsoft.com/office/drawing/2014/chart" uri="{C3380CC4-5D6E-409C-BE32-E72D297353CC}">
                <c16:uniqueId val="{00000020-2520-4FB6-8283-1644EE433253}"/>
              </c:ext>
            </c:extLst>
          </c:dPt>
          <c:dLbls>
            <c:dLbl>
              <c:idx val="0"/>
              <c:tx>
                <c:rich>
                  <a:bodyPr/>
                  <a:lstStyle/>
                  <a:p>
                    <a:r>
                      <a:rPr lang="es-ES"/>
                      <a:t>73
0,14%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2520-4FB6-8283-1644EE433253}"/>
                </c:ext>
              </c:extLst>
            </c:dLbl>
            <c:dLbl>
              <c:idx val="1"/>
              <c:tx>
                <c:rich>
                  <a:bodyPr/>
                  <a:lstStyle/>
                  <a:p>
                    <a:r>
                      <a:rPr lang="es-ES"/>
                      <a:t>218
0,17%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2520-4FB6-8283-1644EE433253}"/>
                </c:ext>
              </c:extLst>
            </c:dLbl>
            <c:dLbl>
              <c:idx val="2"/>
              <c:tx>
                <c:rich>
                  <a:bodyPr/>
                  <a:lstStyle/>
                  <a:p>
                    <a:r>
                      <a:rPr lang="es-ES"/>
                      <a:t>587
0,60%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2520-4FB6-8283-1644EE433253}"/>
                </c:ext>
              </c:extLst>
            </c:dLbl>
            <c:dLbl>
              <c:idx val="3"/>
              <c:tx>
                <c:rich>
                  <a:bodyPr/>
                  <a:lstStyle/>
                  <a:p>
                    <a:r>
                      <a:rPr lang="es-ES"/>
                      <a:t>607
0,82%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2520-4FB6-8283-1644EE433253}"/>
                </c:ext>
              </c:extLst>
            </c:dLbl>
            <c:dLbl>
              <c:idx val="4"/>
              <c:tx>
                <c:rich>
                  <a:bodyPr/>
                  <a:lstStyle/>
                  <a:p>
                    <a:r>
                      <a:rPr lang="es-ES"/>
                      <a:t>485
1,39%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2520-4FB6-8283-1644EE433253}"/>
                </c:ext>
              </c:extLst>
            </c:dLbl>
            <c:dLbl>
              <c:idx val="5"/>
              <c:tx>
                <c:rich>
                  <a:bodyPr/>
                  <a:lstStyle/>
                  <a:p>
                    <a:r>
                      <a:rPr lang="es-ES"/>
                      <a:t>465
2,61%</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2520-4FB6-8283-1644EE433253}"/>
                </c:ext>
              </c:extLst>
            </c:dLbl>
            <c:dLbl>
              <c:idx val="6"/>
              <c:tx>
                <c:rich>
                  <a:bodyPr/>
                  <a:lstStyle/>
                  <a:p>
                    <a:r>
                      <a:rPr lang="es-ES"/>
                      <a:t>11.755
3,23%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520-4FB6-8283-1644EE433253}"/>
                </c:ext>
              </c:extLst>
            </c:dLbl>
            <c:dLbl>
              <c:idx val="7"/>
              <c:tx>
                <c:rich>
                  <a:bodyPr/>
                  <a:lstStyle/>
                  <a:p>
                    <a:r>
                      <a:rPr lang="es-ES"/>
                      <a:t>64
3,70%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2520-4FB6-8283-1644EE433253}"/>
                </c:ext>
              </c:extLst>
            </c:dLbl>
            <c:dLbl>
              <c:idx val="8"/>
              <c:tx>
                <c:rich>
                  <a:bodyPr/>
                  <a:lstStyle/>
                  <a:p>
                    <a:r>
                      <a:rPr lang="es-ES"/>
                      <a:t>3.199
3,74%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2520-4FB6-8283-1644EE433253}"/>
                </c:ext>
              </c:extLst>
            </c:dLbl>
            <c:dLbl>
              <c:idx val="9"/>
              <c:tx>
                <c:rich>
                  <a:bodyPr/>
                  <a:lstStyle/>
                  <a:p>
                    <a:r>
                      <a:rPr lang="es-ES"/>
                      <a:t>9.894
5,12%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2520-4FB6-8283-1644EE433253}"/>
                </c:ext>
              </c:extLst>
            </c:dLbl>
            <c:dLbl>
              <c:idx val="10"/>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113.946
6,20%</a:t>
                    </a:r>
                  </a:p>
                </c:rich>
              </c:tx>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2520-4FB6-8283-1644EE433253}"/>
                </c:ext>
              </c:extLst>
            </c:dLbl>
            <c:dLbl>
              <c:idx val="11"/>
              <c:tx>
                <c:rich>
                  <a:bodyPr/>
                  <a:lstStyle/>
                  <a:p>
                    <a:r>
                      <a:rPr lang="es-ES"/>
                      <a:t>14.467
6,21%</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2520-4FB6-8283-1644EE433253}"/>
                </c:ext>
              </c:extLst>
            </c:dLbl>
            <c:dLbl>
              <c:idx val="12"/>
              <c:tx>
                <c:rich>
                  <a:bodyPr/>
                  <a:lstStyle/>
                  <a:p>
                    <a:r>
                      <a:rPr lang="es-ES"/>
                      <a:t>171
6,60%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2520-4FB6-8283-1644EE433253}"/>
                </c:ext>
              </c:extLst>
            </c:dLbl>
            <c:dLbl>
              <c:idx val="13"/>
              <c:tx>
                <c:rich>
                  <a:bodyPr/>
                  <a:lstStyle/>
                  <a:p>
                    <a:r>
                      <a:rPr lang="es-ES"/>
                      <a:t>1.508
7,24%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2520-4FB6-8283-1644EE433253}"/>
                </c:ext>
              </c:extLst>
            </c:dLbl>
            <c:dLbl>
              <c:idx val="14"/>
              <c:tx>
                <c:rich>
                  <a:bodyPr/>
                  <a:lstStyle/>
                  <a:p>
                    <a:r>
                      <a:rPr lang="es-ES"/>
                      <a:t>959
9,02%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2520-4FB6-8283-1644EE433253}"/>
                </c:ext>
              </c:extLst>
            </c:dLbl>
            <c:dLbl>
              <c:idx val="15"/>
              <c:tx>
                <c:rich>
                  <a:bodyPr/>
                  <a:lstStyle/>
                  <a:p>
                    <a:r>
                      <a:rPr lang="es-ES"/>
                      <a:t>4.007
10,40%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2520-4FB6-8283-1644EE433253}"/>
                </c:ext>
              </c:extLst>
            </c:dLbl>
            <c:dLbl>
              <c:idx val="16"/>
              <c:tx>
                <c:rich>
                  <a:bodyPr/>
                  <a:lstStyle/>
                  <a:p>
                    <a:r>
                      <a:rPr lang="es-ES"/>
                      <a:t>4.847
11,46%</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2520-4FB6-8283-1644EE433253}"/>
                </c:ext>
              </c:extLst>
            </c:dLbl>
            <c:dLbl>
              <c:idx val="17"/>
              <c:tx>
                <c:rich>
                  <a:bodyPr/>
                  <a:lstStyle/>
                  <a:p>
                    <a:r>
                      <a:rPr lang="es-ES"/>
                      <a:t>7.825
13,29%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2520-4FB6-8283-1644EE433253}"/>
                </c:ext>
              </c:extLst>
            </c:dLbl>
            <c:dLbl>
              <c:idx val="18"/>
              <c:tx>
                <c:rich>
                  <a:bodyPr/>
                  <a:lstStyle/>
                  <a:p>
                    <a:r>
                      <a:rPr lang="es-ES"/>
                      <a:t>39.717
13,43%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2520-4FB6-8283-1644EE433253}"/>
                </c:ext>
              </c:extLst>
            </c:dLbl>
            <c:dLbl>
              <c:idx val="19"/>
              <c:tx>
                <c:rich>
                  <a:bodyPr/>
                  <a:lstStyle/>
                  <a:p>
                    <a:r>
                      <a:rPr lang="es-ES"/>
                      <a:t>13.098
14,93%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2520-4FB6-8283-1644EE433253}"/>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Asturias, Principado de</c:v>
              </c:pt>
              <c:pt idx="5">
                <c:v>Navarra, Comunidad Foral de</c:v>
              </c:pt>
              <c:pt idx="6">
                <c:v>Andalucía</c:v>
              </c:pt>
              <c:pt idx="7">
                <c:v>Ceuta</c:v>
              </c:pt>
              <c:pt idx="8">
                <c:v>Castilla - La Mancha</c:v>
              </c:pt>
              <c:pt idx="9">
                <c:v>Comunitat Valenciana</c:v>
              </c:pt>
              <c:pt idx="10">
                <c:v>Total Nacional</c:v>
              </c:pt>
              <c:pt idx="11">
                <c:v>Madrid, Comunidad de</c:v>
              </c:pt>
              <c:pt idx="12">
                <c:v>Melilla</c:v>
              </c:pt>
              <c:pt idx="13">
                <c:v>Cantabria</c:v>
              </c:pt>
              <c:pt idx="14">
                <c:v>Rioja, La</c:v>
              </c:pt>
              <c:pt idx="15">
                <c:v>Balears, Illes</c:v>
              </c:pt>
              <c:pt idx="16">
                <c:v>Extremadura</c:v>
              </c:pt>
              <c:pt idx="17">
                <c:v>Murcia, Región de</c:v>
              </c:pt>
              <c:pt idx="18">
                <c:v>Cataluña</c:v>
              </c:pt>
              <c:pt idx="19">
                <c:v>País Vasco</c:v>
              </c:pt>
            </c:strLit>
          </c:cat>
          <c:val>
            <c:numLit>
              <c:formatCode>General</c:formatCode>
              <c:ptCount val="20"/>
              <c:pt idx="0">
                <c:v>73</c:v>
              </c:pt>
              <c:pt idx="1">
                <c:v>218</c:v>
              </c:pt>
              <c:pt idx="2">
                <c:v>587</c:v>
              </c:pt>
              <c:pt idx="3">
                <c:v>607</c:v>
              </c:pt>
              <c:pt idx="4">
                <c:v>485</c:v>
              </c:pt>
              <c:pt idx="5">
                <c:v>465</c:v>
              </c:pt>
              <c:pt idx="6">
                <c:v>11755</c:v>
              </c:pt>
              <c:pt idx="7">
                <c:v>64</c:v>
              </c:pt>
              <c:pt idx="8">
                <c:v>3199</c:v>
              </c:pt>
              <c:pt idx="9">
                <c:v>9894</c:v>
              </c:pt>
              <c:pt idx="10">
                <c:v>113946</c:v>
              </c:pt>
              <c:pt idx="11">
                <c:v>14467</c:v>
              </c:pt>
              <c:pt idx="12">
                <c:v>171</c:v>
              </c:pt>
              <c:pt idx="13">
                <c:v>1508</c:v>
              </c:pt>
              <c:pt idx="14">
                <c:v>959</c:v>
              </c:pt>
              <c:pt idx="15">
                <c:v>4007</c:v>
              </c:pt>
              <c:pt idx="16">
                <c:v>4847</c:v>
              </c:pt>
              <c:pt idx="17">
                <c:v>7825</c:v>
              </c:pt>
              <c:pt idx="18">
                <c:v>39717</c:v>
              </c:pt>
              <c:pt idx="19">
                <c:v>13098</c:v>
              </c:pt>
            </c:numLit>
          </c:val>
          <c:extLst>
            <c:ext xmlns:c16="http://schemas.microsoft.com/office/drawing/2014/chart" uri="{C3380CC4-5D6E-409C-BE32-E72D297353CC}">
              <c16:uniqueId val="{00000015-2520-4FB6-8283-1644EE433253}"/>
            </c:ext>
          </c:extLst>
        </c:ser>
        <c:dLbls>
          <c:showLegendKey val="0"/>
          <c:showVal val="0"/>
          <c:showCatName val="0"/>
          <c:showSerName val="0"/>
          <c:showPercent val="0"/>
          <c:showBubbleSize val="0"/>
        </c:dLbls>
        <c:gapWidth val="40"/>
        <c:overlap val="100"/>
        <c:axId val="77728431"/>
        <c:axId val="77728911"/>
      </c:barChart>
      <c:catAx>
        <c:axId val="77728431"/>
        <c:scaling>
          <c:orientation val="minMax"/>
        </c:scaling>
        <c:delete val="0"/>
        <c:axPos val="b"/>
        <c:numFmt formatCode="General" sourceLinked="1"/>
        <c:majorTickMark val="out"/>
        <c:minorTickMark val="none"/>
        <c:tickLblPos val="nextTo"/>
        <c:txPr>
          <a:bodyPr rot="-2700000" vert="horz"/>
          <a:lstStyle/>
          <a:p>
            <a:pPr>
              <a:defRPr sz="900" b="1">
                <a:solidFill>
                  <a:srgbClr val="000000"/>
                </a:solidFill>
                <a:latin typeface="Calibri"/>
                <a:ea typeface="Calibri"/>
                <a:cs typeface="Calibri"/>
              </a:defRPr>
            </a:pPr>
            <a:endParaRPr lang="es-ES"/>
          </a:p>
        </c:txPr>
        <c:crossAx val="77728911"/>
        <c:crosses val="autoZero"/>
        <c:auto val="1"/>
        <c:lblAlgn val="ctr"/>
        <c:lblOffset val="100"/>
        <c:noMultiLvlLbl val="0"/>
      </c:catAx>
      <c:valAx>
        <c:axId val="77728911"/>
        <c:scaling>
          <c:orientation val="minMax"/>
          <c:max val="1"/>
          <c:min val="0"/>
        </c:scaling>
        <c:delete val="0"/>
        <c:axPos val="l"/>
        <c:numFmt formatCode="0%" sourceLinked="0"/>
        <c:majorTickMark val="out"/>
        <c:minorTickMark val="none"/>
        <c:tickLblPos val="nextTo"/>
        <c:txPr>
          <a:bodyPr/>
          <a:lstStyle/>
          <a:p>
            <a:pPr>
              <a:defRPr sz="900">
                <a:solidFill>
                  <a:srgbClr val="000000"/>
                </a:solidFill>
                <a:latin typeface="Calibri"/>
                <a:ea typeface="Calibri"/>
                <a:cs typeface="Calibri"/>
              </a:defRPr>
            </a:pPr>
            <a:endParaRPr lang="es-ES"/>
          </a:p>
        </c:txPr>
        <c:crossAx val="7772843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000000"/>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solicitudes en el tramo de edad de 65 a 79 años sobre la población de dicha edad</a:t>
            </a:r>
          </a:p>
        </c:rich>
      </c:tx>
      <c:overlay val="0"/>
    </c:title>
    <c:autoTitleDeleted val="0"/>
    <c:plotArea>
      <c:layout/>
      <c:barChart>
        <c:barDir val="col"/>
        <c:grouping val="clustered"/>
        <c:varyColors val="0"/>
        <c:ser>
          <c:idx val="0"/>
          <c:order val="0"/>
          <c:tx>
            <c:v>Porcentaje de solicitudes en el tramo de edad de 65 a 79 años sobre la población de dicha edad</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FD98-4EDE-B7A4-11187C7A0031}"/>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Murcia, Región de</c:v>
              </c:pt>
              <c:pt idx="2">
                <c:v>Cataluña</c:v>
              </c:pt>
              <c:pt idx="3">
                <c:v>Extremadura</c:v>
              </c:pt>
              <c:pt idx="4">
                <c:v>Balears, Illes</c:v>
              </c:pt>
              <c:pt idx="5">
                <c:v>Melilla</c:v>
              </c:pt>
              <c:pt idx="6">
                <c:v>Castilla - La Mancha</c:v>
              </c:pt>
              <c:pt idx="7">
                <c:v>Total Nacional</c:v>
              </c:pt>
              <c:pt idx="8">
                <c:v>Canarias</c:v>
              </c:pt>
              <c:pt idx="9">
                <c:v>Castilla y León</c:v>
              </c:pt>
              <c:pt idx="10">
                <c:v>Comunitat Valenciana</c:v>
              </c:pt>
              <c:pt idx="11">
                <c:v>País Vasco</c:v>
              </c:pt>
              <c:pt idx="12">
                <c:v>Madrid, Comunidad de</c:v>
              </c:pt>
              <c:pt idx="13">
                <c:v>Aragón</c:v>
              </c:pt>
              <c:pt idx="14">
                <c:v>Asturias, Principado de</c:v>
              </c:pt>
              <c:pt idx="15">
                <c:v>Rioja, La</c:v>
              </c:pt>
              <c:pt idx="16">
                <c:v>Ceuta</c:v>
              </c:pt>
              <c:pt idx="17">
                <c:v>Cantabria</c:v>
              </c:pt>
              <c:pt idx="18">
                <c:v>Navarra, Comunidad Foral de</c:v>
              </c:pt>
              <c:pt idx="19">
                <c:v>Galicia</c:v>
              </c:pt>
            </c:strLit>
          </c:cat>
          <c:val>
            <c:numLit>
              <c:formatCode>General</c:formatCode>
              <c:ptCount val="20"/>
              <c:pt idx="0">
                <c:v>9.5860683520444443</c:v>
              </c:pt>
              <c:pt idx="1">
                <c:v>8.9920827636868204</c:v>
              </c:pt>
              <c:pt idx="2">
                <c:v>8.8305557262158203</c:v>
              </c:pt>
              <c:pt idx="3">
                <c:v>8.2084639403767525</c:v>
              </c:pt>
              <c:pt idx="4">
                <c:v>7.6712506486766996</c:v>
              </c:pt>
              <c:pt idx="5">
                <c:v>7.5136453373591916</c:v>
              </c:pt>
              <c:pt idx="6">
                <c:v>7.3208435078215306</c:v>
              </c:pt>
              <c:pt idx="7">
                <c:v>7.2942161742744647</c:v>
              </c:pt>
              <c:pt idx="8">
                <c:v>6.8154592407847447</c:v>
              </c:pt>
              <c:pt idx="9">
                <c:v>6.8087466438942661</c:v>
              </c:pt>
              <c:pt idx="10">
                <c:v>6.7292839640346767</c:v>
              </c:pt>
              <c:pt idx="11">
                <c:v>6.4921733983528283</c:v>
              </c:pt>
              <c:pt idx="12">
                <c:v>6.131125100016388</c:v>
              </c:pt>
              <c:pt idx="13">
                <c:v>6.0274965200312716</c:v>
              </c:pt>
              <c:pt idx="14">
                <c:v>5.7599602829837409</c:v>
              </c:pt>
              <c:pt idx="15">
                <c:v>5.7502175116665351</c:v>
              </c:pt>
              <c:pt idx="16">
                <c:v>5.353294771464217</c:v>
              </c:pt>
              <c:pt idx="17">
                <c:v>5.3047011027278002</c:v>
              </c:pt>
              <c:pt idx="18">
                <c:v>4.6220973970610357</c:v>
              </c:pt>
              <c:pt idx="19">
                <c:v>3.7506219380518728</c:v>
              </c:pt>
            </c:numLit>
          </c:val>
          <c:extLst>
            <c:ext xmlns:c16="http://schemas.microsoft.com/office/drawing/2014/chart" uri="{C3380CC4-5D6E-409C-BE32-E72D297353CC}">
              <c16:uniqueId val="{00000000-FD98-4EDE-B7A4-11187C7A0031}"/>
            </c:ext>
          </c:extLst>
        </c:ser>
        <c:dLbls>
          <c:showLegendKey val="0"/>
          <c:showVal val="0"/>
          <c:showCatName val="0"/>
          <c:showSerName val="0"/>
          <c:showPercent val="0"/>
          <c:showBubbleSize val="0"/>
        </c:dLbls>
        <c:gapWidth val="40"/>
        <c:axId val="43639183"/>
        <c:axId val="43645903"/>
      </c:barChart>
      <c:catAx>
        <c:axId val="4363918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45903"/>
        <c:crosses val="autoZero"/>
        <c:auto val="1"/>
        <c:lblAlgn val="ctr"/>
        <c:lblOffset val="100"/>
        <c:noMultiLvlLbl val="0"/>
      </c:catAx>
      <c:valAx>
        <c:axId val="43645903"/>
        <c:scaling>
          <c:orientation val="minMax"/>
          <c:max val="12"/>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39183"/>
        <c:crosses val="autoZero"/>
        <c:crossBetween val="between"/>
        <c:majorUnit val="2"/>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Personas beneficiarias con derecho a prestación con resolución de PIA</c:v>
          </c:tx>
          <c:spPr>
            <a:solidFill>
              <a:srgbClr val="AD84C6"/>
            </a:solidFill>
            <a:ln w="9525">
              <a:solidFill>
                <a:srgbClr val="000000"/>
              </a:solidFill>
            </a:ln>
          </c:spPr>
          <c:invertIfNegative val="0"/>
          <c:dPt>
            <c:idx val="11"/>
            <c:invertIfNegative val="0"/>
            <c:bubble3D val="0"/>
            <c:spPr>
              <a:solidFill>
                <a:srgbClr val="5A3471"/>
              </a:solidFill>
              <a:ln w="9525">
                <a:solidFill>
                  <a:srgbClr val="000000"/>
                </a:solidFill>
              </a:ln>
            </c:spPr>
            <c:extLst>
              <c:ext xmlns:c16="http://schemas.microsoft.com/office/drawing/2014/chart" uri="{C3380CC4-5D6E-409C-BE32-E72D297353CC}">
                <c16:uniqueId val="{0000000C-B134-4D9F-840D-D6A720B9F7E6}"/>
              </c:ext>
            </c:extLst>
          </c:dPt>
          <c:dLbls>
            <c:dLbl>
              <c:idx val="0"/>
              <c:tx>
                <c:rich>
                  <a:bodyPr/>
                  <a:lstStyle/>
                  <a:p>
                    <a:r>
                      <a:rPr lang="es-ES"/>
                      <a:t>14.895
99,94%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134-4D9F-840D-D6A720B9F7E6}"/>
                </c:ext>
              </c:extLst>
            </c:dLbl>
            <c:dLbl>
              <c:idx val="1"/>
              <c:tx>
                <c:rich>
                  <a:bodyPr/>
                  <a:lstStyle/>
                  <a:p>
                    <a:r>
                      <a:rPr lang="es-ES"/>
                      <a:t>34.407
99,86%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134-4D9F-840D-D6A720B9F7E6}"/>
                </c:ext>
              </c:extLst>
            </c:dLbl>
            <c:dLbl>
              <c:idx val="2"/>
              <c:tx>
                <c:rich>
                  <a:bodyPr/>
                  <a:lstStyle/>
                  <a:p>
                    <a:r>
                      <a:rPr lang="es-ES"/>
                      <a:t>27.890
99,83%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134-4D9F-840D-D6A720B9F7E6}"/>
                </c:ext>
              </c:extLst>
            </c:dLbl>
            <c:dLbl>
              <c:idx val="3"/>
              <c:tx>
                <c:rich>
                  <a:bodyPr/>
                  <a:lstStyle/>
                  <a:p>
                    <a:r>
                      <a:rPr lang="es-ES"/>
                      <a:t>25.356
99,38%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134-4D9F-840D-D6A720B9F7E6}"/>
                </c:ext>
              </c:extLst>
            </c:dLbl>
            <c:dLbl>
              <c:idx val="4"/>
              <c:tx>
                <c:rich>
                  <a:bodyPr/>
                  <a:lstStyle/>
                  <a:p>
                    <a:r>
                      <a:rPr lang="es-ES"/>
                      <a:t>7.318
98,93%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134-4D9F-840D-D6A720B9F7E6}"/>
                </c:ext>
              </c:extLst>
            </c:dLbl>
            <c:dLbl>
              <c:idx val="5"/>
              <c:tx>
                <c:rich>
                  <a:bodyPr/>
                  <a:lstStyle/>
                  <a:p>
                    <a:r>
                      <a:rPr lang="es-ES"/>
                      <a:t>3.124
98,27%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134-4D9F-840D-D6A720B9F7E6}"/>
                </c:ext>
              </c:extLst>
            </c:dLbl>
            <c:dLbl>
              <c:idx val="6"/>
              <c:tx>
                <c:rich>
                  <a:bodyPr/>
                  <a:lstStyle/>
                  <a:p>
                    <a:r>
                      <a:rPr lang="es-ES"/>
                      <a:t>86.376
98,23%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134-4D9F-840D-D6A720B9F7E6}"/>
                </c:ext>
              </c:extLst>
            </c:dLbl>
            <c:dLbl>
              <c:idx val="7"/>
              <c:tx>
                <c:rich>
                  <a:bodyPr/>
                  <a:lstStyle/>
                  <a:p>
                    <a:r>
                      <a:rPr lang="es-ES"/>
                      <a:t>25.015
97,61%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134-4D9F-840D-D6A720B9F7E6}"/>
                </c:ext>
              </c:extLst>
            </c:dLbl>
            <c:dLbl>
              <c:idx val="8"/>
              <c:tx>
                <c:rich>
                  <a:bodyPr/>
                  <a:lstStyle/>
                  <a:p>
                    <a:r>
                      <a:rPr lang="es-ES"/>
                      <a:t>428
97,27%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134-4D9F-840D-D6A720B9F7E6}"/>
                </c:ext>
              </c:extLst>
            </c:dLbl>
            <c:dLbl>
              <c:idx val="9"/>
              <c:tx>
                <c:rich>
                  <a:bodyPr/>
                  <a:lstStyle/>
                  <a:p>
                    <a:r>
                      <a:rPr lang="es-ES"/>
                      <a:t>70.423
97,27%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134-4D9F-840D-D6A720B9F7E6}"/>
                </c:ext>
              </c:extLst>
            </c:dLbl>
            <c:dLbl>
              <c:idx val="10"/>
              <c:tx>
                <c:rich>
                  <a:bodyPr/>
                  <a:lstStyle/>
                  <a:p>
                    <a:r>
                      <a:rPr lang="es-ES"/>
                      <a:t>5.142
96,78%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B134-4D9F-840D-D6A720B9F7E6}"/>
                </c:ext>
              </c:extLst>
            </c:dLbl>
            <c:dLbl>
              <c:idx val="11"/>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450.983
96,76%</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B134-4D9F-840D-D6A720B9F7E6}"/>
                </c:ext>
              </c:extLst>
            </c:dLbl>
            <c:dLbl>
              <c:idx val="12"/>
              <c:tx>
                <c:rich>
                  <a:bodyPr/>
                  <a:lstStyle/>
                  <a:p>
                    <a:r>
                      <a:rPr lang="es-ES"/>
                      <a:t>48.920
96,46%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B134-4D9F-840D-D6A720B9F7E6}"/>
                </c:ext>
              </c:extLst>
            </c:dLbl>
            <c:dLbl>
              <c:idx val="13"/>
              <c:tx>
                <c:rich>
                  <a:bodyPr/>
                  <a:lstStyle/>
                  <a:p>
                    <a:r>
                      <a:rPr lang="es-ES"/>
                      <a:t>2.115
94,72%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134-4D9F-840D-D6A720B9F7E6}"/>
                </c:ext>
              </c:extLst>
            </c:dLbl>
            <c:dLbl>
              <c:idx val="14"/>
              <c:tx>
                <c:rich>
                  <a:bodyPr/>
                  <a:lstStyle/>
                  <a:p>
                    <a:r>
                      <a:rPr lang="es-ES"/>
                      <a:t>840
93,85%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B134-4D9F-840D-D6A720B9F7E6}"/>
                </c:ext>
              </c:extLst>
            </c:dLbl>
            <c:dLbl>
              <c:idx val="15"/>
              <c:tx>
                <c:rich>
                  <a:bodyPr/>
                  <a:lstStyle/>
                  <a:p>
                    <a:r>
                      <a:rPr lang="es-ES"/>
                      <a:t>46.559
93,63%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B134-4D9F-840D-D6A720B9F7E6}"/>
                </c:ext>
              </c:extLst>
            </c:dLbl>
            <c:dLbl>
              <c:idx val="16"/>
              <c:tx>
                <c:rich>
                  <a:bodyPr/>
                  <a:lstStyle/>
                  <a:p>
                    <a:r>
                      <a:rPr lang="es-ES"/>
                      <a:t>8.230
93,35%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B134-4D9F-840D-D6A720B9F7E6}"/>
                </c:ext>
              </c:extLst>
            </c:dLbl>
            <c:dLbl>
              <c:idx val="17"/>
              <c:tx>
                <c:rich>
                  <a:bodyPr/>
                  <a:lstStyle/>
                  <a:p>
                    <a:r>
                      <a:rPr lang="es-ES"/>
                      <a:t>12.220
93,33%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B134-4D9F-840D-D6A720B9F7E6}"/>
                </c:ext>
              </c:extLst>
            </c:dLbl>
            <c:dLbl>
              <c:idx val="18"/>
              <c:tx>
                <c:rich>
                  <a:bodyPr/>
                  <a:lstStyle/>
                  <a:p>
                    <a:r>
                      <a:rPr lang="es-ES"/>
                      <a:t>14.631
91,30%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B134-4D9F-840D-D6A720B9F7E6}"/>
                </c:ext>
              </c:extLst>
            </c:dLbl>
            <c:dLbl>
              <c:idx val="19"/>
              <c:tx>
                <c:rich>
                  <a:bodyPr/>
                  <a:lstStyle/>
                  <a:p>
                    <a:r>
                      <a:rPr lang="es-ES"/>
                      <a:t>17.094
87,87%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B134-4D9F-840D-D6A720B9F7E6}"/>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Asturias, Principado de</c:v>
              </c:pt>
              <c:pt idx="5">
                <c:v>Navarra, Comunidad Foral de</c:v>
              </c:pt>
              <c:pt idx="6">
                <c:v>Andalucía</c:v>
              </c:pt>
              <c:pt idx="7">
                <c:v>Castilla - La Mancha</c:v>
              </c:pt>
              <c:pt idx="8">
                <c:v>Ceuta</c:v>
              </c:pt>
              <c:pt idx="9">
                <c:v>Madrid, Comunidad de</c:v>
              </c:pt>
              <c:pt idx="10">
                <c:v>Cantabria</c:v>
              </c:pt>
              <c:pt idx="11">
                <c:v>Total Nacional</c:v>
              </c:pt>
              <c:pt idx="12">
                <c:v>Comunitat Valenciana</c:v>
              </c:pt>
              <c:pt idx="13">
                <c:v>Rioja, La</c:v>
              </c:pt>
              <c:pt idx="14">
                <c:v>Melilla</c:v>
              </c:pt>
              <c:pt idx="15">
                <c:v>Cataluña</c:v>
              </c:pt>
              <c:pt idx="16">
                <c:v>Balears, Illes</c:v>
              </c:pt>
              <c:pt idx="17">
                <c:v>Extremadura</c:v>
              </c:pt>
              <c:pt idx="18">
                <c:v>Murcia, Región de</c:v>
              </c:pt>
              <c:pt idx="19">
                <c:v>País Vasco</c:v>
              </c:pt>
            </c:strLit>
          </c:cat>
          <c:val>
            <c:numLit>
              <c:formatCode>General</c:formatCode>
              <c:ptCount val="20"/>
              <c:pt idx="0">
                <c:v>14895</c:v>
              </c:pt>
              <c:pt idx="1">
                <c:v>34407</c:v>
              </c:pt>
              <c:pt idx="2">
                <c:v>27890</c:v>
              </c:pt>
              <c:pt idx="3">
                <c:v>25356</c:v>
              </c:pt>
              <c:pt idx="4">
                <c:v>7318</c:v>
              </c:pt>
              <c:pt idx="5">
                <c:v>3124</c:v>
              </c:pt>
              <c:pt idx="6">
                <c:v>86376</c:v>
              </c:pt>
              <c:pt idx="7">
                <c:v>25015</c:v>
              </c:pt>
              <c:pt idx="8">
                <c:v>428</c:v>
              </c:pt>
              <c:pt idx="9">
                <c:v>70423</c:v>
              </c:pt>
              <c:pt idx="10">
                <c:v>5142</c:v>
              </c:pt>
              <c:pt idx="11">
                <c:v>450983</c:v>
              </c:pt>
              <c:pt idx="12">
                <c:v>48920</c:v>
              </c:pt>
              <c:pt idx="13">
                <c:v>2115</c:v>
              </c:pt>
              <c:pt idx="14">
                <c:v>840</c:v>
              </c:pt>
              <c:pt idx="15">
                <c:v>46559</c:v>
              </c:pt>
              <c:pt idx="16">
                <c:v>8230</c:v>
              </c:pt>
              <c:pt idx="17">
                <c:v>12220</c:v>
              </c:pt>
              <c:pt idx="18">
                <c:v>14631</c:v>
              </c:pt>
              <c:pt idx="19">
                <c:v>17094</c:v>
              </c:pt>
            </c:numLit>
          </c:val>
          <c:extLst>
            <c:ext xmlns:c16="http://schemas.microsoft.com/office/drawing/2014/chart" uri="{C3380CC4-5D6E-409C-BE32-E72D297353CC}">
              <c16:uniqueId val="{00000000-B134-4D9F-840D-D6A720B9F7E6}"/>
            </c:ext>
          </c:extLst>
        </c:ser>
        <c:ser>
          <c:idx val="1"/>
          <c:order val="1"/>
          <c:tx>
            <c:v>Personas beneficiarias con derecho a prestación pendientes de resolución de PIA</c:v>
          </c:tx>
          <c:spPr>
            <a:solidFill>
              <a:srgbClr val="8784C6"/>
            </a:solidFill>
            <a:ln w="9525">
              <a:solidFill>
                <a:srgbClr val="000000"/>
              </a:solidFill>
            </a:ln>
          </c:spPr>
          <c:invertIfNegative val="0"/>
          <c:dPt>
            <c:idx val="11"/>
            <c:invertIfNegative val="0"/>
            <c:bubble3D val="0"/>
            <c:spPr>
              <a:solidFill>
                <a:srgbClr val="373472"/>
              </a:solidFill>
              <a:ln w="9525">
                <a:solidFill>
                  <a:srgbClr val="000000"/>
                </a:solidFill>
              </a:ln>
            </c:spPr>
            <c:extLst>
              <c:ext xmlns:c16="http://schemas.microsoft.com/office/drawing/2014/chart" uri="{C3380CC4-5D6E-409C-BE32-E72D297353CC}">
                <c16:uniqueId val="{00000021-B134-4D9F-840D-D6A720B9F7E6}"/>
              </c:ext>
            </c:extLst>
          </c:dPt>
          <c:dLbls>
            <c:dLbl>
              <c:idx val="0"/>
              <c:tx>
                <c:rich>
                  <a:bodyPr/>
                  <a:lstStyle/>
                  <a:p>
                    <a:r>
                      <a:rPr lang="es-ES"/>
                      <a:t>9
0,06%</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B134-4D9F-840D-D6A720B9F7E6}"/>
                </c:ext>
              </c:extLst>
            </c:dLbl>
            <c:dLbl>
              <c:idx val="1"/>
              <c:tx>
                <c:rich>
                  <a:bodyPr/>
                  <a:lstStyle/>
                  <a:p>
                    <a:r>
                      <a:rPr lang="es-ES"/>
                      <a:t>49
0,14%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B134-4D9F-840D-D6A720B9F7E6}"/>
                </c:ext>
              </c:extLst>
            </c:dLbl>
            <c:dLbl>
              <c:idx val="2"/>
              <c:tx>
                <c:rich>
                  <a:bodyPr/>
                  <a:lstStyle/>
                  <a:p>
                    <a:r>
                      <a:rPr lang="es-ES"/>
                      <a:t>48
0,17%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134-4D9F-840D-D6A720B9F7E6}"/>
                </c:ext>
              </c:extLst>
            </c:dLbl>
            <c:dLbl>
              <c:idx val="3"/>
              <c:tx>
                <c:rich>
                  <a:bodyPr/>
                  <a:lstStyle/>
                  <a:p>
                    <a:r>
                      <a:rPr lang="es-ES"/>
                      <a:t>158
0,62%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B134-4D9F-840D-D6A720B9F7E6}"/>
                </c:ext>
              </c:extLst>
            </c:dLbl>
            <c:dLbl>
              <c:idx val="4"/>
              <c:tx>
                <c:rich>
                  <a:bodyPr/>
                  <a:lstStyle/>
                  <a:p>
                    <a:r>
                      <a:rPr lang="es-ES"/>
                      <a:t>79
1,07%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B134-4D9F-840D-D6A720B9F7E6}"/>
                </c:ext>
              </c:extLst>
            </c:dLbl>
            <c:dLbl>
              <c:idx val="5"/>
              <c:tx>
                <c:rich>
                  <a:bodyPr/>
                  <a:lstStyle/>
                  <a:p>
                    <a:r>
                      <a:rPr lang="es-ES"/>
                      <a:t>55
1,73%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B134-4D9F-840D-D6A720B9F7E6}"/>
                </c:ext>
              </c:extLst>
            </c:dLbl>
            <c:dLbl>
              <c:idx val="6"/>
              <c:tx>
                <c:rich>
                  <a:bodyPr/>
                  <a:lstStyle/>
                  <a:p>
                    <a:r>
                      <a:rPr lang="es-ES"/>
                      <a:t>1.557
1,77%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B134-4D9F-840D-D6A720B9F7E6}"/>
                </c:ext>
              </c:extLst>
            </c:dLbl>
            <c:dLbl>
              <c:idx val="7"/>
              <c:tx>
                <c:rich>
                  <a:bodyPr/>
                  <a:lstStyle/>
                  <a:p>
                    <a:r>
                      <a:rPr lang="es-ES"/>
                      <a:t>613
2,39%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B134-4D9F-840D-D6A720B9F7E6}"/>
                </c:ext>
              </c:extLst>
            </c:dLbl>
            <c:dLbl>
              <c:idx val="8"/>
              <c:tx>
                <c:rich>
                  <a:bodyPr/>
                  <a:lstStyle/>
                  <a:p>
                    <a:r>
                      <a:rPr lang="es-ES"/>
                      <a:t>12
2,73%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B134-4D9F-840D-D6A720B9F7E6}"/>
                </c:ext>
              </c:extLst>
            </c:dLbl>
            <c:dLbl>
              <c:idx val="9"/>
              <c:tx>
                <c:rich>
                  <a:bodyPr/>
                  <a:lstStyle/>
                  <a:p>
                    <a:r>
                      <a:rPr lang="es-ES"/>
                      <a:t>1.980
2,73%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B134-4D9F-840D-D6A720B9F7E6}"/>
                </c:ext>
              </c:extLst>
            </c:dLbl>
            <c:dLbl>
              <c:idx val="10"/>
              <c:tx>
                <c:rich>
                  <a:bodyPr/>
                  <a:lstStyle/>
                  <a:p>
                    <a:r>
                      <a:rPr lang="es-ES"/>
                      <a:t>171
3,22%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B134-4D9F-840D-D6A720B9F7E6}"/>
                </c:ext>
              </c:extLst>
            </c:dLbl>
            <c:dLbl>
              <c:idx val="11"/>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15.081
3,24%</a:t>
                    </a:r>
                  </a:p>
                </c:rich>
              </c:tx>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B134-4D9F-840D-D6A720B9F7E6}"/>
                </c:ext>
              </c:extLst>
            </c:dLbl>
            <c:dLbl>
              <c:idx val="12"/>
              <c:tx>
                <c:rich>
                  <a:bodyPr/>
                  <a:lstStyle/>
                  <a:p>
                    <a:r>
                      <a:rPr lang="es-ES"/>
                      <a:t>1.796
3,54%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B134-4D9F-840D-D6A720B9F7E6}"/>
                </c:ext>
              </c:extLst>
            </c:dLbl>
            <c:dLbl>
              <c:idx val="13"/>
              <c:tx>
                <c:rich>
                  <a:bodyPr/>
                  <a:lstStyle/>
                  <a:p>
                    <a:r>
                      <a:rPr lang="es-ES"/>
                      <a:t>118
5,28%</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B134-4D9F-840D-D6A720B9F7E6}"/>
                </c:ext>
              </c:extLst>
            </c:dLbl>
            <c:dLbl>
              <c:idx val="14"/>
              <c:tx>
                <c:rich>
                  <a:bodyPr/>
                  <a:lstStyle/>
                  <a:p>
                    <a:r>
                      <a:rPr lang="es-ES"/>
                      <a:t>55
6,15%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B134-4D9F-840D-D6A720B9F7E6}"/>
                </c:ext>
              </c:extLst>
            </c:dLbl>
            <c:dLbl>
              <c:idx val="15"/>
              <c:tx>
                <c:rich>
                  <a:bodyPr/>
                  <a:lstStyle/>
                  <a:p>
                    <a:r>
                      <a:rPr lang="es-ES"/>
                      <a:t>3.166
6,37%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B134-4D9F-840D-D6A720B9F7E6}"/>
                </c:ext>
              </c:extLst>
            </c:dLbl>
            <c:dLbl>
              <c:idx val="16"/>
              <c:tx>
                <c:rich>
                  <a:bodyPr/>
                  <a:lstStyle/>
                  <a:p>
                    <a:r>
                      <a:rPr lang="es-ES"/>
                      <a:t>586
6,65%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B134-4D9F-840D-D6A720B9F7E6}"/>
                </c:ext>
              </c:extLst>
            </c:dLbl>
            <c:dLbl>
              <c:idx val="17"/>
              <c:tx>
                <c:rich>
                  <a:bodyPr/>
                  <a:lstStyle/>
                  <a:p>
                    <a:r>
                      <a:rPr lang="es-ES"/>
                      <a:t>874
6,67%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B134-4D9F-840D-D6A720B9F7E6}"/>
                </c:ext>
              </c:extLst>
            </c:dLbl>
            <c:dLbl>
              <c:idx val="18"/>
              <c:tx>
                <c:rich>
                  <a:bodyPr/>
                  <a:lstStyle/>
                  <a:p>
                    <a:r>
                      <a:rPr lang="es-ES"/>
                      <a:t>1.395
8,70%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B134-4D9F-840D-D6A720B9F7E6}"/>
                </c:ext>
              </c:extLst>
            </c:dLbl>
            <c:dLbl>
              <c:idx val="19"/>
              <c:tx>
                <c:rich>
                  <a:bodyPr/>
                  <a:lstStyle/>
                  <a:p>
                    <a:r>
                      <a:rPr lang="es-ES"/>
                      <a:t>2.360
12,13%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B134-4D9F-840D-D6A720B9F7E6}"/>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Asturias, Principado de</c:v>
              </c:pt>
              <c:pt idx="5">
                <c:v>Navarra, Comunidad Foral de</c:v>
              </c:pt>
              <c:pt idx="6">
                <c:v>Andalucía</c:v>
              </c:pt>
              <c:pt idx="7">
                <c:v>Castilla - La Mancha</c:v>
              </c:pt>
              <c:pt idx="8">
                <c:v>Ceuta</c:v>
              </c:pt>
              <c:pt idx="9">
                <c:v>Madrid, Comunidad de</c:v>
              </c:pt>
              <c:pt idx="10">
                <c:v>Cantabria</c:v>
              </c:pt>
              <c:pt idx="11">
                <c:v>Total Nacional</c:v>
              </c:pt>
              <c:pt idx="12">
                <c:v>Comunitat Valenciana</c:v>
              </c:pt>
              <c:pt idx="13">
                <c:v>Rioja, La</c:v>
              </c:pt>
              <c:pt idx="14">
                <c:v>Melilla</c:v>
              </c:pt>
              <c:pt idx="15">
                <c:v>Cataluña</c:v>
              </c:pt>
              <c:pt idx="16">
                <c:v>Balears, Illes</c:v>
              </c:pt>
              <c:pt idx="17">
                <c:v>Extremadura</c:v>
              </c:pt>
              <c:pt idx="18">
                <c:v>Murcia, Región de</c:v>
              </c:pt>
              <c:pt idx="19">
                <c:v>País Vasco</c:v>
              </c:pt>
            </c:strLit>
          </c:cat>
          <c:val>
            <c:numLit>
              <c:formatCode>General</c:formatCode>
              <c:ptCount val="20"/>
              <c:pt idx="0">
                <c:v>9</c:v>
              </c:pt>
              <c:pt idx="1">
                <c:v>49</c:v>
              </c:pt>
              <c:pt idx="2">
                <c:v>48</c:v>
              </c:pt>
              <c:pt idx="3">
                <c:v>158</c:v>
              </c:pt>
              <c:pt idx="4">
                <c:v>79</c:v>
              </c:pt>
              <c:pt idx="5">
                <c:v>55</c:v>
              </c:pt>
              <c:pt idx="6">
                <c:v>1557</c:v>
              </c:pt>
              <c:pt idx="7">
                <c:v>613</c:v>
              </c:pt>
              <c:pt idx="8">
                <c:v>12</c:v>
              </c:pt>
              <c:pt idx="9">
                <c:v>1980</c:v>
              </c:pt>
              <c:pt idx="10">
                <c:v>171</c:v>
              </c:pt>
              <c:pt idx="11">
                <c:v>15081</c:v>
              </c:pt>
              <c:pt idx="12">
                <c:v>1796</c:v>
              </c:pt>
              <c:pt idx="13">
                <c:v>118</c:v>
              </c:pt>
              <c:pt idx="14">
                <c:v>55</c:v>
              </c:pt>
              <c:pt idx="15">
                <c:v>3166</c:v>
              </c:pt>
              <c:pt idx="16">
                <c:v>586</c:v>
              </c:pt>
              <c:pt idx="17">
                <c:v>874</c:v>
              </c:pt>
              <c:pt idx="18">
                <c:v>1395</c:v>
              </c:pt>
              <c:pt idx="19">
                <c:v>2360</c:v>
              </c:pt>
            </c:numLit>
          </c:val>
          <c:extLst>
            <c:ext xmlns:c16="http://schemas.microsoft.com/office/drawing/2014/chart" uri="{C3380CC4-5D6E-409C-BE32-E72D297353CC}">
              <c16:uniqueId val="{00000015-B134-4D9F-840D-D6A720B9F7E6}"/>
            </c:ext>
          </c:extLst>
        </c:ser>
        <c:dLbls>
          <c:showLegendKey val="0"/>
          <c:showVal val="0"/>
          <c:showCatName val="0"/>
          <c:showSerName val="0"/>
          <c:showPercent val="0"/>
          <c:showBubbleSize val="0"/>
        </c:dLbls>
        <c:gapWidth val="40"/>
        <c:overlap val="100"/>
        <c:axId val="77733231"/>
        <c:axId val="77733711"/>
      </c:barChart>
      <c:catAx>
        <c:axId val="77733231"/>
        <c:scaling>
          <c:orientation val="minMax"/>
        </c:scaling>
        <c:delete val="0"/>
        <c:axPos val="b"/>
        <c:numFmt formatCode="General" sourceLinked="1"/>
        <c:majorTickMark val="out"/>
        <c:minorTickMark val="none"/>
        <c:tickLblPos val="nextTo"/>
        <c:txPr>
          <a:bodyPr rot="-2700000" vert="horz"/>
          <a:lstStyle/>
          <a:p>
            <a:pPr>
              <a:defRPr sz="900" b="1">
                <a:solidFill>
                  <a:srgbClr val="000000"/>
                </a:solidFill>
                <a:latin typeface="Calibri"/>
                <a:ea typeface="Calibri"/>
                <a:cs typeface="Calibri"/>
              </a:defRPr>
            </a:pPr>
            <a:endParaRPr lang="es-ES"/>
          </a:p>
        </c:txPr>
        <c:crossAx val="77733711"/>
        <c:crosses val="autoZero"/>
        <c:auto val="1"/>
        <c:lblAlgn val="ctr"/>
        <c:lblOffset val="100"/>
        <c:noMultiLvlLbl val="0"/>
      </c:catAx>
      <c:valAx>
        <c:axId val="77733711"/>
        <c:scaling>
          <c:orientation val="minMax"/>
          <c:max val="1"/>
          <c:min val="0"/>
        </c:scaling>
        <c:delete val="0"/>
        <c:axPos val="l"/>
        <c:numFmt formatCode="0%" sourceLinked="0"/>
        <c:majorTickMark val="out"/>
        <c:minorTickMark val="none"/>
        <c:tickLblPos val="nextTo"/>
        <c:txPr>
          <a:bodyPr/>
          <a:lstStyle/>
          <a:p>
            <a:pPr>
              <a:defRPr sz="900">
                <a:solidFill>
                  <a:srgbClr val="000000"/>
                </a:solidFill>
                <a:latin typeface="Calibri"/>
                <a:ea typeface="Calibri"/>
                <a:cs typeface="Calibri"/>
              </a:defRPr>
            </a:pPr>
            <a:endParaRPr lang="es-ES"/>
          </a:p>
        </c:txPr>
        <c:crossAx val="7773323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000000"/>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Personas beneficiarias con derecho a prestación con resolución de PIA</c:v>
          </c:tx>
          <c:spPr>
            <a:solidFill>
              <a:srgbClr val="AD84C6"/>
            </a:solidFill>
            <a:ln w="9525">
              <a:solidFill>
                <a:srgbClr val="000000"/>
              </a:solidFill>
            </a:ln>
          </c:spPr>
          <c:invertIfNegative val="0"/>
          <c:dPt>
            <c:idx val="11"/>
            <c:invertIfNegative val="0"/>
            <c:bubble3D val="0"/>
            <c:spPr>
              <a:solidFill>
                <a:srgbClr val="5A3471"/>
              </a:solidFill>
              <a:ln w="9525">
                <a:solidFill>
                  <a:srgbClr val="000000"/>
                </a:solidFill>
              </a:ln>
            </c:spPr>
            <c:extLst>
              <c:ext xmlns:c16="http://schemas.microsoft.com/office/drawing/2014/chart" uri="{C3380CC4-5D6E-409C-BE32-E72D297353CC}">
                <c16:uniqueId val="{0000000C-6798-40CD-962F-B1143E1EB793}"/>
              </c:ext>
            </c:extLst>
          </c:dPt>
          <c:dLbls>
            <c:dLbl>
              <c:idx val="0"/>
              <c:tx>
                <c:rich>
                  <a:bodyPr/>
                  <a:lstStyle/>
                  <a:p>
                    <a:r>
                      <a:rPr lang="es-ES"/>
                      <a:t>18.030
99,91%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798-40CD-962F-B1143E1EB793}"/>
                </c:ext>
              </c:extLst>
            </c:dLbl>
            <c:dLbl>
              <c:idx val="1"/>
              <c:tx>
                <c:rich>
                  <a:bodyPr/>
                  <a:lstStyle/>
                  <a:p>
                    <a:r>
                      <a:rPr lang="es-ES"/>
                      <a:t>42.261
99,83%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798-40CD-962F-B1143E1EB793}"/>
                </c:ext>
              </c:extLst>
            </c:dLbl>
            <c:dLbl>
              <c:idx val="2"/>
              <c:tx>
                <c:rich>
                  <a:bodyPr/>
                  <a:lstStyle/>
                  <a:p>
                    <a:r>
                      <a:rPr lang="es-ES"/>
                      <a:t>32.335
99,63%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798-40CD-962F-B1143E1EB793}"/>
                </c:ext>
              </c:extLst>
            </c:dLbl>
            <c:dLbl>
              <c:idx val="3"/>
              <c:tx>
                <c:rich>
                  <a:bodyPr/>
                  <a:lstStyle/>
                  <a:p>
                    <a:r>
                      <a:rPr lang="es-ES"/>
                      <a:t>26.586
99,15%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798-40CD-962F-B1143E1EB793}"/>
                </c:ext>
              </c:extLst>
            </c:dLbl>
            <c:dLbl>
              <c:idx val="4"/>
              <c:tx>
                <c:rich>
                  <a:bodyPr/>
                  <a:lstStyle/>
                  <a:p>
                    <a:r>
                      <a:rPr lang="es-ES"/>
                      <a:t>6.535
98,90%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798-40CD-962F-B1143E1EB793}"/>
                </c:ext>
              </c:extLst>
            </c:dLbl>
            <c:dLbl>
              <c:idx val="5"/>
              <c:tx>
                <c:rich>
                  <a:bodyPr/>
                  <a:lstStyle/>
                  <a:p>
                    <a:r>
                      <a:rPr lang="es-ES"/>
                      <a:t>11.136
98,43%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798-40CD-962F-B1143E1EB793}"/>
                </c:ext>
              </c:extLst>
            </c:dLbl>
            <c:dLbl>
              <c:idx val="6"/>
              <c:tx>
                <c:rich>
                  <a:bodyPr/>
                  <a:lstStyle/>
                  <a:p>
                    <a:r>
                      <a:rPr lang="es-ES"/>
                      <a:t>149.210
97,27%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798-40CD-962F-B1143E1EB793}"/>
                </c:ext>
              </c:extLst>
            </c:dLbl>
            <c:dLbl>
              <c:idx val="7"/>
              <c:tx>
                <c:rich>
                  <a:bodyPr/>
                  <a:lstStyle/>
                  <a:p>
                    <a:r>
                      <a:rPr lang="es-ES"/>
                      <a:t>588
96,55%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798-40CD-962F-B1143E1EB793}"/>
                </c:ext>
              </c:extLst>
            </c:dLbl>
            <c:dLbl>
              <c:idx val="8"/>
              <c:tx>
                <c:rich>
                  <a:bodyPr/>
                  <a:lstStyle/>
                  <a:p>
                    <a:r>
                      <a:rPr lang="es-ES"/>
                      <a:t>26.596
96,33%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798-40CD-962F-B1143E1EB793}"/>
                </c:ext>
              </c:extLst>
            </c:dLbl>
            <c:dLbl>
              <c:idx val="9"/>
              <c:tx>
                <c:rich>
                  <a:bodyPr/>
                  <a:lstStyle/>
                  <a:p>
                    <a:r>
                      <a:rPr lang="es-ES"/>
                      <a:t>69.372
95,30%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798-40CD-962F-B1143E1EB793}"/>
                </c:ext>
              </c:extLst>
            </c:dLbl>
            <c:dLbl>
              <c:idx val="10"/>
              <c:tx>
                <c:rich>
                  <a:bodyPr/>
                  <a:lstStyle/>
                  <a:p>
                    <a:r>
                      <a:rPr lang="es-ES"/>
                      <a:t>941
95,15%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798-40CD-962F-B1143E1EB793}"/>
                </c:ext>
              </c:extLst>
            </c:dLbl>
            <c:dLbl>
              <c:idx val="11"/>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644.134
95,07%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798-40CD-962F-B1143E1EB793}"/>
                </c:ext>
              </c:extLst>
            </c:dLbl>
            <c:dLbl>
              <c:idx val="12"/>
              <c:tx>
                <c:rich>
                  <a:bodyPr/>
                  <a:lstStyle/>
                  <a:p>
                    <a:r>
                      <a:rPr lang="es-ES"/>
                      <a:t>8.367
94,83%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798-40CD-962F-B1143E1EB793}"/>
                </c:ext>
              </c:extLst>
            </c:dLbl>
            <c:dLbl>
              <c:idx val="13"/>
              <c:tx>
                <c:rich>
                  <a:bodyPr/>
                  <a:lstStyle/>
                  <a:p>
                    <a:r>
                      <a:rPr lang="es-ES"/>
                      <a:t>83.140
94,16%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798-40CD-962F-B1143E1EB793}"/>
                </c:ext>
              </c:extLst>
            </c:dLbl>
            <c:dLbl>
              <c:idx val="14"/>
              <c:tx>
                <c:rich>
                  <a:bodyPr/>
                  <a:lstStyle/>
                  <a:p>
                    <a:r>
                      <a:rPr lang="es-ES"/>
                      <a:t>4.226
93,99%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798-40CD-962F-B1143E1EB793}"/>
                </c:ext>
              </c:extLst>
            </c:dLbl>
            <c:dLbl>
              <c:idx val="15"/>
              <c:tx>
                <c:rich>
                  <a:bodyPr/>
                  <a:lstStyle/>
                  <a:p>
                    <a:r>
                      <a:rPr lang="es-ES"/>
                      <a:t>11.022
91,35%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798-40CD-962F-B1143E1EB793}"/>
                </c:ext>
              </c:extLst>
            </c:dLbl>
            <c:dLbl>
              <c:idx val="16"/>
              <c:tx>
                <c:rich>
                  <a:bodyPr/>
                  <a:lstStyle/>
                  <a:p>
                    <a:r>
                      <a:rPr lang="es-ES"/>
                      <a:t>97.955
90,60%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798-40CD-962F-B1143E1EB793}"/>
                </c:ext>
              </c:extLst>
            </c:dLbl>
            <c:dLbl>
              <c:idx val="17"/>
              <c:tx>
                <c:rich>
                  <a:bodyPr/>
                  <a:lstStyle/>
                  <a:p>
                    <a:r>
                      <a:rPr lang="es-ES"/>
                      <a:t>12.686
90,53%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798-40CD-962F-B1143E1EB793}"/>
                </c:ext>
              </c:extLst>
            </c:dLbl>
            <c:dLbl>
              <c:idx val="18"/>
              <c:tx>
                <c:rich>
                  <a:bodyPr/>
                  <a:lstStyle/>
                  <a:p>
                    <a:r>
                      <a:rPr lang="es-ES"/>
                      <a:t>24.340
88,60%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6798-40CD-962F-B1143E1EB793}"/>
                </c:ext>
              </c:extLst>
            </c:dLbl>
            <c:dLbl>
              <c:idx val="19"/>
              <c:tx>
                <c:rich>
                  <a:bodyPr/>
                  <a:lstStyle/>
                  <a:p>
                    <a:r>
                      <a:rPr lang="es-ES"/>
                      <a:t>18.808
88,46%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6798-40CD-962F-B1143E1EB793}"/>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Navarra, Comunidad Foral de</c:v>
              </c:pt>
              <c:pt idx="5">
                <c:v>Asturias, Principado de</c:v>
              </c:pt>
              <c:pt idx="6">
                <c:v>Andalucía</c:v>
              </c:pt>
              <c:pt idx="7">
                <c:v>Ceuta</c:v>
              </c:pt>
              <c:pt idx="8">
                <c:v>Castilla - La Mancha</c:v>
              </c:pt>
              <c:pt idx="9">
                <c:v>Comunitat Valenciana</c:v>
              </c:pt>
              <c:pt idx="10">
                <c:v>Melilla</c:v>
              </c:pt>
              <c:pt idx="11">
                <c:v>Total Nacional</c:v>
              </c:pt>
              <c:pt idx="12">
                <c:v>Cantabria</c:v>
              </c:pt>
              <c:pt idx="13">
                <c:v>Madrid, Comunidad de</c:v>
              </c:pt>
              <c:pt idx="14">
                <c:v>Rioja, La</c:v>
              </c:pt>
              <c:pt idx="15">
                <c:v>Balears, Illes</c:v>
              </c:pt>
              <c:pt idx="16">
                <c:v>Cataluña</c:v>
              </c:pt>
              <c:pt idx="17">
                <c:v>Extremadura</c:v>
              </c:pt>
              <c:pt idx="18">
                <c:v>País Vasco</c:v>
              </c:pt>
              <c:pt idx="19">
                <c:v>Murcia, Región de</c:v>
              </c:pt>
            </c:strLit>
          </c:cat>
          <c:val>
            <c:numLit>
              <c:formatCode>General</c:formatCode>
              <c:ptCount val="20"/>
              <c:pt idx="0">
                <c:v>18030</c:v>
              </c:pt>
              <c:pt idx="1">
                <c:v>42261</c:v>
              </c:pt>
              <c:pt idx="2">
                <c:v>32335</c:v>
              </c:pt>
              <c:pt idx="3">
                <c:v>26586</c:v>
              </c:pt>
              <c:pt idx="4">
                <c:v>6535</c:v>
              </c:pt>
              <c:pt idx="5">
                <c:v>11136</c:v>
              </c:pt>
              <c:pt idx="6">
                <c:v>149210</c:v>
              </c:pt>
              <c:pt idx="7">
                <c:v>588</c:v>
              </c:pt>
              <c:pt idx="8">
                <c:v>26596</c:v>
              </c:pt>
              <c:pt idx="9">
                <c:v>69372</c:v>
              </c:pt>
              <c:pt idx="10">
                <c:v>941</c:v>
              </c:pt>
              <c:pt idx="11">
                <c:v>644134</c:v>
              </c:pt>
              <c:pt idx="12">
                <c:v>8367</c:v>
              </c:pt>
              <c:pt idx="13">
                <c:v>83140</c:v>
              </c:pt>
              <c:pt idx="14">
                <c:v>4226</c:v>
              </c:pt>
              <c:pt idx="15">
                <c:v>11022</c:v>
              </c:pt>
              <c:pt idx="16">
                <c:v>97955</c:v>
              </c:pt>
              <c:pt idx="17">
                <c:v>12686</c:v>
              </c:pt>
              <c:pt idx="18">
                <c:v>24340</c:v>
              </c:pt>
              <c:pt idx="19">
                <c:v>18808</c:v>
              </c:pt>
            </c:numLit>
          </c:val>
          <c:extLst>
            <c:ext xmlns:c16="http://schemas.microsoft.com/office/drawing/2014/chart" uri="{C3380CC4-5D6E-409C-BE32-E72D297353CC}">
              <c16:uniqueId val="{00000000-6798-40CD-962F-B1143E1EB793}"/>
            </c:ext>
          </c:extLst>
        </c:ser>
        <c:ser>
          <c:idx val="1"/>
          <c:order val="1"/>
          <c:tx>
            <c:v>Personas beneficiarias con derecho a prestación pendientes de resolución de PIA</c:v>
          </c:tx>
          <c:spPr>
            <a:solidFill>
              <a:srgbClr val="8784C6"/>
            </a:solidFill>
            <a:ln w="9525">
              <a:solidFill>
                <a:srgbClr val="000000"/>
              </a:solidFill>
            </a:ln>
          </c:spPr>
          <c:invertIfNegative val="0"/>
          <c:dPt>
            <c:idx val="11"/>
            <c:invertIfNegative val="0"/>
            <c:bubble3D val="0"/>
            <c:spPr>
              <a:solidFill>
                <a:srgbClr val="373472"/>
              </a:solidFill>
              <a:ln w="9525">
                <a:solidFill>
                  <a:srgbClr val="000000"/>
                </a:solidFill>
              </a:ln>
            </c:spPr>
            <c:extLst>
              <c:ext xmlns:c16="http://schemas.microsoft.com/office/drawing/2014/chart" uri="{C3380CC4-5D6E-409C-BE32-E72D297353CC}">
                <c16:uniqueId val="{00000021-6798-40CD-962F-B1143E1EB793}"/>
              </c:ext>
            </c:extLst>
          </c:dPt>
          <c:dLbls>
            <c:dLbl>
              <c:idx val="0"/>
              <c:tx>
                <c:rich>
                  <a:bodyPr/>
                  <a:lstStyle/>
                  <a:p>
                    <a:r>
                      <a:rPr lang="es-ES"/>
                      <a:t>17
0,09%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6798-40CD-962F-B1143E1EB793}"/>
                </c:ext>
              </c:extLst>
            </c:dLbl>
            <c:dLbl>
              <c:idx val="1"/>
              <c:tx>
                <c:rich>
                  <a:bodyPr/>
                  <a:lstStyle/>
                  <a:p>
                    <a:r>
                      <a:rPr lang="es-ES"/>
                      <a:t>70
0,17%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6798-40CD-962F-B1143E1EB793}"/>
                </c:ext>
              </c:extLst>
            </c:dLbl>
            <c:dLbl>
              <c:idx val="2"/>
              <c:tx>
                <c:rich>
                  <a:bodyPr/>
                  <a:lstStyle/>
                  <a:p>
                    <a:r>
                      <a:rPr lang="es-ES"/>
                      <a:t>120
0,37%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6798-40CD-962F-B1143E1EB793}"/>
                </c:ext>
              </c:extLst>
            </c:dLbl>
            <c:dLbl>
              <c:idx val="3"/>
              <c:tx>
                <c:rich>
                  <a:bodyPr/>
                  <a:lstStyle/>
                  <a:p>
                    <a:r>
                      <a:rPr lang="es-ES"/>
                      <a:t>229
0,85%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6798-40CD-962F-B1143E1EB793}"/>
                </c:ext>
              </c:extLst>
            </c:dLbl>
            <c:dLbl>
              <c:idx val="4"/>
              <c:tx>
                <c:rich>
                  <a:bodyPr/>
                  <a:lstStyle/>
                  <a:p>
                    <a:r>
                      <a:rPr lang="es-ES"/>
                      <a:t>73
1,10%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6798-40CD-962F-B1143E1EB793}"/>
                </c:ext>
              </c:extLst>
            </c:dLbl>
            <c:dLbl>
              <c:idx val="5"/>
              <c:tx>
                <c:rich>
                  <a:bodyPr/>
                  <a:lstStyle/>
                  <a:p>
                    <a:r>
                      <a:rPr lang="es-ES"/>
                      <a:t>178
1,57%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6798-40CD-962F-B1143E1EB793}"/>
                </c:ext>
              </c:extLst>
            </c:dLbl>
            <c:dLbl>
              <c:idx val="6"/>
              <c:tx>
                <c:rich>
                  <a:bodyPr/>
                  <a:lstStyle/>
                  <a:p>
                    <a:r>
                      <a:rPr lang="es-ES"/>
                      <a:t>4.188
2,73%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6798-40CD-962F-B1143E1EB793}"/>
                </c:ext>
              </c:extLst>
            </c:dLbl>
            <c:dLbl>
              <c:idx val="7"/>
              <c:tx>
                <c:rich>
                  <a:bodyPr/>
                  <a:lstStyle/>
                  <a:p>
                    <a:r>
                      <a:rPr lang="es-ES"/>
                      <a:t>21
3,45%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6798-40CD-962F-B1143E1EB793}"/>
                </c:ext>
              </c:extLst>
            </c:dLbl>
            <c:dLbl>
              <c:idx val="8"/>
              <c:tx>
                <c:rich>
                  <a:bodyPr/>
                  <a:lstStyle/>
                  <a:p>
                    <a:r>
                      <a:rPr lang="es-ES"/>
                      <a:t>1.012
3,67%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6798-40CD-962F-B1143E1EB793}"/>
                </c:ext>
              </c:extLst>
            </c:dLbl>
            <c:dLbl>
              <c:idx val="9"/>
              <c:tx>
                <c:rich>
                  <a:bodyPr/>
                  <a:lstStyle/>
                  <a:p>
                    <a:r>
                      <a:rPr lang="es-ES"/>
                      <a:t>3.423
4,70%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6798-40CD-962F-B1143E1EB793}"/>
                </c:ext>
              </c:extLst>
            </c:dLbl>
            <c:dLbl>
              <c:idx val="10"/>
              <c:tx>
                <c:rich>
                  <a:bodyPr/>
                  <a:lstStyle/>
                  <a:p>
                    <a:r>
                      <a:rPr lang="es-ES"/>
                      <a:t>48
4,85%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6798-40CD-962F-B1143E1EB793}"/>
                </c:ext>
              </c:extLst>
            </c:dLbl>
            <c:dLbl>
              <c:idx val="11"/>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33.378
4,93%</a:t>
                    </a:r>
                  </a:p>
                </c:rich>
              </c:tx>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6798-40CD-962F-B1143E1EB793}"/>
                </c:ext>
              </c:extLst>
            </c:dLbl>
            <c:dLbl>
              <c:idx val="12"/>
              <c:tx>
                <c:rich>
                  <a:bodyPr/>
                  <a:lstStyle/>
                  <a:p>
                    <a:r>
                      <a:rPr lang="es-ES"/>
                      <a:t>456
5,17%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6798-40CD-962F-B1143E1EB793}"/>
                </c:ext>
              </c:extLst>
            </c:dLbl>
            <c:dLbl>
              <c:idx val="13"/>
              <c:tx>
                <c:rich>
                  <a:bodyPr/>
                  <a:lstStyle/>
                  <a:p>
                    <a:r>
                      <a:rPr lang="es-ES"/>
                      <a:t>5.152
5,84%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6798-40CD-962F-B1143E1EB793}"/>
                </c:ext>
              </c:extLst>
            </c:dLbl>
            <c:dLbl>
              <c:idx val="14"/>
              <c:tx>
                <c:rich>
                  <a:bodyPr/>
                  <a:lstStyle/>
                  <a:p>
                    <a:r>
                      <a:rPr lang="es-ES"/>
                      <a:t>270
6,01%</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6798-40CD-962F-B1143E1EB793}"/>
                </c:ext>
              </c:extLst>
            </c:dLbl>
            <c:dLbl>
              <c:idx val="15"/>
              <c:tx>
                <c:rich>
                  <a:bodyPr/>
                  <a:lstStyle/>
                  <a:p>
                    <a:r>
                      <a:rPr lang="es-ES"/>
                      <a:t>1.044
8,65%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6798-40CD-962F-B1143E1EB793}"/>
                </c:ext>
              </c:extLst>
            </c:dLbl>
            <c:dLbl>
              <c:idx val="16"/>
              <c:tx>
                <c:rich>
                  <a:bodyPr/>
                  <a:lstStyle/>
                  <a:p>
                    <a:r>
                      <a:rPr lang="es-ES"/>
                      <a:t>10.163
9,40%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6798-40CD-962F-B1143E1EB793}"/>
                </c:ext>
              </c:extLst>
            </c:dLbl>
            <c:dLbl>
              <c:idx val="17"/>
              <c:tx>
                <c:rich>
                  <a:bodyPr/>
                  <a:lstStyle/>
                  <a:p>
                    <a:r>
                      <a:rPr lang="es-ES"/>
                      <a:t>1.327
9,47%</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6798-40CD-962F-B1143E1EB793}"/>
                </c:ext>
              </c:extLst>
            </c:dLbl>
            <c:dLbl>
              <c:idx val="18"/>
              <c:tx>
                <c:rich>
                  <a:bodyPr/>
                  <a:lstStyle/>
                  <a:p>
                    <a:r>
                      <a:rPr lang="es-ES"/>
                      <a:t>3.133
11,40%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6798-40CD-962F-B1143E1EB793}"/>
                </c:ext>
              </c:extLst>
            </c:dLbl>
            <c:dLbl>
              <c:idx val="19"/>
              <c:tx>
                <c:rich>
                  <a:bodyPr/>
                  <a:lstStyle/>
                  <a:p>
                    <a:r>
                      <a:rPr lang="es-ES"/>
                      <a:t>2.454
11,54%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6798-40CD-962F-B1143E1EB793}"/>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Aragón</c:v>
              </c:pt>
              <c:pt idx="1">
                <c:v>Castilla y León</c:v>
              </c:pt>
              <c:pt idx="2">
                <c:v>Galicia</c:v>
              </c:pt>
              <c:pt idx="3">
                <c:v>Canarias</c:v>
              </c:pt>
              <c:pt idx="4">
                <c:v>Navarra, Comunidad Foral de</c:v>
              </c:pt>
              <c:pt idx="5">
                <c:v>Asturias, Principado de</c:v>
              </c:pt>
              <c:pt idx="6">
                <c:v>Andalucía</c:v>
              </c:pt>
              <c:pt idx="7">
                <c:v>Ceuta</c:v>
              </c:pt>
              <c:pt idx="8">
                <c:v>Castilla - La Mancha</c:v>
              </c:pt>
              <c:pt idx="9">
                <c:v>Comunitat Valenciana</c:v>
              </c:pt>
              <c:pt idx="10">
                <c:v>Melilla</c:v>
              </c:pt>
              <c:pt idx="11">
                <c:v>Total Nacional</c:v>
              </c:pt>
              <c:pt idx="12">
                <c:v>Cantabria</c:v>
              </c:pt>
              <c:pt idx="13">
                <c:v>Madrid, Comunidad de</c:v>
              </c:pt>
              <c:pt idx="14">
                <c:v>Rioja, La</c:v>
              </c:pt>
              <c:pt idx="15">
                <c:v>Balears, Illes</c:v>
              </c:pt>
              <c:pt idx="16">
                <c:v>Cataluña</c:v>
              </c:pt>
              <c:pt idx="17">
                <c:v>Extremadura</c:v>
              </c:pt>
              <c:pt idx="18">
                <c:v>País Vasco</c:v>
              </c:pt>
              <c:pt idx="19">
                <c:v>Murcia, Región de</c:v>
              </c:pt>
            </c:strLit>
          </c:cat>
          <c:val>
            <c:numLit>
              <c:formatCode>General</c:formatCode>
              <c:ptCount val="20"/>
              <c:pt idx="0">
                <c:v>17</c:v>
              </c:pt>
              <c:pt idx="1">
                <c:v>70</c:v>
              </c:pt>
              <c:pt idx="2">
                <c:v>120</c:v>
              </c:pt>
              <c:pt idx="3">
                <c:v>229</c:v>
              </c:pt>
              <c:pt idx="4">
                <c:v>73</c:v>
              </c:pt>
              <c:pt idx="5">
                <c:v>178</c:v>
              </c:pt>
              <c:pt idx="6">
                <c:v>4188</c:v>
              </c:pt>
              <c:pt idx="7">
                <c:v>21</c:v>
              </c:pt>
              <c:pt idx="8">
                <c:v>1012</c:v>
              </c:pt>
              <c:pt idx="9">
                <c:v>3423</c:v>
              </c:pt>
              <c:pt idx="10">
                <c:v>48</c:v>
              </c:pt>
              <c:pt idx="11">
                <c:v>33378</c:v>
              </c:pt>
              <c:pt idx="12">
                <c:v>456</c:v>
              </c:pt>
              <c:pt idx="13">
                <c:v>5152</c:v>
              </c:pt>
              <c:pt idx="14">
                <c:v>270</c:v>
              </c:pt>
              <c:pt idx="15">
                <c:v>1044</c:v>
              </c:pt>
              <c:pt idx="16">
                <c:v>10163</c:v>
              </c:pt>
              <c:pt idx="17">
                <c:v>1327</c:v>
              </c:pt>
              <c:pt idx="18">
                <c:v>3133</c:v>
              </c:pt>
              <c:pt idx="19">
                <c:v>2454</c:v>
              </c:pt>
            </c:numLit>
          </c:val>
          <c:extLst>
            <c:ext xmlns:c16="http://schemas.microsoft.com/office/drawing/2014/chart" uri="{C3380CC4-5D6E-409C-BE32-E72D297353CC}">
              <c16:uniqueId val="{00000015-6798-40CD-962F-B1143E1EB793}"/>
            </c:ext>
          </c:extLst>
        </c:ser>
        <c:dLbls>
          <c:showLegendKey val="0"/>
          <c:showVal val="0"/>
          <c:showCatName val="0"/>
          <c:showSerName val="0"/>
          <c:showPercent val="0"/>
          <c:showBubbleSize val="0"/>
        </c:dLbls>
        <c:gapWidth val="40"/>
        <c:overlap val="100"/>
        <c:axId val="77751471"/>
        <c:axId val="77735631"/>
      </c:barChart>
      <c:catAx>
        <c:axId val="77751471"/>
        <c:scaling>
          <c:orientation val="minMax"/>
        </c:scaling>
        <c:delete val="0"/>
        <c:axPos val="b"/>
        <c:numFmt formatCode="General" sourceLinked="1"/>
        <c:majorTickMark val="out"/>
        <c:minorTickMark val="none"/>
        <c:tickLblPos val="nextTo"/>
        <c:txPr>
          <a:bodyPr rot="-2700000" vert="horz"/>
          <a:lstStyle/>
          <a:p>
            <a:pPr>
              <a:defRPr sz="900" b="1">
                <a:solidFill>
                  <a:srgbClr val="000000"/>
                </a:solidFill>
                <a:latin typeface="Calibri"/>
                <a:ea typeface="Calibri"/>
                <a:cs typeface="Calibri"/>
              </a:defRPr>
            </a:pPr>
            <a:endParaRPr lang="es-ES"/>
          </a:p>
        </c:txPr>
        <c:crossAx val="77735631"/>
        <c:crosses val="autoZero"/>
        <c:auto val="1"/>
        <c:lblAlgn val="ctr"/>
        <c:lblOffset val="100"/>
        <c:noMultiLvlLbl val="0"/>
      </c:catAx>
      <c:valAx>
        <c:axId val="77735631"/>
        <c:scaling>
          <c:orientation val="minMax"/>
          <c:max val="1"/>
          <c:min val="0"/>
        </c:scaling>
        <c:delete val="0"/>
        <c:axPos val="l"/>
        <c:numFmt formatCode="0%" sourceLinked="0"/>
        <c:majorTickMark val="out"/>
        <c:minorTickMark val="none"/>
        <c:tickLblPos val="nextTo"/>
        <c:txPr>
          <a:bodyPr/>
          <a:lstStyle/>
          <a:p>
            <a:pPr>
              <a:defRPr sz="900">
                <a:solidFill>
                  <a:srgbClr val="000000"/>
                </a:solidFill>
                <a:latin typeface="Calibri"/>
                <a:ea typeface="Calibri"/>
                <a:cs typeface="Calibri"/>
              </a:defRPr>
            </a:pPr>
            <a:endParaRPr lang="es-ES"/>
          </a:p>
        </c:txPr>
        <c:crossAx val="7775147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000000"/>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Personas beneficiarias con derecho a prestación con resolución de PIA</c:v>
          </c:tx>
          <c:spPr>
            <a:solidFill>
              <a:srgbClr val="AD84C6"/>
            </a:solidFill>
            <a:ln w="9525">
              <a:solidFill>
                <a:srgbClr val="000000"/>
              </a:solidFill>
            </a:ln>
          </c:spPr>
          <c:invertIfNegative val="0"/>
          <c:dPt>
            <c:idx val="10"/>
            <c:invertIfNegative val="0"/>
            <c:bubble3D val="0"/>
            <c:spPr>
              <a:solidFill>
                <a:srgbClr val="5A3471"/>
              </a:solidFill>
              <a:ln w="9525">
                <a:solidFill>
                  <a:srgbClr val="000000"/>
                </a:solidFill>
              </a:ln>
            </c:spPr>
            <c:extLst>
              <c:ext xmlns:c16="http://schemas.microsoft.com/office/drawing/2014/chart" uri="{C3380CC4-5D6E-409C-BE32-E72D297353CC}">
                <c16:uniqueId val="{0000000B-72AD-41A5-B4C6-BD87D7F620BE}"/>
              </c:ext>
            </c:extLst>
          </c:dPt>
          <c:dLbls>
            <c:dLbl>
              <c:idx val="0"/>
              <c:tx>
                <c:rich>
                  <a:bodyPr/>
                  <a:lstStyle/>
                  <a:p>
                    <a:r>
                      <a:rPr lang="es-ES"/>
                      <a:t>51.333
99,81%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2AD-41A5-B4C6-BD87D7F620BE}"/>
                </c:ext>
              </c:extLst>
            </c:dLbl>
            <c:dLbl>
              <c:idx val="1"/>
              <c:tx>
                <c:rich>
                  <a:bodyPr/>
                  <a:lstStyle/>
                  <a:p>
                    <a:r>
                      <a:rPr lang="es-ES"/>
                      <a:t>17.981
99,74%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2AD-41A5-B4C6-BD87D7F620BE}"/>
                </c:ext>
              </c:extLst>
            </c:dLbl>
            <c:dLbl>
              <c:idx val="2"/>
              <c:tx>
                <c:rich>
                  <a:bodyPr/>
                  <a:lstStyle/>
                  <a:p>
                    <a:r>
                      <a:rPr lang="es-ES"/>
                      <a:t>21.908
99,01%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2AD-41A5-B4C6-BD87D7F620BE}"/>
                </c:ext>
              </c:extLst>
            </c:dLbl>
            <c:dLbl>
              <c:idx val="3"/>
              <c:tx>
                <c:rich>
                  <a:bodyPr/>
                  <a:lstStyle/>
                  <a:p>
                    <a:r>
                      <a:rPr lang="es-ES"/>
                      <a:t>36.303
98,86%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2AD-41A5-B4C6-BD87D7F620BE}"/>
                </c:ext>
              </c:extLst>
            </c:dLbl>
            <c:dLbl>
              <c:idx val="4"/>
              <c:tx>
                <c:rich>
                  <a:bodyPr/>
                  <a:lstStyle/>
                  <a:p>
                    <a:r>
                      <a:rPr lang="es-ES"/>
                      <a:t>15.915
98,59%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2AD-41A5-B4C6-BD87D7F620BE}"/>
                </c:ext>
              </c:extLst>
            </c:dLbl>
            <c:dLbl>
              <c:idx val="5"/>
              <c:tx>
                <c:rich>
                  <a:bodyPr/>
                  <a:lstStyle/>
                  <a:p>
                    <a:r>
                      <a:rPr lang="es-ES"/>
                      <a:t>7.664
95,79%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2AD-41A5-B4C6-BD87D7F620BE}"/>
                </c:ext>
              </c:extLst>
            </c:dLbl>
            <c:dLbl>
              <c:idx val="6"/>
              <c:tx>
                <c:rich>
                  <a:bodyPr/>
                  <a:lstStyle/>
                  <a:p>
                    <a:r>
                      <a:rPr lang="es-ES"/>
                      <a:t>652
95,46%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2AD-41A5-B4C6-BD87D7F620BE}"/>
                </c:ext>
              </c:extLst>
            </c:dLbl>
            <c:dLbl>
              <c:idx val="7"/>
              <c:tx>
                <c:rich>
                  <a:bodyPr/>
                  <a:lstStyle/>
                  <a:p>
                    <a:r>
                      <a:rPr lang="es-ES"/>
                      <a:t>30.638
95,11%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2AD-41A5-B4C6-BD87D7F620BE}"/>
                </c:ext>
              </c:extLst>
            </c:dLbl>
            <c:dLbl>
              <c:idx val="8"/>
              <c:tx>
                <c:rich>
                  <a:bodyPr/>
                  <a:lstStyle/>
                  <a:p>
                    <a:r>
                      <a:rPr lang="es-ES"/>
                      <a:t>116.623
95,10%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2AD-41A5-B4C6-BD87D7F620BE}"/>
                </c:ext>
              </c:extLst>
            </c:dLbl>
            <c:dLbl>
              <c:idx val="9"/>
              <c:tx>
                <c:rich>
                  <a:bodyPr/>
                  <a:lstStyle/>
                  <a:p>
                    <a:r>
                      <a:rPr lang="es-ES"/>
                      <a:t>65.137
93,30%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2AD-41A5-B4C6-BD87D7F620BE}"/>
                </c:ext>
              </c:extLst>
            </c:dLbl>
            <c:dLbl>
              <c:idx val="10"/>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629.074
90,57%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2AD-41A5-B4C6-BD87D7F620BE}"/>
                </c:ext>
              </c:extLst>
            </c:dLbl>
            <c:dLbl>
              <c:idx val="11"/>
              <c:tx>
                <c:rich>
                  <a:bodyPr/>
                  <a:lstStyle/>
                  <a:p>
                    <a:r>
                      <a:rPr lang="es-ES"/>
                      <a:t>639
90,38%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2AD-41A5-B4C6-BD87D7F620BE}"/>
                </c:ext>
              </c:extLst>
            </c:dLbl>
            <c:dLbl>
              <c:idx val="12"/>
              <c:tx>
                <c:rich>
                  <a:bodyPr/>
                  <a:lstStyle/>
                  <a:p>
                    <a:r>
                      <a:rPr lang="es-ES"/>
                      <a:t>65.119
89,88%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72AD-41A5-B4C6-BD87D7F620BE}"/>
                </c:ext>
              </c:extLst>
            </c:dLbl>
            <c:dLbl>
              <c:idx val="13"/>
              <c:tx>
                <c:rich>
                  <a:bodyPr/>
                  <a:lstStyle/>
                  <a:p>
                    <a:r>
                      <a:rPr lang="es-ES"/>
                      <a:t>5.823
86,86%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2AD-41A5-B4C6-BD87D7F620BE}"/>
                </c:ext>
              </c:extLst>
            </c:dLbl>
            <c:dLbl>
              <c:idx val="14"/>
              <c:tx>
                <c:rich>
                  <a:bodyPr/>
                  <a:lstStyle/>
                  <a:p>
                    <a:r>
                      <a:rPr lang="es-ES"/>
                      <a:t>15.262
86,52%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2AD-41A5-B4C6-BD87D7F620BE}"/>
                </c:ext>
              </c:extLst>
            </c:dLbl>
            <c:dLbl>
              <c:idx val="15"/>
              <c:tx>
                <c:rich>
                  <a:bodyPr/>
                  <a:lstStyle/>
                  <a:p>
                    <a:r>
                      <a:rPr lang="es-ES"/>
                      <a:t>3.327
85,35%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2AD-41A5-B4C6-BD87D7F620BE}"/>
                </c:ext>
              </c:extLst>
            </c:dLbl>
            <c:dLbl>
              <c:idx val="16"/>
              <c:tx>
                <c:rich>
                  <a:bodyPr/>
                  <a:lstStyle/>
                  <a:p>
                    <a:r>
                      <a:rPr lang="es-ES"/>
                      <a:t>12.545
82,58%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2AD-41A5-B4C6-BD87D7F620BE}"/>
                </c:ext>
              </c:extLst>
            </c:dLbl>
            <c:dLbl>
              <c:idx val="17"/>
              <c:tx>
                <c:rich>
                  <a:bodyPr/>
                  <a:lstStyle/>
                  <a:p>
                    <a:r>
                      <a:rPr lang="es-ES"/>
                      <a:t>17.605
81,58%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2AD-41A5-B4C6-BD87D7F620BE}"/>
                </c:ext>
              </c:extLst>
            </c:dLbl>
            <c:dLbl>
              <c:idx val="18"/>
              <c:tx>
                <c:rich>
                  <a:bodyPr/>
                  <a:lstStyle/>
                  <a:p>
                    <a:r>
                      <a:rPr lang="es-ES"/>
                      <a:t>33.179
81,35%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72AD-41A5-B4C6-BD87D7F620BE}"/>
                </c:ext>
              </c:extLst>
            </c:dLbl>
            <c:dLbl>
              <c:idx val="19"/>
              <c:tx>
                <c:rich>
                  <a:bodyPr/>
                  <a:lstStyle/>
                  <a:p>
                    <a:r>
                      <a:rPr lang="es-ES"/>
                      <a:t>111.421
80,85%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72AD-41A5-B4C6-BD87D7F620BE}"/>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Castilla y León</c:v>
              </c:pt>
              <c:pt idx="1">
                <c:v>Aragón</c:v>
              </c:pt>
              <c:pt idx="2">
                <c:v>Canarias</c:v>
              </c:pt>
              <c:pt idx="3">
                <c:v>Galicia</c:v>
              </c:pt>
              <c:pt idx="4">
                <c:v>Asturias, Principado de</c:v>
              </c:pt>
              <c:pt idx="5">
                <c:v>Navarra, Comunidad Foral de</c:v>
              </c:pt>
              <c:pt idx="6">
                <c:v>Ceuta</c:v>
              </c:pt>
              <c:pt idx="7">
                <c:v>Castilla - La Mancha</c:v>
              </c:pt>
              <c:pt idx="8">
                <c:v>Andalucía</c:v>
              </c:pt>
              <c:pt idx="9">
                <c:v>Comunitat Valenciana</c:v>
              </c:pt>
              <c:pt idx="10">
                <c:v>Total Nacional</c:v>
              </c:pt>
              <c:pt idx="11">
                <c:v>Melilla</c:v>
              </c:pt>
              <c:pt idx="12">
                <c:v>Madrid, Comunidad de</c:v>
              </c:pt>
              <c:pt idx="13">
                <c:v>Cantabria</c:v>
              </c:pt>
              <c:pt idx="14">
                <c:v>Balears, Illes</c:v>
              </c:pt>
              <c:pt idx="15">
                <c:v>Rioja, La</c:v>
              </c:pt>
              <c:pt idx="16">
                <c:v>Extremadura</c:v>
              </c:pt>
              <c:pt idx="17">
                <c:v>Murcia, Región de</c:v>
              </c:pt>
              <c:pt idx="18">
                <c:v>País Vasco</c:v>
              </c:pt>
              <c:pt idx="19">
                <c:v>Cataluña</c:v>
              </c:pt>
            </c:strLit>
          </c:cat>
          <c:val>
            <c:numLit>
              <c:formatCode>General</c:formatCode>
              <c:ptCount val="20"/>
              <c:pt idx="0">
                <c:v>51333</c:v>
              </c:pt>
              <c:pt idx="1">
                <c:v>17981</c:v>
              </c:pt>
              <c:pt idx="2">
                <c:v>21908</c:v>
              </c:pt>
              <c:pt idx="3">
                <c:v>36303</c:v>
              </c:pt>
              <c:pt idx="4">
                <c:v>15915</c:v>
              </c:pt>
              <c:pt idx="5">
                <c:v>7664</c:v>
              </c:pt>
              <c:pt idx="6">
                <c:v>652</c:v>
              </c:pt>
              <c:pt idx="7">
                <c:v>30638</c:v>
              </c:pt>
              <c:pt idx="8">
                <c:v>116623</c:v>
              </c:pt>
              <c:pt idx="9">
                <c:v>65137</c:v>
              </c:pt>
              <c:pt idx="10">
                <c:v>629074</c:v>
              </c:pt>
              <c:pt idx="11">
                <c:v>639</c:v>
              </c:pt>
              <c:pt idx="12">
                <c:v>65119</c:v>
              </c:pt>
              <c:pt idx="13">
                <c:v>5823</c:v>
              </c:pt>
              <c:pt idx="14">
                <c:v>15262</c:v>
              </c:pt>
              <c:pt idx="15">
                <c:v>3327</c:v>
              </c:pt>
              <c:pt idx="16">
                <c:v>12545</c:v>
              </c:pt>
              <c:pt idx="17">
                <c:v>17605</c:v>
              </c:pt>
              <c:pt idx="18">
                <c:v>33179</c:v>
              </c:pt>
              <c:pt idx="19">
                <c:v>111421</c:v>
              </c:pt>
            </c:numLit>
          </c:val>
          <c:extLst>
            <c:ext xmlns:c16="http://schemas.microsoft.com/office/drawing/2014/chart" uri="{C3380CC4-5D6E-409C-BE32-E72D297353CC}">
              <c16:uniqueId val="{00000000-72AD-41A5-B4C6-BD87D7F620BE}"/>
            </c:ext>
          </c:extLst>
        </c:ser>
        <c:ser>
          <c:idx val="1"/>
          <c:order val="1"/>
          <c:tx>
            <c:v>Personas beneficiarias con derecho a prestación pendientes de resolución de PIA</c:v>
          </c:tx>
          <c:spPr>
            <a:solidFill>
              <a:srgbClr val="8784C6"/>
            </a:solidFill>
            <a:ln w="9525">
              <a:solidFill>
                <a:srgbClr val="000000"/>
              </a:solidFill>
            </a:ln>
          </c:spPr>
          <c:invertIfNegative val="0"/>
          <c:dPt>
            <c:idx val="10"/>
            <c:invertIfNegative val="0"/>
            <c:bubble3D val="0"/>
            <c:spPr>
              <a:solidFill>
                <a:srgbClr val="373472"/>
              </a:solidFill>
              <a:ln w="9525">
                <a:solidFill>
                  <a:srgbClr val="000000"/>
                </a:solidFill>
              </a:ln>
            </c:spPr>
            <c:extLst>
              <c:ext xmlns:c16="http://schemas.microsoft.com/office/drawing/2014/chart" uri="{C3380CC4-5D6E-409C-BE32-E72D297353CC}">
                <c16:uniqueId val="{00000020-72AD-41A5-B4C6-BD87D7F620BE}"/>
              </c:ext>
            </c:extLst>
          </c:dPt>
          <c:dLbls>
            <c:dLbl>
              <c:idx val="0"/>
              <c:tx>
                <c:rich>
                  <a:bodyPr/>
                  <a:lstStyle/>
                  <a:p>
                    <a:r>
                      <a:rPr lang="es-ES"/>
                      <a:t>99
0,19%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72AD-41A5-B4C6-BD87D7F620BE}"/>
                </c:ext>
              </c:extLst>
            </c:dLbl>
            <c:dLbl>
              <c:idx val="1"/>
              <c:tx>
                <c:rich>
                  <a:bodyPr/>
                  <a:lstStyle/>
                  <a:p>
                    <a:r>
                      <a:rPr lang="es-ES"/>
                      <a:t>47
0,26%</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72AD-41A5-B4C6-BD87D7F620BE}"/>
                </c:ext>
              </c:extLst>
            </c:dLbl>
            <c:dLbl>
              <c:idx val="2"/>
              <c:tx>
                <c:rich>
                  <a:bodyPr/>
                  <a:lstStyle/>
                  <a:p>
                    <a:r>
                      <a:rPr lang="es-ES"/>
                      <a:t>220
0,99%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72AD-41A5-B4C6-BD87D7F620BE}"/>
                </c:ext>
              </c:extLst>
            </c:dLbl>
            <c:dLbl>
              <c:idx val="3"/>
              <c:tx>
                <c:rich>
                  <a:bodyPr/>
                  <a:lstStyle/>
                  <a:p>
                    <a:r>
                      <a:rPr lang="es-ES"/>
                      <a:t>419
1,14%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72AD-41A5-B4C6-BD87D7F620BE}"/>
                </c:ext>
              </c:extLst>
            </c:dLbl>
            <c:dLbl>
              <c:idx val="4"/>
              <c:tx>
                <c:rich>
                  <a:bodyPr/>
                  <a:lstStyle/>
                  <a:p>
                    <a:r>
                      <a:rPr lang="es-ES"/>
                      <a:t>228
1,41%</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72AD-41A5-B4C6-BD87D7F620BE}"/>
                </c:ext>
              </c:extLst>
            </c:dLbl>
            <c:dLbl>
              <c:idx val="5"/>
              <c:tx>
                <c:rich>
                  <a:bodyPr/>
                  <a:lstStyle/>
                  <a:p>
                    <a:r>
                      <a:rPr lang="es-ES"/>
                      <a:t>337
4,21%</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72AD-41A5-B4C6-BD87D7F620BE}"/>
                </c:ext>
              </c:extLst>
            </c:dLbl>
            <c:dLbl>
              <c:idx val="6"/>
              <c:tx>
                <c:rich>
                  <a:bodyPr/>
                  <a:lstStyle/>
                  <a:p>
                    <a:r>
                      <a:rPr lang="es-ES"/>
                      <a:t>31
4,54%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72AD-41A5-B4C6-BD87D7F620BE}"/>
                </c:ext>
              </c:extLst>
            </c:dLbl>
            <c:dLbl>
              <c:idx val="7"/>
              <c:tx>
                <c:rich>
                  <a:bodyPr/>
                  <a:lstStyle/>
                  <a:p>
                    <a:r>
                      <a:rPr lang="es-ES"/>
                      <a:t>1.574
4,89%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72AD-41A5-B4C6-BD87D7F620BE}"/>
                </c:ext>
              </c:extLst>
            </c:dLbl>
            <c:dLbl>
              <c:idx val="8"/>
              <c:tx>
                <c:rich>
                  <a:bodyPr/>
                  <a:lstStyle/>
                  <a:p>
                    <a:r>
                      <a:rPr lang="es-ES"/>
                      <a:t>6.010
4,90%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72AD-41A5-B4C6-BD87D7F620BE}"/>
                </c:ext>
              </c:extLst>
            </c:dLbl>
            <c:dLbl>
              <c:idx val="9"/>
              <c:tx>
                <c:rich>
                  <a:bodyPr/>
                  <a:lstStyle/>
                  <a:p>
                    <a:r>
                      <a:rPr lang="es-ES"/>
                      <a:t>4.675
6,70%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72AD-41A5-B4C6-BD87D7F620BE}"/>
                </c:ext>
              </c:extLst>
            </c:dLbl>
            <c:dLbl>
              <c:idx val="10"/>
              <c:tx>
                <c:rich>
                  <a:bodyPr rot="-5400000" vert="horz" wrap="square" lIns="38100" tIns="19050" rIns="38100" bIns="19050" anchor="ctr">
                    <a:spAutoFit/>
                  </a:bodyPr>
                  <a:lstStyle/>
                  <a:p>
                    <a:pPr>
                      <a:defRPr sz="900" b="1">
                        <a:solidFill>
                          <a:srgbClr val="FFFFFF"/>
                        </a:solidFill>
                        <a:latin typeface="Calibri"/>
                        <a:ea typeface="Calibri"/>
                        <a:cs typeface="Calibri"/>
                      </a:defRPr>
                    </a:pPr>
                    <a:r>
                      <a:rPr lang="es-ES"/>
                      <a:t>65.487
9,43%</a:t>
                    </a:r>
                  </a:p>
                </c:rich>
              </c:tx>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72AD-41A5-B4C6-BD87D7F620BE}"/>
                </c:ext>
              </c:extLst>
            </c:dLbl>
            <c:dLbl>
              <c:idx val="11"/>
              <c:tx>
                <c:rich>
                  <a:bodyPr/>
                  <a:lstStyle/>
                  <a:p>
                    <a:r>
                      <a:rPr lang="es-ES"/>
                      <a:t>68
9,62%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72AD-41A5-B4C6-BD87D7F620BE}"/>
                </c:ext>
              </c:extLst>
            </c:dLbl>
            <c:dLbl>
              <c:idx val="12"/>
              <c:tx>
                <c:rich>
                  <a:bodyPr/>
                  <a:lstStyle/>
                  <a:p>
                    <a:r>
                      <a:rPr lang="es-ES"/>
                      <a:t>7.335
10,12%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72AD-41A5-B4C6-BD87D7F620BE}"/>
                </c:ext>
              </c:extLst>
            </c:dLbl>
            <c:dLbl>
              <c:idx val="13"/>
              <c:tx>
                <c:rich>
                  <a:bodyPr/>
                  <a:lstStyle/>
                  <a:p>
                    <a:r>
                      <a:rPr lang="es-ES"/>
                      <a:t>881
13,14%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72AD-41A5-B4C6-BD87D7F620BE}"/>
                </c:ext>
              </c:extLst>
            </c:dLbl>
            <c:dLbl>
              <c:idx val="14"/>
              <c:tx>
                <c:rich>
                  <a:bodyPr/>
                  <a:lstStyle/>
                  <a:p>
                    <a:r>
                      <a:rPr lang="es-ES"/>
                      <a:t>2.377
13,48%</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72AD-41A5-B4C6-BD87D7F620BE}"/>
                </c:ext>
              </c:extLst>
            </c:dLbl>
            <c:dLbl>
              <c:idx val="15"/>
              <c:tx>
                <c:rich>
                  <a:bodyPr/>
                  <a:lstStyle/>
                  <a:p>
                    <a:r>
                      <a:rPr lang="es-ES"/>
                      <a:t>571
14,65%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72AD-41A5-B4C6-BD87D7F620BE}"/>
                </c:ext>
              </c:extLst>
            </c:dLbl>
            <c:dLbl>
              <c:idx val="16"/>
              <c:tx>
                <c:rich>
                  <a:bodyPr/>
                  <a:lstStyle/>
                  <a:p>
                    <a:r>
                      <a:rPr lang="es-ES"/>
                      <a:t>2.646
17,42%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72AD-41A5-B4C6-BD87D7F620BE}"/>
                </c:ext>
              </c:extLst>
            </c:dLbl>
            <c:dLbl>
              <c:idx val="17"/>
              <c:tx>
                <c:rich>
                  <a:bodyPr/>
                  <a:lstStyle/>
                  <a:p>
                    <a:r>
                      <a:rPr lang="es-ES"/>
                      <a:t>3.976
18,42%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72AD-41A5-B4C6-BD87D7F620BE}"/>
                </c:ext>
              </c:extLst>
            </c:dLbl>
            <c:dLbl>
              <c:idx val="18"/>
              <c:tx>
                <c:rich>
                  <a:bodyPr/>
                  <a:lstStyle/>
                  <a:p>
                    <a:r>
                      <a:rPr lang="es-ES"/>
                      <a:t>7.605
18,65%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72AD-41A5-B4C6-BD87D7F620BE}"/>
                </c:ext>
              </c:extLst>
            </c:dLbl>
            <c:dLbl>
              <c:idx val="19"/>
              <c:tx>
                <c:rich>
                  <a:bodyPr/>
                  <a:lstStyle/>
                  <a:p>
                    <a:r>
                      <a:rPr lang="es-ES"/>
                      <a:t>26.388
19,15%</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72AD-41A5-B4C6-BD87D7F620BE}"/>
                </c:ext>
              </c:extLst>
            </c:dLbl>
            <c:spPr>
              <a:noFill/>
              <a:ln>
                <a:noFill/>
              </a:ln>
              <a:effectLst/>
            </c:spPr>
            <c:txPr>
              <a:bodyPr rot="-5400000" vert="horz" wrap="square" lIns="38100" tIns="19050" rIns="38100" bIns="19050" anchor="ctr">
                <a:spAutoFit/>
              </a:bodyPr>
              <a:lstStyle/>
              <a:p>
                <a:pPr>
                  <a:defRPr sz="900" b="1">
                    <a:solidFill>
                      <a:srgbClr val="000000"/>
                    </a:solidFill>
                    <a:latin typeface="Calibri"/>
                    <a:ea typeface="Calibri"/>
                    <a:cs typeface="Calibri"/>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Castilla y León</c:v>
              </c:pt>
              <c:pt idx="1">
                <c:v>Aragón</c:v>
              </c:pt>
              <c:pt idx="2">
                <c:v>Canarias</c:v>
              </c:pt>
              <c:pt idx="3">
                <c:v>Galicia</c:v>
              </c:pt>
              <c:pt idx="4">
                <c:v>Asturias, Principado de</c:v>
              </c:pt>
              <c:pt idx="5">
                <c:v>Navarra, Comunidad Foral de</c:v>
              </c:pt>
              <c:pt idx="6">
                <c:v>Ceuta</c:v>
              </c:pt>
              <c:pt idx="7">
                <c:v>Castilla - La Mancha</c:v>
              </c:pt>
              <c:pt idx="8">
                <c:v>Andalucía</c:v>
              </c:pt>
              <c:pt idx="9">
                <c:v>Comunitat Valenciana</c:v>
              </c:pt>
              <c:pt idx="10">
                <c:v>Total Nacional</c:v>
              </c:pt>
              <c:pt idx="11">
                <c:v>Melilla</c:v>
              </c:pt>
              <c:pt idx="12">
                <c:v>Madrid, Comunidad de</c:v>
              </c:pt>
              <c:pt idx="13">
                <c:v>Cantabria</c:v>
              </c:pt>
              <c:pt idx="14">
                <c:v>Balears, Illes</c:v>
              </c:pt>
              <c:pt idx="15">
                <c:v>Rioja, La</c:v>
              </c:pt>
              <c:pt idx="16">
                <c:v>Extremadura</c:v>
              </c:pt>
              <c:pt idx="17">
                <c:v>Murcia, Región de</c:v>
              </c:pt>
              <c:pt idx="18">
                <c:v>País Vasco</c:v>
              </c:pt>
              <c:pt idx="19">
                <c:v>Cataluña</c:v>
              </c:pt>
            </c:strLit>
          </c:cat>
          <c:val>
            <c:numLit>
              <c:formatCode>General</c:formatCode>
              <c:ptCount val="20"/>
              <c:pt idx="0">
                <c:v>99</c:v>
              </c:pt>
              <c:pt idx="1">
                <c:v>47</c:v>
              </c:pt>
              <c:pt idx="2">
                <c:v>220</c:v>
              </c:pt>
              <c:pt idx="3">
                <c:v>419</c:v>
              </c:pt>
              <c:pt idx="4">
                <c:v>228</c:v>
              </c:pt>
              <c:pt idx="5">
                <c:v>337</c:v>
              </c:pt>
              <c:pt idx="6">
                <c:v>31</c:v>
              </c:pt>
              <c:pt idx="7">
                <c:v>1574</c:v>
              </c:pt>
              <c:pt idx="8">
                <c:v>6010</c:v>
              </c:pt>
              <c:pt idx="9">
                <c:v>4675</c:v>
              </c:pt>
              <c:pt idx="10">
                <c:v>65487</c:v>
              </c:pt>
              <c:pt idx="11">
                <c:v>68</c:v>
              </c:pt>
              <c:pt idx="12">
                <c:v>7335</c:v>
              </c:pt>
              <c:pt idx="13">
                <c:v>881</c:v>
              </c:pt>
              <c:pt idx="14">
                <c:v>2377</c:v>
              </c:pt>
              <c:pt idx="15">
                <c:v>571</c:v>
              </c:pt>
              <c:pt idx="16">
                <c:v>2646</c:v>
              </c:pt>
              <c:pt idx="17">
                <c:v>3976</c:v>
              </c:pt>
              <c:pt idx="18">
                <c:v>7605</c:v>
              </c:pt>
              <c:pt idx="19">
                <c:v>26388</c:v>
              </c:pt>
            </c:numLit>
          </c:val>
          <c:extLst>
            <c:ext xmlns:c16="http://schemas.microsoft.com/office/drawing/2014/chart" uri="{C3380CC4-5D6E-409C-BE32-E72D297353CC}">
              <c16:uniqueId val="{00000015-72AD-41A5-B4C6-BD87D7F620BE}"/>
            </c:ext>
          </c:extLst>
        </c:ser>
        <c:dLbls>
          <c:showLegendKey val="0"/>
          <c:showVal val="0"/>
          <c:showCatName val="0"/>
          <c:showSerName val="0"/>
          <c:showPercent val="0"/>
          <c:showBubbleSize val="0"/>
        </c:dLbls>
        <c:gapWidth val="40"/>
        <c:overlap val="100"/>
        <c:axId val="77738511"/>
        <c:axId val="77742831"/>
      </c:barChart>
      <c:catAx>
        <c:axId val="77738511"/>
        <c:scaling>
          <c:orientation val="minMax"/>
        </c:scaling>
        <c:delete val="0"/>
        <c:axPos val="b"/>
        <c:numFmt formatCode="General" sourceLinked="1"/>
        <c:majorTickMark val="out"/>
        <c:minorTickMark val="none"/>
        <c:tickLblPos val="nextTo"/>
        <c:txPr>
          <a:bodyPr rot="-2700000" vert="horz"/>
          <a:lstStyle/>
          <a:p>
            <a:pPr>
              <a:defRPr sz="900" b="1">
                <a:solidFill>
                  <a:srgbClr val="000000"/>
                </a:solidFill>
                <a:latin typeface="Calibri"/>
                <a:ea typeface="Calibri"/>
                <a:cs typeface="Calibri"/>
              </a:defRPr>
            </a:pPr>
            <a:endParaRPr lang="es-ES"/>
          </a:p>
        </c:txPr>
        <c:crossAx val="77742831"/>
        <c:crosses val="autoZero"/>
        <c:auto val="1"/>
        <c:lblAlgn val="ctr"/>
        <c:lblOffset val="100"/>
        <c:noMultiLvlLbl val="0"/>
      </c:catAx>
      <c:valAx>
        <c:axId val="77742831"/>
        <c:scaling>
          <c:orientation val="minMax"/>
          <c:max val="1"/>
          <c:min val="0"/>
        </c:scaling>
        <c:delete val="0"/>
        <c:axPos val="l"/>
        <c:numFmt formatCode="0%" sourceLinked="0"/>
        <c:majorTickMark val="out"/>
        <c:minorTickMark val="none"/>
        <c:tickLblPos val="nextTo"/>
        <c:txPr>
          <a:bodyPr/>
          <a:lstStyle/>
          <a:p>
            <a:pPr>
              <a:defRPr sz="900">
                <a:solidFill>
                  <a:srgbClr val="000000"/>
                </a:solidFill>
                <a:latin typeface="Calibri"/>
                <a:ea typeface="Calibri"/>
                <a:cs typeface="Calibri"/>
              </a:defRPr>
            </a:pPr>
            <a:endParaRPr lang="es-ES"/>
          </a:p>
        </c:txPr>
        <c:crossAx val="77738511"/>
        <c:crosses val="autoZero"/>
        <c:crossBetween val="between"/>
        <c:majorUnit val="0.1"/>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1000">
              <a:solidFill>
                <a:srgbClr val="000000"/>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rgbClr val="5A3471"/>
                </a:solidFill>
                <a:latin typeface="Calibri"/>
                <a:ea typeface="Calibri"/>
                <a:cs typeface="Calibri"/>
              </a:defRPr>
            </a:pPr>
            <a:r>
              <a:rPr lang="es-ES"/>
              <a:t>Porcentaje de solicitudes en el tramo de edad de 80 años y más sobre la población de dicha edad</a:t>
            </a:r>
          </a:p>
        </c:rich>
      </c:tx>
      <c:overlay val="0"/>
    </c:title>
    <c:autoTitleDeleted val="0"/>
    <c:plotArea>
      <c:layout/>
      <c:barChart>
        <c:barDir val="col"/>
        <c:grouping val="clustered"/>
        <c:varyColors val="0"/>
        <c:ser>
          <c:idx val="0"/>
          <c:order val="0"/>
          <c:tx>
            <c:v>Porcentaje de solicitudes en el tramo de edad de 80 años y más sobre la población de dicha edad</c:v>
          </c:tx>
          <c:spPr>
            <a:solidFill>
              <a:srgbClr val="DECEE8"/>
            </a:solidFill>
            <a:ln w="12700">
              <a:solidFill>
                <a:srgbClr val="000000"/>
              </a:solidFill>
            </a:ln>
          </c:spPr>
          <c:invertIfNegative val="0"/>
          <c:dPt>
            <c:idx val="7"/>
            <c:invertIfNegative val="0"/>
            <c:bubble3D val="0"/>
            <c:spPr>
              <a:solidFill>
                <a:srgbClr val="5A3471"/>
              </a:solidFill>
              <a:ln w="12700">
                <a:solidFill>
                  <a:srgbClr val="000000"/>
                </a:solidFill>
              </a:ln>
            </c:spPr>
            <c:extLst>
              <c:ext xmlns:c16="http://schemas.microsoft.com/office/drawing/2014/chart" uri="{C3380CC4-5D6E-409C-BE32-E72D297353CC}">
                <c16:uniqueId val="{00000001-5153-4841-9A74-64EABFCDEF74}"/>
              </c:ext>
            </c:extLst>
          </c:dPt>
          <c:dLbls>
            <c:numFmt formatCode="0.00" sourceLinked="0"/>
            <c:spPr>
              <a:noFill/>
              <a:ln>
                <a:noFill/>
              </a:ln>
              <a:effectLst/>
            </c:spPr>
            <c:txPr>
              <a:bodyPr rot="-2700000" vert="horz" wrap="square" lIns="38100" tIns="19050" rIns="38100" bIns="19050" anchor="ctr">
                <a:spAutoFit/>
              </a:bodyPr>
              <a:lstStyle/>
              <a:p>
                <a:pPr>
                  <a:defRPr sz="900">
                    <a:solidFill>
                      <a:srgbClr val="5A3471"/>
                    </a:solidFill>
                    <a:latin typeface="Calibri"/>
                    <a:ea typeface="Calibri"/>
                    <a:cs typeface="Calibri"/>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0"/>
              <c:pt idx="0">
                <c:v>Andalucía</c:v>
              </c:pt>
              <c:pt idx="1">
                <c:v>Cataluña</c:v>
              </c:pt>
              <c:pt idx="2">
                <c:v>Castilla y León</c:v>
              </c:pt>
              <c:pt idx="3">
                <c:v>Extremadura</c:v>
              </c:pt>
              <c:pt idx="4">
                <c:v>Castilla - La Mancha</c:v>
              </c:pt>
              <c:pt idx="5">
                <c:v>Murcia, Región de</c:v>
              </c:pt>
              <c:pt idx="6">
                <c:v>Balears, Illes</c:v>
              </c:pt>
              <c:pt idx="7">
                <c:v>Total Nacional</c:v>
              </c:pt>
              <c:pt idx="8">
                <c:v>Comunitat Valenciana</c:v>
              </c:pt>
              <c:pt idx="9">
                <c:v>Madrid, Comunidad de</c:v>
              </c:pt>
              <c:pt idx="10">
                <c:v>País Vasco</c:v>
              </c:pt>
              <c:pt idx="11">
                <c:v>Aragón</c:v>
              </c:pt>
              <c:pt idx="12">
                <c:v>Melilla</c:v>
              </c:pt>
              <c:pt idx="13">
                <c:v>Rioja, La</c:v>
              </c:pt>
              <c:pt idx="14">
                <c:v>Canarias</c:v>
              </c:pt>
              <c:pt idx="15">
                <c:v>Asturias, Principado de</c:v>
              </c:pt>
              <c:pt idx="16">
                <c:v>Navarra, Comunidad Foral de</c:v>
              </c:pt>
              <c:pt idx="17">
                <c:v>Cantabria</c:v>
              </c:pt>
              <c:pt idx="18">
                <c:v>Ceuta</c:v>
              </c:pt>
              <c:pt idx="19">
                <c:v>Galicia</c:v>
              </c:pt>
            </c:strLit>
          </c:cat>
          <c:val>
            <c:numLit>
              <c:formatCode>General</c:formatCode>
              <c:ptCount val="20"/>
              <c:pt idx="0">
                <c:v>49.732314892803728</c:v>
              </c:pt>
              <c:pt idx="1">
                <c:v>45.848802876604204</c:v>
              </c:pt>
              <c:pt idx="2">
                <c:v>44.185255773584231</c:v>
              </c:pt>
              <c:pt idx="3">
                <c:v>44.152719527747458</c:v>
              </c:pt>
              <c:pt idx="4">
                <c:v>43.667291164837778</c:v>
              </c:pt>
              <c:pt idx="5">
                <c:v>43.139181223588942</c:v>
              </c:pt>
              <c:pt idx="6">
                <c:v>42.243995952926142</c:v>
              </c:pt>
              <c:pt idx="7">
                <c:v>40.821305686599452</c:v>
              </c:pt>
              <c:pt idx="8">
                <c:v>39.898756295611058</c:v>
              </c:pt>
              <c:pt idx="9">
                <c:v>39.667669801565083</c:v>
              </c:pt>
              <c:pt idx="10">
                <c:v>38.909495548961416</c:v>
              </c:pt>
              <c:pt idx="11">
                <c:v>38.701077535960103</c:v>
              </c:pt>
              <c:pt idx="12">
                <c:v>38.550247116968698</c:v>
              </c:pt>
              <c:pt idx="13">
                <c:v>38.524268457546547</c:v>
              </c:pt>
              <c:pt idx="14">
                <c:v>33.610301309504592</c:v>
              </c:pt>
              <c:pt idx="15">
                <c:v>32.730867966419197</c:v>
              </c:pt>
              <c:pt idx="16">
                <c:v>31.535847076803758</c:v>
              </c:pt>
              <c:pt idx="17">
                <c:v>31.275495683521491</c:v>
              </c:pt>
              <c:pt idx="18">
                <c:v>25.066768409004201</c:v>
              </c:pt>
              <c:pt idx="19">
                <c:v>22.887605110488231</c:v>
              </c:pt>
            </c:numLit>
          </c:val>
          <c:extLst>
            <c:ext xmlns:c16="http://schemas.microsoft.com/office/drawing/2014/chart" uri="{C3380CC4-5D6E-409C-BE32-E72D297353CC}">
              <c16:uniqueId val="{00000000-5153-4841-9A74-64EABFCDEF74}"/>
            </c:ext>
          </c:extLst>
        </c:ser>
        <c:dLbls>
          <c:showLegendKey val="0"/>
          <c:showVal val="0"/>
          <c:showCatName val="0"/>
          <c:showSerName val="0"/>
          <c:showPercent val="0"/>
          <c:showBubbleSize val="0"/>
        </c:dLbls>
        <c:gapWidth val="40"/>
        <c:axId val="43633423"/>
        <c:axId val="43639663"/>
      </c:barChart>
      <c:catAx>
        <c:axId val="4363342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39663"/>
        <c:crosses val="autoZero"/>
        <c:auto val="1"/>
        <c:lblAlgn val="ctr"/>
        <c:lblOffset val="100"/>
        <c:noMultiLvlLbl val="0"/>
      </c:catAx>
      <c:valAx>
        <c:axId val="43639663"/>
        <c:scaling>
          <c:orientation val="minMax"/>
          <c:max val="60"/>
          <c:min val="0"/>
        </c:scaling>
        <c:delete val="0"/>
        <c:axPos val="l"/>
        <c:numFmt formatCode="0.00" sourceLinked="0"/>
        <c:majorTickMark val="out"/>
        <c:minorTickMark val="none"/>
        <c:tickLblPos val="nextTo"/>
        <c:txPr>
          <a:bodyPr/>
          <a:lstStyle/>
          <a:p>
            <a:pPr>
              <a:defRPr sz="900">
                <a:solidFill>
                  <a:srgbClr val="5A3471"/>
                </a:solidFill>
                <a:latin typeface="Calibri"/>
                <a:ea typeface="Calibri"/>
                <a:cs typeface="Calibri"/>
              </a:defRPr>
            </a:pPr>
            <a:endParaRPr lang="es-ES"/>
          </a:p>
        </c:txPr>
        <c:crossAx val="43633423"/>
        <c:crosses val="autoZero"/>
        <c:crossBetween val="between"/>
        <c:majorUnit val="10"/>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rgbClr val="5A3471"/>
                </a:solidFill>
                <a:latin typeface="Calibri"/>
                <a:ea typeface="Calibri"/>
                <a:cs typeface="Calibri"/>
              </a:defRPr>
            </a:pPr>
            <a:r>
              <a:rPr lang="es-ES"/>
              <a:t>Evolución de las Altas y Bajas de Solicitudes.
Total nacional</a:t>
            </a:r>
          </a:p>
        </c:rich>
      </c:tx>
      <c:overlay val="0"/>
    </c:title>
    <c:autoTitleDeleted val="0"/>
    <c:plotArea>
      <c:layout/>
      <c:lineChart>
        <c:grouping val="standard"/>
        <c:varyColors val="0"/>
        <c:ser>
          <c:idx val="0"/>
          <c:order val="0"/>
          <c:tx>
            <c:v>Altas</c:v>
          </c:tx>
          <c:spPr>
            <a:ln w="28575">
              <a:solidFill>
                <a:srgbClr val="AD84C6"/>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pt idx="54">
                <c:v>34640</c:v>
              </c:pt>
              <c:pt idx="55">
                <c:v>40684</c:v>
              </c:pt>
              <c:pt idx="56">
                <c:v>45245</c:v>
              </c:pt>
              <c:pt idx="57">
                <c:v>35856</c:v>
              </c:pt>
              <c:pt idx="58">
                <c:v>32529</c:v>
              </c:pt>
              <c:pt idx="59">
                <c:v>44119</c:v>
              </c:pt>
              <c:pt idx="60">
                <c:v>46346</c:v>
              </c:pt>
              <c:pt idx="61">
                <c:v>38736</c:v>
              </c:pt>
              <c:pt idx="62">
                <c:v>32354</c:v>
              </c:pt>
            </c:numLit>
          </c:val>
          <c:smooth val="0"/>
          <c:extLst>
            <c:ext xmlns:c16="http://schemas.microsoft.com/office/drawing/2014/chart" uri="{C3380CC4-5D6E-409C-BE32-E72D297353CC}">
              <c16:uniqueId val="{00000000-B910-4EDF-A9B4-489F9DC20A26}"/>
            </c:ext>
          </c:extLst>
        </c:ser>
        <c:ser>
          <c:idx val="1"/>
          <c:order val="1"/>
          <c:tx>
            <c:v>Bajas</c:v>
          </c:tx>
          <c:spPr>
            <a:ln w="28575">
              <a:solidFill>
                <a:srgbClr val="5A3471"/>
              </a:solidFill>
            </a:ln>
          </c:spPr>
          <c:marker>
            <c:symbol val="none"/>
          </c:marker>
          <c:cat>
            <c:strLit>
              <c:ptCount val="63"/>
              <c:pt idx="0">
                <c:v>31/03/2021</c:v>
              </c:pt>
              <c:pt idx="1">
                <c:v>30/04/2021</c:v>
              </c:pt>
              <c:pt idx="2">
                <c:v>31/05/2021</c:v>
              </c:pt>
              <c:pt idx="3">
                <c:v>30/06/2021</c:v>
              </c:pt>
              <c:pt idx="4">
                <c:v>31/07/2021</c:v>
              </c:pt>
              <c:pt idx="5">
                <c:v>31/08/2021</c:v>
              </c:pt>
              <c:pt idx="6">
                <c:v>30/09/2021</c:v>
              </c:pt>
              <c:pt idx="7">
                <c:v>31/10/2021</c:v>
              </c:pt>
              <c:pt idx="8">
                <c:v>30/11/2021</c:v>
              </c:pt>
              <c:pt idx="9">
                <c:v>31/12/2021</c:v>
              </c:pt>
              <c:pt idx="10">
                <c:v>31/01/2022</c:v>
              </c:pt>
              <c:pt idx="11">
                <c:v>28/02/2022</c:v>
              </c:pt>
              <c:pt idx="12">
                <c:v>31/03/2022</c:v>
              </c:pt>
              <c:pt idx="13">
                <c:v>30/04/2022</c:v>
              </c:pt>
              <c:pt idx="14">
                <c:v>31/05/2022</c:v>
              </c:pt>
              <c:pt idx="15">
                <c:v>30/06/2022</c:v>
              </c:pt>
              <c:pt idx="16">
                <c:v>31/07/2022</c:v>
              </c:pt>
              <c:pt idx="17">
                <c:v>31/08/2022</c:v>
              </c:pt>
              <c:pt idx="18">
                <c:v>30/09/2022</c:v>
              </c:pt>
              <c:pt idx="19">
                <c:v>31/10/2022</c:v>
              </c:pt>
              <c:pt idx="20">
                <c:v>30/11/2022</c:v>
              </c:pt>
              <c:pt idx="21">
                <c:v>31/12/2022</c:v>
              </c:pt>
              <c:pt idx="22">
                <c:v>31/01/2023</c:v>
              </c:pt>
              <c:pt idx="23">
                <c:v>28/02/2023</c:v>
              </c:pt>
              <c:pt idx="24">
                <c:v>31/03/2023</c:v>
              </c:pt>
              <c:pt idx="25">
                <c:v>30/04/2023</c:v>
              </c:pt>
              <c:pt idx="26">
                <c:v>31/05/2023</c:v>
              </c:pt>
              <c:pt idx="27">
                <c:v>30/06/2023</c:v>
              </c:pt>
              <c:pt idx="28">
                <c:v>31/07/2023</c:v>
              </c:pt>
              <c:pt idx="29">
                <c:v>31/08/2023</c:v>
              </c:pt>
              <c:pt idx="30">
                <c:v>30/09/2023</c:v>
              </c:pt>
              <c:pt idx="31">
                <c:v>31/10/2023</c:v>
              </c:pt>
              <c:pt idx="32">
                <c:v>30/11/2023</c:v>
              </c:pt>
              <c:pt idx="33">
                <c:v>31/12/2023</c:v>
              </c:pt>
              <c:pt idx="34">
                <c:v>31/01/2024</c:v>
              </c:pt>
              <c:pt idx="35">
                <c:v>29/02/2024</c:v>
              </c:pt>
              <c:pt idx="36">
                <c:v>31/03/2024</c:v>
              </c:pt>
              <c:pt idx="37">
                <c:v>30/04/2024</c:v>
              </c:pt>
              <c:pt idx="38">
                <c:v>31/05/2024</c:v>
              </c:pt>
              <c:pt idx="39">
                <c:v>30/06/2024</c:v>
              </c:pt>
              <c:pt idx="40">
                <c:v>31/07/2024</c:v>
              </c:pt>
              <c:pt idx="41">
                <c:v>31/08/2024</c:v>
              </c:pt>
              <c:pt idx="42">
                <c:v>30/09/2024</c:v>
              </c:pt>
              <c:pt idx="43">
                <c:v>31/10/2024</c:v>
              </c:pt>
              <c:pt idx="44">
                <c:v>30/11/2024</c:v>
              </c:pt>
              <c:pt idx="45">
                <c:v>31/12/2024</c:v>
              </c:pt>
              <c:pt idx="46">
                <c:v>31/01/2025</c:v>
              </c:pt>
              <c:pt idx="47">
                <c:v>28/02/2025</c:v>
              </c:pt>
              <c:pt idx="48">
                <c:v>31/03/2025</c:v>
              </c:pt>
              <c:pt idx="49">
                <c:v>30/04/2025</c:v>
              </c:pt>
              <c:pt idx="50">
                <c:v>31/05/2025</c:v>
              </c:pt>
              <c:pt idx="51">
                <c:v>30/06/2025</c:v>
              </c:pt>
              <c:pt idx="52">
                <c:v>31/07/2025</c:v>
              </c:pt>
              <c:pt idx="53">
                <c:v>31/08/2025</c:v>
              </c:pt>
              <c:pt idx="54">
                <c:v>30/09/2025</c:v>
              </c:pt>
              <c:pt idx="55">
                <c:v>31/10/2025</c:v>
              </c:pt>
              <c:pt idx="56">
                <c:v>30/11/2025</c:v>
              </c:pt>
              <c:pt idx="57">
                <c:v>31/12/2025</c:v>
              </c:pt>
              <c:pt idx="58">
                <c:v>31/01/2026</c:v>
              </c:pt>
              <c:pt idx="59">
                <c:v>28/02/2026</c:v>
              </c:pt>
              <c:pt idx="60">
                <c:v>31/03/2026</c:v>
              </c:pt>
              <c:pt idx="61">
                <c:v>30/04/2026</c:v>
              </c:pt>
              <c:pt idx="62">
                <c:v>31/05/2026</c:v>
              </c:pt>
            </c:strLit>
          </c:cat>
          <c:val>
            <c:numLit>
              <c:formatCode>General</c:formatCode>
              <c:ptCount val="63"/>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pt idx="54">
                <c:v>21667</c:v>
              </c:pt>
              <c:pt idx="55">
                <c:v>20752</c:v>
              </c:pt>
              <c:pt idx="56">
                <c:v>24541</c:v>
              </c:pt>
              <c:pt idx="57">
                <c:v>22742</c:v>
              </c:pt>
              <c:pt idx="58">
                <c:v>26472</c:v>
              </c:pt>
              <c:pt idx="59">
                <c:v>41913</c:v>
              </c:pt>
              <c:pt idx="60">
                <c:v>25654</c:v>
              </c:pt>
              <c:pt idx="61">
                <c:v>24863</c:v>
              </c:pt>
              <c:pt idx="62">
                <c:v>23806</c:v>
              </c:pt>
            </c:numLit>
          </c:val>
          <c:smooth val="0"/>
          <c:extLst>
            <c:ext xmlns:c16="http://schemas.microsoft.com/office/drawing/2014/chart" uri="{C3380CC4-5D6E-409C-BE32-E72D297353CC}">
              <c16:uniqueId val="{00000001-B910-4EDF-A9B4-489F9DC20A26}"/>
            </c:ext>
          </c:extLst>
        </c:ser>
        <c:dLbls>
          <c:showLegendKey val="0"/>
          <c:showVal val="0"/>
          <c:showCatName val="0"/>
          <c:showSerName val="0"/>
          <c:showPercent val="0"/>
          <c:showBubbleSize val="0"/>
        </c:dLbls>
        <c:smooth val="0"/>
        <c:axId val="43637743"/>
        <c:axId val="43633903"/>
      </c:lineChart>
      <c:catAx>
        <c:axId val="43637743"/>
        <c:scaling>
          <c:orientation val="minMax"/>
        </c:scaling>
        <c:delete val="0"/>
        <c:axPos val="b"/>
        <c:numFmt formatCode="m/d/yyyy" sourceLinked="0"/>
        <c:majorTickMark val="out"/>
        <c:minorTickMark val="none"/>
        <c:tickLblPos val="nextTo"/>
        <c:txPr>
          <a:bodyPr rot="-2700000" vert="horz"/>
          <a:lstStyle/>
          <a:p>
            <a:pPr>
              <a:defRPr sz="800" b="1">
                <a:solidFill>
                  <a:srgbClr val="5A3471"/>
                </a:solidFill>
                <a:latin typeface="Calibri"/>
                <a:ea typeface="Calibri"/>
                <a:cs typeface="Calibri"/>
              </a:defRPr>
            </a:pPr>
            <a:endParaRPr lang="es-ES"/>
          </a:p>
        </c:txPr>
        <c:crossAx val="43633903"/>
        <c:crosses val="autoZero"/>
        <c:auto val="1"/>
        <c:lblAlgn val="ctr"/>
        <c:lblOffset val="100"/>
        <c:noMultiLvlLbl val="0"/>
      </c:catAx>
      <c:valAx>
        <c:axId val="43633903"/>
        <c:scaling>
          <c:orientation val="minMax"/>
          <c:min val="0"/>
        </c:scaling>
        <c:delete val="0"/>
        <c:axPos val="l"/>
        <c:numFmt formatCode="#,##0" sourceLinked="0"/>
        <c:majorTickMark val="out"/>
        <c:minorTickMark val="none"/>
        <c:tickLblPos val="nextTo"/>
        <c:txPr>
          <a:bodyPr/>
          <a:lstStyle/>
          <a:p>
            <a:pPr>
              <a:defRPr sz="800">
                <a:solidFill>
                  <a:srgbClr val="5A3471"/>
                </a:solidFill>
                <a:latin typeface="Calibri"/>
                <a:ea typeface="Calibri"/>
                <a:cs typeface="Calibri"/>
              </a:defRPr>
            </a:pPr>
            <a:endParaRPr lang="es-ES"/>
          </a:p>
        </c:txPr>
        <c:crossAx val="43637743"/>
        <c:crosses val="autoZero"/>
        <c:crossBetween val="between"/>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b"/>
      <c:overlay val="0"/>
      <c:txPr>
        <a:bodyPr/>
        <a:lstStyle/>
        <a:p>
          <a:pPr>
            <a:defRPr sz="9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Solicitantes por sexo</a:t>
            </a:r>
          </a:p>
        </c:rich>
      </c:tx>
      <c:overlay val="0"/>
    </c:title>
    <c:autoTitleDeleted val="0"/>
    <c:view3D>
      <c:rotX val="35"/>
      <c:rotY val="25"/>
      <c:rAngAx val="0"/>
      <c:perspective val="24"/>
    </c:view3D>
    <c:floor>
      <c:thickness val="0"/>
    </c:floor>
    <c:sideWall>
      <c:thickness val="0"/>
    </c:sideWall>
    <c:backWall>
      <c:thickness val="0"/>
    </c:backWall>
    <c:plotArea>
      <c:layout/>
      <c:pie3DChart>
        <c:varyColors val="1"/>
        <c:ser>
          <c:idx val="0"/>
          <c:order val="0"/>
          <c:tx>
            <c:v>Solicitantes por sexo</c:v>
          </c:tx>
          <c:explosion val="8"/>
          <c:dPt>
            <c:idx val="0"/>
            <c:bubble3D val="0"/>
            <c:spPr>
              <a:solidFill>
                <a:srgbClr val="AD84C6"/>
              </a:solidFill>
              <a:ln w="9525">
                <a:solidFill>
                  <a:srgbClr val="000000"/>
                </a:solidFill>
              </a:ln>
            </c:spPr>
            <c:extLst>
              <c:ext xmlns:c16="http://schemas.microsoft.com/office/drawing/2014/chart" uri="{C3380CC4-5D6E-409C-BE32-E72D297353CC}">
                <c16:uniqueId val="{00000001-A76E-41B8-8DF3-59909A2ACA63}"/>
              </c:ext>
            </c:extLst>
          </c:dPt>
          <c:dPt>
            <c:idx val="1"/>
            <c:bubble3D val="0"/>
            <c:spPr>
              <a:solidFill>
                <a:srgbClr val="8784C6"/>
              </a:solidFill>
              <a:ln w="9525">
                <a:solidFill>
                  <a:srgbClr val="000000"/>
                </a:solidFill>
              </a:ln>
            </c:spPr>
            <c:extLst>
              <c:ext xmlns:c16="http://schemas.microsoft.com/office/drawing/2014/chart" uri="{C3380CC4-5D6E-409C-BE32-E72D297353CC}">
                <c16:uniqueId val="{00000002-A76E-41B8-8DF3-59909A2ACA63}"/>
              </c:ext>
            </c:extLst>
          </c:dPt>
          <c:dLbls>
            <c:numFmt formatCode="0.0%" sourceLinked="0"/>
            <c:spPr>
              <a:noFill/>
              <a:ln>
                <a:noFill/>
              </a:ln>
              <a:effectLst/>
            </c:spPr>
            <c:txPr>
              <a:bodyPr wrap="square" lIns="38100" tIns="19050" rIns="38100" bIns="19050" anchor="ctr">
                <a:spAutoFit/>
              </a:bodyPr>
              <a:lstStyle/>
              <a:p>
                <a:pPr>
                  <a:defRPr sz="1000" b="1">
                    <a:solidFill>
                      <a:srgbClr val="5A3471"/>
                    </a:solidFill>
                    <a:latin typeface="Calibri"/>
                    <a:ea typeface="Calibri"/>
                    <a:cs typeface="Calibri"/>
                  </a:defRPr>
                </a:pPr>
                <a:endParaRPr lang="es-E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Lit>
              <c:ptCount val="2"/>
              <c:pt idx="0">
                <c:v>Mujer</c:v>
              </c:pt>
              <c:pt idx="1">
                <c:v>Hombre</c:v>
              </c:pt>
            </c:strLit>
          </c:cat>
          <c:val>
            <c:numLit>
              <c:formatCode>General</c:formatCode>
              <c:ptCount val="2"/>
              <c:pt idx="0">
                <c:v>0.61779810749167996</c:v>
              </c:pt>
              <c:pt idx="1">
                <c:v>0.38220189250832004</c:v>
              </c:pt>
            </c:numLit>
          </c:val>
          <c:extLst>
            <c:ext xmlns:c16="http://schemas.microsoft.com/office/drawing/2014/chart" uri="{C3380CC4-5D6E-409C-BE32-E72D297353CC}">
              <c16:uniqueId val="{00000000-A76E-41B8-8DF3-59909A2ACA63}"/>
            </c:ext>
          </c:extLst>
        </c:ser>
        <c:dLbls>
          <c:showLegendKey val="0"/>
          <c:showVal val="0"/>
          <c:showCatName val="0"/>
          <c:showSerName val="0"/>
          <c:showPercent val="0"/>
          <c:showBubbleSize val="0"/>
          <c:showLeaderLines val="1"/>
        </c:dLbls>
      </c:pie3D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overlay val="0"/>
      <c:txPr>
        <a:bodyPr/>
        <a:lstStyle/>
        <a:p>
          <a:pPr>
            <a:defRPr sz="1000" b="1">
              <a:solidFill>
                <a:srgbClr val="5A3471"/>
              </a:solidFill>
              <a:latin typeface="Calibri"/>
              <a:ea typeface="Calibri"/>
              <a:cs typeface="Calibri"/>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solidFill>
                  <a:srgbClr val="5A3471"/>
                </a:solidFill>
                <a:latin typeface="Calibri"/>
                <a:ea typeface="Calibri"/>
                <a:cs typeface="Calibri"/>
              </a:defRPr>
            </a:pPr>
            <a:r>
              <a:rPr lang="es-ES"/>
              <a:t>Solicitantes por tramo de edad</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Solicitantes por tramo de edad</c:v>
          </c:tx>
          <c:invertIfNegative val="0"/>
          <c:dPt>
            <c:idx val="0"/>
            <c:invertIfNegative val="0"/>
            <c:bubble3D val="0"/>
            <c:spPr>
              <a:solidFill>
                <a:srgbClr val="5A3471"/>
              </a:solidFill>
              <a:ln w="9525">
                <a:solidFill>
                  <a:srgbClr val="000000"/>
                </a:solidFill>
              </a:ln>
            </c:spPr>
            <c:extLst>
              <c:ext xmlns:c16="http://schemas.microsoft.com/office/drawing/2014/chart" uri="{C3380CC4-5D6E-409C-BE32-E72D297353CC}">
                <c16:uniqueId val="{00000001-D323-480D-8A8C-1852C1208D07}"/>
              </c:ext>
            </c:extLst>
          </c:dPt>
          <c:dPt>
            <c:idx val="1"/>
            <c:invertIfNegative val="0"/>
            <c:bubble3D val="0"/>
            <c:spPr>
              <a:solidFill>
                <a:srgbClr val="74478B"/>
              </a:solidFill>
              <a:ln w="9525">
                <a:solidFill>
                  <a:srgbClr val="000000"/>
                </a:solidFill>
              </a:ln>
            </c:spPr>
            <c:extLst>
              <c:ext xmlns:c16="http://schemas.microsoft.com/office/drawing/2014/chart" uri="{C3380CC4-5D6E-409C-BE32-E72D297353CC}">
                <c16:uniqueId val="{00000002-D323-480D-8A8C-1852C1208D07}"/>
              </c:ext>
            </c:extLst>
          </c:dPt>
          <c:dPt>
            <c:idx val="2"/>
            <c:invertIfNegative val="0"/>
            <c:bubble3D val="0"/>
            <c:spPr>
              <a:solidFill>
                <a:srgbClr val="8E63A9"/>
              </a:solidFill>
              <a:ln w="9525">
                <a:solidFill>
                  <a:srgbClr val="000000"/>
                </a:solidFill>
              </a:ln>
            </c:spPr>
            <c:extLst>
              <c:ext xmlns:c16="http://schemas.microsoft.com/office/drawing/2014/chart" uri="{C3380CC4-5D6E-409C-BE32-E72D297353CC}">
                <c16:uniqueId val="{00000003-D323-480D-8A8C-1852C1208D07}"/>
              </c:ext>
            </c:extLst>
          </c:dPt>
          <c:dPt>
            <c:idx val="3"/>
            <c:invertIfNegative val="0"/>
            <c:bubble3D val="0"/>
            <c:spPr>
              <a:solidFill>
                <a:srgbClr val="AD84C6"/>
              </a:solidFill>
              <a:ln w="9525">
                <a:solidFill>
                  <a:srgbClr val="000000"/>
                </a:solidFill>
              </a:ln>
            </c:spPr>
            <c:extLst>
              <c:ext xmlns:c16="http://schemas.microsoft.com/office/drawing/2014/chart" uri="{C3380CC4-5D6E-409C-BE32-E72D297353CC}">
                <c16:uniqueId val="{00000004-D323-480D-8A8C-1852C1208D07}"/>
              </c:ext>
            </c:extLst>
          </c:dPt>
          <c:dPt>
            <c:idx val="4"/>
            <c:invertIfNegative val="0"/>
            <c:bubble3D val="0"/>
            <c:spPr>
              <a:solidFill>
                <a:srgbClr val="BFA6D2"/>
              </a:solidFill>
              <a:ln w="9525">
                <a:solidFill>
                  <a:srgbClr val="000000"/>
                </a:solidFill>
              </a:ln>
            </c:spPr>
            <c:extLst>
              <c:ext xmlns:c16="http://schemas.microsoft.com/office/drawing/2014/chart" uri="{C3380CC4-5D6E-409C-BE32-E72D297353CC}">
                <c16:uniqueId val="{00000005-D323-480D-8A8C-1852C1208D07}"/>
              </c:ext>
            </c:extLst>
          </c:dPt>
          <c:dPt>
            <c:idx val="5"/>
            <c:invertIfNegative val="0"/>
            <c:bubble3D val="0"/>
            <c:spPr>
              <a:solidFill>
                <a:srgbClr val="D7C4E5"/>
              </a:solidFill>
              <a:ln w="9525">
                <a:solidFill>
                  <a:srgbClr val="000000"/>
                </a:solidFill>
              </a:ln>
            </c:spPr>
            <c:extLst>
              <c:ext xmlns:c16="http://schemas.microsoft.com/office/drawing/2014/chart" uri="{C3380CC4-5D6E-409C-BE32-E72D297353CC}">
                <c16:uniqueId val="{00000006-D323-480D-8A8C-1852C1208D07}"/>
              </c:ext>
            </c:extLst>
          </c:dPt>
          <c:dPt>
            <c:idx val="6"/>
            <c:invertIfNegative val="0"/>
            <c:bubble3D val="0"/>
            <c:spPr>
              <a:solidFill>
                <a:srgbClr val="8784C6"/>
              </a:solidFill>
              <a:ln w="9525">
                <a:solidFill>
                  <a:srgbClr val="000000"/>
                </a:solidFill>
              </a:ln>
            </c:spPr>
            <c:extLst>
              <c:ext xmlns:c16="http://schemas.microsoft.com/office/drawing/2014/chart" uri="{C3380CC4-5D6E-409C-BE32-E72D297353CC}">
                <c16:uniqueId val="{00000007-D323-480D-8A8C-1852C1208D07}"/>
              </c:ext>
            </c:extLst>
          </c:dPt>
          <c:dPt>
            <c:idx val="7"/>
            <c:invertIfNegative val="0"/>
            <c:bubble3D val="0"/>
            <c:spPr>
              <a:solidFill>
                <a:srgbClr val="373472"/>
              </a:solidFill>
              <a:ln w="9525">
                <a:solidFill>
                  <a:srgbClr val="000000"/>
                </a:solidFill>
              </a:ln>
            </c:spPr>
            <c:extLst>
              <c:ext xmlns:c16="http://schemas.microsoft.com/office/drawing/2014/chart" uri="{C3380CC4-5D6E-409C-BE32-E72D297353CC}">
                <c16:uniqueId val="{00000008-D323-480D-8A8C-1852C1208D07}"/>
              </c:ext>
            </c:extLst>
          </c:dPt>
          <c:cat>
            <c:strLit>
              <c:ptCount val="8"/>
              <c:pt idx="0">
                <c:v>Menores de 3</c:v>
              </c:pt>
              <c:pt idx="1">
                <c:v>3 a 18</c:v>
              </c:pt>
              <c:pt idx="2">
                <c:v>19 a 30</c:v>
              </c:pt>
              <c:pt idx="3">
                <c:v>31 a 45</c:v>
              </c:pt>
              <c:pt idx="4">
                <c:v>46 a 54</c:v>
              </c:pt>
              <c:pt idx="5">
                <c:v>55 a 64</c:v>
              </c:pt>
              <c:pt idx="6">
                <c:v>65 a 79</c:v>
              </c:pt>
              <c:pt idx="7">
                <c:v>80 y más</c:v>
              </c:pt>
            </c:strLit>
          </c:cat>
          <c:val>
            <c:numLit>
              <c:formatCode>General</c:formatCode>
              <c:ptCount val="8"/>
              <c:pt idx="0">
                <c:v>6662</c:v>
              </c:pt>
              <c:pt idx="1">
                <c:v>164792</c:v>
              </c:pt>
              <c:pt idx="2">
                <c:v>79846</c:v>
              </c:pt>
              <c:pt idx="3">
                <c:v>89505</c:v>
              </c:pt>
              <c:pt idx="4">
                <c:v>103992</c:v>
              </c:pt>
              <c:pt idx="5">
                <c:v>174236</c:v>
              </c:pt>
              <c:pt idx="6">
                <c:v>521363</c:v>
              </c:pt>
              <c:pt idx="7">
                <c:v>1237295</c:v>
              </c:pt>
            </c:numLit>
          </c:val>
          <c:extLst>
            <c:ext xmlns:c16="http://schemas.microsoft.com/office/drawing/2014/chart" uri="{C3380CC4-5D6E-409C-BE32-E72D297353CC}">
              <c16:uniqueId val="{00000000-D323-480D-8A8C-1852C1208D07}"/>
            </c:ext>
          </c:extLst>
        </c:ser>
        <c:dLbls>
          <c:showLegendKey val="0"/>
          <c:showVal val="0"/>
          <c:showCatName val="0"/>
          <c:showSerName val="0"/>
          <c:showPercent val="0"/>
          <c:showBubbleSize val="0"/>
        </c:dLbls>
        <c:gapWidth val="55"/>
        <c:shape val="cylinder"/>
        <c:axId val="43676623"/>
        <c:axId val="43663183"/>
        <c:axId val="0"/>
      </c:bar3DChart>
      <c:catAx>
        <c:axId val="43676623"/>
        <c:scaling>
          <c:orientation val="minMax"/>
        </c:scaling>
        <c:delete val="0"/>
        <c:axPos val="b"/>
        <c:numFmt formatCode="General" sourceLinked="1"/>
        <c:majorTickMark val="out"/>
        <c:minorTickMark val="none"/>
        <c:tickLblPos val="nextTo"/>
        <c:txPr>
          <a:bodyPr rot="-2700000" vert="horz"/>
          <a:lstStyle/>
          <a:p>
            <a:pPr>
              <a:defRPr sz="900" b="1">
                <a:solidFill>
                  <a:srgbClr val="5A3471"/>
                </a:solidFill>
                <a:latin typeface="Calibri"/>
                <a:ea typeface="Calibri"/>
                <a:cs typeface="Calibri"/>
              </a:defRPr>
            </a:pPr>
            <a:endParaRPr lang="es-ES"/>
          </a:p>
        </c:txPr>
        <c:crossAx val="43663183"/>
        <c:crosses val="autoZero"/>
        <c:auto val="1"/>
        <c:lblAlgn val="ctr"/>
        <c:lblOffset val="100"/>
        <c:noMultiLvlLbl val="0"/>
      </c:catAx>
      <c:valAx>
        <c:axId val="43663183"/>
        <c:scaling>
          <c:orientation val="minMax"/>
          <c:max val="1600000"/>
          <c:min val="0"/>
        </c:scaling>
        <c:delete val="0"/>
        <c:axPos val="l"/>
        <c:numFmt formatCode="#,##0" sourceLinked="0"/>
        <c:majorTickMark val="out"/>
        <c:minorTickMark val="none"/>
        <c:tickLblPos val="nextTo"/>
        <c:txPr>
          <a:bodyPr/>
          <a:lstStyle/>
          <a:p>
            <a:pPr>
              <a:defRPr sz="900" b="0">
                <a:solidFill>
                  <a:srgbClr val="5A3471"/>
                </a:solidFill>
                <a:latin typeface="Calibri"/>
                <a:ea typeface="Calibri"/>
                <a:cs typeface="Calibri"/>
              </a:defRPr>
            </a:pPr>
            <a:endParaRPr lang="es-ES"/>
          </a:p>
        </c:txPr>
        <c:crossAx val="4367662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 Id="rId5" Type="http://schemas.openxmlformats.org/officeDocument/2006/relationships/chart" Target="../charts/chart6.xml"/><Relationship Id="rId4"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jpeg"/><Relationship Id="rId5" Type="http://schemas.openxmlformats.org/officeDocument/2006/relationships/chart" Target="../charts/chart16.xml"/><Relationship Id="rId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2.jpeg"/><Relationship Id="rId5" Type="http://schemas.openxmlformats.org/officeDocument/2006/relationships/chart" Target="../charts/chart32.xml"/><Relationship Id="rId4" Type="http://schemas.openxmlformats.org/officeDocument/2006/relationships/chart" Target="../charts/chart3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image" Target="../media/image2.jpeg"/></Relationships>
</file>

<file path=xl/drawings/_rels/drawing51.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image" Target="../media/image2.jpeg"/><Relationship Id="rId4" Type="http://schemas.openxmlformats.org/officeDocument/2006/relationships/chart" Target="../charts/chart40.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0.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image" Target="../media/image2.jpeg"/><Relationship Id="rId4" Type="http://schemas.openxmlformats.org/officeDocument/2006/relationships/chart" Target="../charts/chart44.xml"/></Relationships>
</file>

<file path=xl/drawings/_rels/drawing7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2.jpeg"/><Relationship Id="rId4" Type="http://schemas.openxmlformats.org/officeDocument/2006/relationships/chart" Target="../charts/chart47.xml"/></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2.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9.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0.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687050" cy="7419975"/>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10</xdr:col>
      <xdr:colOff>0</xdr:colOff>
      <xdr:row>20</xdr:row>
      <xdr:rowOff>63500</xdr:rowOff>
    </xdr:from>
    <xdr:to>
      <xdr:col>17</xdr:col>
      <xdr:colOff>180975</xdr:colOff>
      <xdr:row>34</xdr:row>
      <xdr:rowOff>69850</xdr:rowOff>
    </xdr:to>
    <xdr:sp macro="" textlink="">
      <xdr:nvSpPr>
        <xdr:cNvPr id="3" name="CuadroTexto 2">
          <a:extLst>
            <a:ext uri="{FF2B5EF4-FFF2-40B4-BE49-F238E27FC236}">
              <a16:creationId xmlns:a16="http://schemas.microsoft.com/office/drawing/2014/main" id="{14B199A2-DE64-27E1-1E04-7BF87AE30DB1}"/>
            </a:ext>
          </a:extLst>
        </xdr:cNvPr>
        <xdr:cNvSpPr txBox="1"/>
      </xdr:nvSpPr>
      <xdr:spPr>
        <a:xfrm>
          <a:off x="6096000" y="3683000"/>
          <a:ext cx="4448175" cy="254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lang="es-ES" sz="2600" b="1">
              <a:solidFill>
                <a:srgbClr val="FFFFFF"/>
              </a:solidFill>
              <a:latin typeface="Calibri" panose="020F0502020204030204" pitchFamily="34" charset="0"/>
            </a:rPr>
            <a:t>INFORMACIÓN ESTADÍSTICA DEL SISTEMA PARA LA AUTONOMÍA Y ATENCIÓN A LA DEPENDENCIA</a:t>
          </a:r>
        </a:p>
      </xdr:txBody>
    </xdr:sp>
    <xdr:clientData/>
  </xdr:twoCellAnchor>
  <xdr:twoCellAnchor>
    <xdr:from>
      <xdr:col>10</xdr:col>
      <xdr:colOff>0</xdr:colOff>
      <xdr:row>34</xdr:row>
      <xdr:rowOff>146050</xdr:rowOff>
    </xdr:from>
    <xdr:to>
      <xdr:col>11</xdr:col>
      <xdr:colOff>333600</xdr:colOff>
      <xdr:row>35</xdr:row>
      <xdr:rowOff>29875</xdr:rowOff>
    </xdr:to>
    <xdr:sp macro="" textlink="">
      <xdr:nvSpPr>
        <xdr:cNvPr id="4" name="Rectángulo 3">
          <a:extLst>
            <a:ext uri="{FF2B5EF4-FFF2-40B4-BE49-F238E27FC236}">
              <a16:creationId xmlns:a16="http://schemas.microsoft.com/office/drawing/2014/main" id="{CB72DD38-5855-2D8B-E6DC-6AC4AF49CEE7}"/>
            </a:ext>
          </a:extLst>
        </xdr:cNvPr>
        <xdr:cNvSpPr/>
      </xdr:nvSpPr>
      <xdr:spPr>
        <a:xfrm>
          <a:off x="6096000" y="6299200"/>
          <a:ext cx="943200" cy="64800"/>
        </a:xfrm>
        <a:prstGeom prst="rect">
          <a:avLst/>
        </a:prstGeom>
        <a:solidFill>
          <a:srgbClr val="FFFFFF"/>
        </a:solidFill>
        <a:ln w="25400" cap="flat" cmpd="sng" algn="ctr">
          <a:noFill/>
          <a:prstDash val="solid"/>
        </a:ln>
        <a:effectLst/>
        <a:extLst>
          <a:ext uri="{91240B29-F687-4F45-9708-019B960494DF}">
            <a14:hiddenLine xmlns:a14="http://schemas.microsoft.com/office/drawing/2010/main" w="25400" cap="flat" cmpd="sng" algn="ctr">
              <a:solidFill>
                <a:schemeClr val="accent1">
                  <a:shade val="15000"/>
                </a:schemeClr>
              </a:solidFill>
              <a:prstDash val="solid"/>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333600</xdr:colOff>
      <xdr:row>34</xdr:row>
      <xdr:rowOff>146050</xdr:rowOff>
    </xdr:from>
    <xdr:to>
      <xdr:col>13</xdr:col>
      <xdr:colOff>57600</xdr:colOff>
      <xdr:row>35</xdr:row>
      <xdr:rowOff>29875</xdr:rowOff>
    </xdr:to>
    <xdr:sp macro="" textlink="">
      <xdr:nvSpPr>
        <xdr:cNvPr id="5" name="Rectángulo 4">
          <a:extLst>
            <a:ext uri="{FF2B5EF4-FFF2-40B4-BE49-F238E27FC236}">
              <a16:creationId xmlns:a16="http://schemas.microsoft.com/office/drawing/2014/main" id="{1A7D0051-4FE1-DEC4-2B5D-63E6754BEE81}"/>
            </a:ext>
          </a:extLst>
        </xdr:cNvPr>
        <xdr:cNvSpPr/>
      </xdr:nvSpPr>
      <xdr:spPr>
        <a:xfrm>
          <a:off x="7039200" y="6299200"/>
          <a:ext cx="943200" cy="64800"/>
        </a:xfrm>
        <a:prstGeom prst="rect">
          <a:avLst/>
        </a:prstGeom>
        <a:solidFill>
          <a:srgbClr val="FFFFFF">
            <a:alpha val="70000"/>
          </a:srgbClr>
        </a:solidFill>
        <a:ln w="25400" cap="flat" cmpd="sng" algn="ctr">
          <a:noFill/>
          <a:prstDash val="solid"/>
        </a:ln>
        <a:effectLst/>
        <a:extLst>
          <a:ext uri="{91240B29-F687-4F45-9708-019B960494DF}">
            <a14:hiddenLine xmlns:a14="http://schemas.microsoft.com/office/drawing/2010/main" w="25400" cap="flat" cmpd="sng" algn="ctr">
              <a:solidFill>
                <a:schemeClr val="accent1">
                  <a:shade val="15000"/>
                </a:schemeClr>
              </a:solidFill>
              <a:prstDash val="solid"/>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57600</xdr:colOff>
      <xdr:row>34</xdr:row>
      <xdr:rowOff>146050</xdr:rowOff>
    </xdr:from>
    <xdr:to>
      <xdr:col>14</xdr:col>
      <xdr:colOff>391200</xdr:colOff>
      <xdr:row>35</xdr:row>
      <xdr:rowOff>29875</xdr:rowOff>
    </xdr:to>
    <xdr:sp macro="" textlink="">
      <xdr:nvSpPr>
        <xdr:cNvPr id="6" name="Rectángulo 5">
          <a:extLst>
            <a:ext uri="{FF2B5EF4-FFF2-40B4-BE49-F238E27FC236}">
              <a16:creationId xmlns:a16="http://schemas.microsoft.com/office/drawing/2014/main" id="{550E0A4C-B05B-8631-05FD-FA9C4BE28A05}"/>
            </a:ext>
          </a:extLst>
        </xdr:cNvPr>
        <xdr:cNvSpPr/>
      </xdr:nvSpPr>
      <xdr:spPr>
        <a:xfrm>
          <a:off x="7982400" y="6299200"/>
          <a:ext cx="943200" cy="64800"/>
        </a:xfrm>
        <a:prstGeom prst="rect">
          <a:avLst/>
        </a:prstGeom>
        <a:solidFill>
          <a:srgbClr val="FFFFFF">
            <a:alpha val="40000"/>
          </a:srgbClr>
        </a:solidFill>
        <a:ln w="25400" cap="flat" cmpd="sng" algn="ctr">
          <a:noFill/>
          <a:prstDash val="solid"/>
        </a:ln>
        <a:effectLst/>
        <a:extLst>
          <a:ext uri="{91240B29-F687-4F45-9708-019B960494DF}">
            <a14:hiddenLine xmlns:a14="http://schemas.microsoft.com/office/drawing/2010/main" w="25400" cap="flat" cmpd="sng" algn="ctr">
              <a:solidFill>
                <a:schemeClr val="accent1">
                  <a:shade val="15000"/>
                </a:schemeClr>
              </a:solidFill>
              <a:prstDash val="solid"/>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14</xdr:col>
      <xdr:colOff>391200</xdr:colOff>
      <xdr:row>34</xdr:row>
      <xdr:rowOff>146050</xdr:rowOff>
    </xdr:from>
    <xdr:to>
      <xdr:col>16</xdr:col>
      <xdr:colOff>115200</xdr:colOff>
      <xdr:row>35</xdr:row>
      <xdr:rowOff>29875</xdr:rowOff>
    </xdr:to>
    <xdr:sp macro="" textlink="">
      <xdr:nvSpPr>
        <xdr:cNvPr id="7" name="Rectángulo 6">
          <a:extLst>
            <a:ext uri="{FF2B5EF4-FFF2-40B4-BE49-F238E27FC236}">
              <a16:creationId xmlns:a16="http://schemas.microsoft.com/office/drawing/2014/main" id="{8C69FBDA-AF7A-E6B1-E41C-25DDAAB017D3}"/>
            </a:ext>
          </a:extLst>
        </xdr:cNvPr>
        <xdr:cNvSpPr/>
      </xdr:nvSpPr>
      <xdr:spPr>
        <a:xfrm>
          <a:off x="8925600" y="6299200"/>
          <a:ext cx="943200" cy="64800"/>
        </a:xfrm>
        <a:prstGeom prst="rect">
          <a:avLst/>
        </a:prstGeom>
        <a:solidFill>
          <a:srgbClr val="FFFFFF">
            <a:alpha val="10000"/>
          </a:srgbClr>
        </a:solidFill>
        <a:ln w="25400" cap="flat" cmpd="sng" algn="ctr">
          <a:noFill/>
          <a:prstDash val="solid"/>
        </a:ln>
        <a:effectLst/>
        <a:extLst>
          <a:ext uri="{91240B29-F687-4F45-9708-019B960494DF}">
            <a14:hiddenLine xmlns:a14="http://schemas.microsoft.com/office/drawing/2010/main" w="25400" cap="flat" cmpd="sng" algn="ctr">
              <a:solidFill>
                <a:schemeClr val="accent1">
                  <a:shade val="15000"/>
                </a:schemeClr>
              </a:solidFill>
              <a:prstDash val="solid"/>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0</xdr:colOff>
      <xdr:row>35</xdr:row>
      <xdr:rowOff>106075</xdr:rowOff>
    </xdr:from>
    <xdr:to>
      <xdr:col>16</xdr:col>
      <xdr:colOff>115200</xdr:colOff>
      <xdr:row>38</xdr:row>
      <xdr:rowOff>66070</xdr:rowOff>
    </xdr:to>
    <xdr:sp macro="" textlink="">
      <xdr:nvSpPr>
        <xdr:cNvPr id="8" name="CuadroTexto 7">
          <a:extLst>
            <a:ext uri="{FF2B5EF4-FFF2-40B4-BE49-F238E27FC236}">
              <a16:creationId xmlns:a16="http://schemas.microsoft.com/office/drawing/2014/main" id="{5AE34F7C-2473-FCBE-1699-8DE3D7A3BC57}"/>
            </a:ext>
          </a:extLst>
        </xdr:cNvPr>
        <xdr:cNvSpPr txBox="1"/>
      </xdr:nvSpPr>
      <xdr:spPr>
        <a:xfrm>
          <a:off x="6096000" y="6440200"/>
          <a:ext cx="3772800" cy="5029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lang="es-ES" sz="1800" b="1">
              <a:solidFill>
                <a:srgbClr val="FFFFFF"/>
              </a:solidFill>
              <a:latin typeface="Calibri" panose="020F0502020204030204" pitchFamily="34" charset="0"/>
            </a:rPr>
            <a:t>31 de mayo de 2026</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4</xdr:col>
      <xdr:colOff>1044575</xdr:colOff>
      <xdr:row>6</xdr:row>
      <xdr:rowOff>9525</xdr:rowOff>
    </xdr:from>
    <xdr:to>
      <xdr:col>15</xdr:col>
      <xdr:colOff>606425</xdr:colOff>
      <xdr:row>30</xdr:row>
      <xdr:rowOff>76200</xdr:rowOff>
    </xdr:to>
    <xdr:graphicFrame macro="">
      <xdr:nvGraphicFramePr>
        <xdr:cNvPr id="3" name="grafico_21solsaad_solicitudes">
          <a:extLst>
            <a:ext uri="{FF2B5EF4-FFF2-40B4-BE49-F238E27FC236}">
              <a16:creationId xmlns:a16="http://schemas.microsoft.com/office/drawing/2014/main" id="{494C1423-92AB-EAE2-864F-E957AC69CD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12</xdr:col>
      <xdr:colOff>6350</xdr:colOff>
      <xdr:row>5</xdr:row>
      <xdr:rowOff>66675</xdr:rowOff>
    </xdr:from>
    <xdr:to>
      <xdr:col>19</xdr:col>
      <xdr:colOff>596900</xdr:colOff>
      <xdr:row>30</xdr:row>
      <xdr:rowOff>44450</xdr:rowOff>
    </xdr:to>
    <xdr:graphicFrame macro="">
      <xdr:nvGraphicFramePr>
        <xdr:cNvPr id="3" name="grafico_22solcasaadpot_total">
          <a:extLst>
            <a:ext uri="{FF2B5EF4-FFF2-40B4-BE49-F238E27FC236}">
              <a16:creationId xmlns:a16="http://schemas.microsoft.com/office/drawing/2014/main" id="{08A25ECE-5CF9-4689-5D5D-0D77B1EA9A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0</xdr:col>
      <xdr:colOff>0</xdr:colOff>
      <xdr:row>9</xdr:row>
      <xdr:rowOff>19050</xdr:rowOff>
    </xdr:from>
    <xdr:to>
      <xdr:col>10</xdr:col>
      <xdr:colOff>0</xdr:colOff>
      <xdr:row>30</xdr:row>
      <xdr:rowOff>85725</xdr:rowOff>
    </xdr:to>
    <xdr:graphicFrame macro="">
      <xdr:nvGraphicFramePr>
        <xdr:cNvPr id="3" name="grafico_24asolcasaad_pobl_total">
          <a:extLst>
            <a:ext uri="{FF2B5EF4-FFF2-40B4-BE49-F238E27FC236}">
              <a16:creationId xmlns:a16="http://schemas.microsoft.com/office/drawing/2014/main" id="{AAE23D48-6D1B-51E8-11CC-B3A71CFDF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19050</xdr:rowOff>
    </xdr:from>
    <xdr:to>
      <xdr:col>20</xdr:col>
      <xdr:colOff>0</xdr:colOff>
      <xdr:row>30</xdr:row>
      <xdr:rowOff>85725</xdr:rowOff>
    </xdr:to>
    <xdr:graphicFrame macro="">
      <xdr:nvGraphicFramePr>
        <xdr:cNvPr id="4" name="grafico_24asolcasaad_pobl_0_64">
          <a:extLst>
            <a:ext uri="{FF2B5EF4-FFF2-40B4-BE49-F238E27FC236}">
              <a16:creationId xmlns:a16="http://schemas.microsoft.com/office/drawing/2014/main" id="{1422ED25-6DF3-F0E9-BD4C-88ECF028CF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85725</xdr:rowOff>
    </xdr:from>
    <xdr:to>
      <xdr:col>10</xdr:col>
      <xdr:colOff>0</xdr:colOff>
      <xdr:row>51</xdr:row>
      <xdr:rowOff>152400</xdr:rowOff>
    </xdr:to>
    <xdr:graphicFrame macro="">
      <xdr:nvGraphicFramePr>
        <xdr:cNvPr id="5" name="grafico_24asolcasaad_pobl_65_79">
          <a:extLst>
            <a:ext uri="{FF2B5EF4-FFF2-40B4-BE49-F238E27FC236}">
              <a16:creationId xmlns:a16="http://schemas.microsoft.com/office/drawing/2014/main" id="{3999D691-433A-7254-F151-BB4BE1595B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30</xdr:row>
      <xdr:rowOff>85725</xdr:rowOff>
    </xdr:from>
    <xdr:to>
      <xdr:col>20</xdr:col>
      <xdr:colOff>0</xdr:colOff>
      <xdr:row>51</xdr:row>
      <xdr:rowOff>152400</xdr:rowOff>
    </xdr:to>
    <xdr:graphicFrame macro="">
      <xdr:nvGraphicFramePr>
        <xdr:cNvPr id="6" name="grafico_24asolcasaad_pobl_80_mas">
          <a:extLst>
            <a:ext uri="{FF2B5EF4-FFF2-40B4-BE49-F238E27FC236}">
              <a16:creationId xmlns:a16="http://schemas.microsoft.com/office/drawing/2014/main" id="{601E2AA0-21BD-2F95-AD64-AD66E0E10B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5</xdr:col>
      <xdr:colOff>971550</xdr:colOff>
      <xdr:row>36</xdr:row>
      <xdr:rowOff>88900</xdr:rowOff>
    </xdr:from>
    <xdr:to>
      <xdr:col>13</xdr:col>
      <xdr:colOff>742950</xdr:colOff>
      <xdr:row>50</xdr:row>
      <xdr:rowOff>133350</xdr:rowOff>
    </xdr:to>
    <xdr:graphicFrame macro="">
      <xdr:nvGraphicFramePr>
        <xdr:cNvPr id="3" name="grafico_25solaltabaja_altas_bajas">
          <a:extLst>
            <a:ext uri="{FF2B5EF4-FFF2-40B4-BE49-F238E27FC236}">
              <a16:creationId xmlns:a16="http://schemas.microsoft.com/office/drawing/2014/main" id="{B0048B24-6EA7-F602-649A-899CC2141C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xdr:col>
      <xdr:colOff>6350</xdr:colOff>
      <xdr:row>15</xdr:row>
      <xdr:rowOff>171450</xdr:rowOff>
    </xdr:from>
    <xdr:to>
      <xdr:col>11</xdr:col>
      <xdr:colOff>9525</xdr:colOff>
      <xdr:row>35</xdr:row>
      <xdr:rowOff>57150</xdr:rowOff>
    </xdr:to>
    <xdr:graphicFrame macro="">
      <xdr:nvGraphicFramePr>
        <xdr:cNvPr id="3" name="grafico_26perfsaad_solicitantes_sexo">
          <a:extLst>
            <a:ext uri="{FF2B5EF4-FFF2-40B4-BE49-F238E27FC236}">
              <a16:creationId xmlns:a16="http://schemas.microsoft.com/office/drawing/2014/main" id="{5ED2CCE0-28C6-B930-733B-CE4E57ACFC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19050</xdr:colOff>
      <xdr:row>15</xdr:row>
      <xdr:rowOff>171450</xdr:rowOff>
    </xdr:from>
    <xdr:to>
      <xdr:col>29</xdr:col>
      <xdr:colOff>28575</xdr:colOff>
      <xdr:row>35</xdr:row>
      <xdr:rowOff>57150</xdr:rowOff>
    </xdr:to>
    <xdr:graphicFrame macro="">
      <xdr:nvGraphicFramePr>
        <xdr:cNvPr id="4" name="grafico_26_tramo_edad">
          <a:extLst>
            <a:ext uri="{FF2B5EF4-FFF2-40B4-BE49-F238E27FC236}">
              <a16:creationId xmlns:a16="http://schemas.microsoft.com/office/drawing/2014/main" id="{4BF6E66E-A2C6-2C02-0859-3393981E6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oneCellAnchor>
    <xdr:from>
      <xdr:col>10</xdr:col>
      <xdr:colOff>0</xdr:colOff>
      <xdr:row>0</xdr:row>
      <xdr:rowOff>0</xdr:rowOff>
    </xdr:from>
    <xdr:ext cx="2171700" cy="847725"/>
    <xdr:pic>
      <xdr:nvPicPr>
        <xdr:cNvPr id="3" name="Image 2" descr="Pictur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prstGeom prst="rect">
          <a:avLst/>
        </a:prstGeom>
        <a:ln>
          <a:prstDash val="solid"/>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31adictsaad_grados">
          <a:extLst>
            <a:ext uri="{FF2B5EF4-FFF2-40B4-BE49-F238E27FC236}">
              <a16:creationId xmlns:a16="http://schemas.microsoft.com/office/drawing/2014/main" id="{8C9A199E-1962-99CA-3C2A-0092BFE14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31bdictsaad_beneficiarios_grado">
          <a:extLst>
            <a:ext uri="{FF2B5EF4-FFF2-40B4-BE49-F238E27FC236}">
              <a16:creationId xmlns:a16="http://schemas.microsoft.com/office/drawing/2014/main" id="{668F48E9-ADD6-1C90-0FA1-12B7BFBC9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12</xdr:col>
      <xdr:colOff>6350</xdr:colOff>
      <xdr:row>5</xdr:row>
      <xdr:rowOff>66675</xdr:rowOff>
    </xdr:from>
    <xdr:to>
      <xdr:col>19</xdr:col>
      <xdr:colOff>596900</xdr:colOff>
      <xdr:row>30</xdr:row>
      <xdr:rowOff>44450</xdr:rowOff>
    </xdr:to>
    <xdr:graphicFrame macro="">
      <xdr:nvGraphicFramePr>
        <xdr:cNvPr id="3" name="grafico_32dictcasaadpot_total">
          <a:extLst>
            <a:ext uri="{FF2B5EF4-FFF2-40B4-BE49-F238E27FC236}">
              <a16:creationId xmlns:a16="http://schemas.microsoft.com/office/drawing/2014/main" id="{54632888-5F5C-D291-BA8B-A2E2130A97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0</xdr:col>
      <xdr:colOff>0</xdr:colOff>
      <xdr:row>9</xdr:row>
      <xdr:rowOff>19050</xdr:rowOff>
    </xdr:from>
    <xdr:to>
      <xdr:col>10</xdr:col>
      <xdr:colOff>0</xdr:colOff>
      <xdr:row>30</xdr:row>
      <xdr:rowOff>85725</xdr:rowOff>
    </xdr:to>
    <xdr:graphicFrame macro="">
      <xdr:nvGraphicFramePr>
        <xdr:cNvPr id="3" name="grafico_34bdictcasaad_total">
          <a:extLst>
            <a:ext uri="{FF2B5EF4-FFF2-40B4-BE49-F238E27FC236}">
              <a16:creationId xmlns:a16="http://schemas.microsoft.com/office/drawing/2014/main" id="{285D1B2F-3012-FA6A-0D9F-191DCDE55E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19050</xdr:rowOff>
    </xdr:from>
    <xdr:to>
      <xdr:col>20</xdr:col>
      <xdr:colOff>0</xdr:colOff>
      <xdr:row>30</xdr:row>
      <xdr:rowOff>85725</xdr:rowOff>
    </xdr:to>
    <xdr:graphicFrame macro="">
      <xdr:nvGraphicFramePr>
        <xdr:cNvPr id="4" name="grafico_34bdictcasaad_0_64">
          <a:extLst>
            <a:ext uri="{FF2B5EF4-FFF2-40B4-BE49-F238E27FC236}">
              <a16:creationId xmlns:a16="http://schemas.microsoft.com/office/drawing/2014/main" id="{C159B7DD-056A-E876-4394-30F317FCEB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85725</xdr:rowOff>
    </xdr:from>
    <xdr:to>
      <xdr:col>10</xdr:col>
      <xdr:colOff>0</xdr:colOff>
      <xdr:row>51</xdr:row>
      <xdr:rowOff>152400</xdr:rowOff>
    </xdr:to>
    <xdr:graphicFrame macro="">
      <xdr:nvGraphicFramePr>
        <xdr:cNvPr id="5" name="grafico_34bdictcasaad_65_79">
          <a:extLst>
            <a:ext uri="{FF2B5EF4-FFF2-40B4-BE49-F238E27FC236}">
              <a16:creationId xmlns:a16="http://schemas.microsoft.com/office/drawing/2014/main" id="{C580A05E-361E-CFED-C2EE-AF31023329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30</xdr:row>
      <xdr:rowOff>85725</xdr:rowOff>
    </xdr:from>
    <xdr:to>
      <xdr:col>20</xdr:col>
      <xdr:colOff>0</xdr:colOff>
      <xdr:row>51</xdr:row>
      <xdr:rowOff>152400</xdr:rowOff>
    </xdr:to>
    <xdr:graphicFrame macro="">
      <xdr:nvGraphicFramePr>
        <xdr:cNvPr id="6" name="grafico_34bdictcasaad_80_mas">
          <a:extLst>
            <a:ext uri="{FF2B5EF4-FFF2-40B4-BE49-F238E27FC236}">
              <a16:creationId xmlns:a16="http://schemas.microsoft.com/office/drawing/2014/main" id="{E94CBEBF-2183-E714-FB23-5C488B03DE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oneCellAnchor>
    <xdr:from>
      <xdr:col>10</xdr:col>
      <xdr:colOff>0</xdr:colOff>
      <xdr:row>0</xdr:row>
      <xdr:rowOff>0</xdr:rowOff>
    </xdr:from>
    <xdr:ext cx="2171700" cy="847725"/>
    <xdr:pic>
      <xdr:nvPicPr>
        <xdr:cNvPr id="3" name="Image 2" descr="Picture">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prstGeom prst="rect">
          <a:avLst/>
        </a:prstGeom>
        <a:ln>
          <a:prstDash val="solid"/>
        </a:ln>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5</xdr:col>
      <xdr:colOff>971550</xdr:colOff>
      <xdr:row>36</xdr:row>
      <xdr:rowOff>88900</xdr:rowOff>
    </xdr:from>
    <xdr:to>
      <xdr:col>13</xdr:col>
      <xdr:colOff>742950</xdr:colOff>
      <xdr:row>50</xdr:row>
      <xdr:rowOff>133350</xdr:rowOff>
    </xdr:to>
    <xdr:graphicFrame macro="">
      <xdr:nvGraphicFramePr>
        <xdr:cNvPr id="3" name="grafico_35resolgra_altas_bajas">
          <a:extLst>
            <a:ext uri="{FF2B5EF4-FFF2-40B4-BE49-F238E27FC236}">
              <a16:creationId xmlns:a16="http://schemas.microsoft.com/office/drawing/2014/main" id="{2BF6F680-5EB4-9D5B-3262-22A4B9F343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xdr:col>
      <xdr:colOff>6350</xdr:colOff>
      <xdr:row>22</xdr:row>
      <xdr:rowOff>142875</xdr:rowOff>
    </xdr:from>
    <xdr:to>
      <xdr:col>12</xdr:col>
      <xdr:colOff>15875</xdr:colOff>
      <xdr:row>42</xdr:row>
      <xdr:rowOff>15875</xdr:rowOff>
    </xdr:to>
    <xdr:graphicFrame macro="">
      <xdr:nvGraphicFramePr>
        <xdr:cNvPr id="3" name="grafico_36perfresol_sexo">
          <a:extLst>
            <a:ext uri="{FF2B5EF4-FFF2-40B4-BE49-F238E27FC236}">
              <a16:creationId xmlns:a16="http://schemas.microsoft.com/office/drawing/2014/main" id="{414F39B6-6A28-2E96-C97B-B8F49A177F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25400</xdr:colOff>
      <xdr:row>22</xdr:row>
      <xdr:rowOff>142875</xdr:rowOff>
    </xdr:from>
    <xdr:to>
      <xdr:col>30</xdr:col>
      <xdr:colOff>34925</xdr:colOff>
      <xdr:row>42</xdr:row>
      <xdr:rowOff>15875</xdr:rowOff>
    </xdr:to>
    <xdr:graphicFrame macro="">
      <xdr:nvGraphicFramePr>
        <xdr:cNvPr id="4" name="grafico_36_tramo_edad">
          <a:extLst>
            <a:ext uri="{FF2B5EF4-FFF2-40B4-BE49-F238E27FC236}">
              <a16:creationId xmlns:a16="http://schemas.microsoft.com/office/drawing/2014/main" id="{2C830FB7-2E75-4A1F-2FAF-54126CA990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4</xdr:col>
      <xdr:colOff>0</xdr:colOff>
      <xdr:row>8</xdr:row>
      <xdr:rowOff>15875</xdr:rowOff>
    </xdr:from>
    <xdr:to>
      <xdr:col>16</xdr:col>
      <xdr:colOff>0</xdr:colOff>
      <xdr:row>24</xdr:row>
      <xdr:rowOff>60325</xdr:rowOff>
    </xdr:to>
    <xdr:graphicFrame macro="">
      <xdr:nvGraphicFramePr>
        <xdr:cNvPr id="3" name="grafico_36aperfresol_mujeres">
          <a:extLst>
            <a:ext uri="{FF2B5EF4-FFF2-40B4-BE49-F238E27FC236}">
              <a16:creationId xmlns:a16="http://schemas.microsoft.com/office/drawing/2014/main" id="{EECC0CAD-FA54-57C9-C6F1-6E2EFE0E7B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24</xdr:row>
      <xdr:rowOff>66675</xdr:rowOff>
    </xdr:from>
    <xdr:to>
      <xdr:col>16</xdr:col>
      <xdr:colOff>0</xdr:colOff>
      <xdr:row>40</xdr:row>
      <xdr:rowOff>111125</xdr:rowOff>
    </xdr:to>
    <xdr:graphicFrame macro="">
      <xdr:nvGraphicFramePr>
        <xdr:cNvPr id="4" name="grafico_36aperfresol_hombres">
          <a:extLst>
            <a:ext uri="{FF2B5EF4-FFF2-40B4-BE49-F238E27FC236}">
              <a16:creationId xmlns:a16="http://schemas.microsoft.com/office/drawing/2014/main" id="{35230C26-E97F-7341-AF61-295A2DF6B2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4</xdr:col>
      <xdr:colOff>0</xdr:colOff>
      <xdr:row>8</xdr:row>
      <xdr:rowOff>15875</xdr:rowOff>
    </xdr:from>
    <xdr:to>
      <xdr:col>16</xdr:col>
      <xdr:colOff>0</xdr:colOff>
      <xdr:row>24</xdr:row>
      <xdr:rowOff>60325</xdr:rowOff>
    </xdr:to>
    <xdr:graphicFrame macro="">
      <xdr:nvGraphicFramePr>
        <xdr:cNvPr id="3" name="grafico_36bperfresol_mujeres">
          <a:extLst>
            <a:ext uri="{FF2B5EF4-FFF2-40B4-BE49-F238E27FC236}">
              <a16:creationId xmlns:a16="http://schemas.microsoft.com/office/drawing/2014/main" id="{BB0D626B-500F-D435-37D4-3CB33E0B89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24</xdr:row>
      <xdr:rowOff>66675</xdr:rowOff>
    </xdr:from>
    <xdr:to>
      <xdr:col>16</xdr:col>
      <xdr:colOff>0</xdr:colOff>
      <xdr:row>40</xdr:row>
      <xdr:rowOff>111125</xdr:rowOff>
    </xdr:to>
    <xdr:graphicFrame macro="">
      <xdr:nvGraphicFramePr>
        <xdr:cNvPr id="4" name="grafico_36bperfresol_hombres">
          <a:extLst>
            <a:ext uri="{FF2B5EF4-FFF2-40B4-BE49-F238E27FC236}">
              <a16:creationId xmlns:a16="http://schemas.microsoft.com/office/drawing/2014/main" id="{AA3C682A-78BE-CC20-CCE4-ED0B46AFB4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41benpresaad">
          <a:extLst>
            <a:ext uri="{FF2B5EF4-FFF2-40B4-BE49-F238E27FC236}">
              <a16:creationId xmlns:a16="http://schemas.microsoft.com/office/drawing/2014/main" id="{B142CB52-E88B-DC0E-3337-CEF2A401FC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41abenpreGIII">
          <a:extLst>
            <a:ext uri="{FF2B5EF4-FFF2-40B4-BE49-F238E27FC236}">
              <a16:creationId xmlns:a16="http://schemas.microsoft.com/office/drawing/2014/main" id="{2417470A-D16D-95AD-3572-47B918A1C3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41abenpreGII">
          <a:extLst>
            <a:ext uri="{FF2B5EF4-FFF2-40B4-BE49-F238E27FC236}">
              <a16:creationId xmlns:a16="http://schemas.microsoft.com/office/drawing/2014/main" id="{74555AC0-346F-C72A-E804-9EA0D103FF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43</xdr:row>
      <xdr:rowOff>127000</xdr:rowOff>
    </xdr:to>
    <xdr:graphicFrame macro="">
      <xdr:nvGraphicFramePr>
        <xdr:cNvPr id="3" name="grafico_41abenpreGI">
          <a:extLst>
            <a:ext uri="{FF2B5EF4-FFF2-40B4-BE49-F238E27FC236}">
              <a16:creationId xmlns:a16="http://schemas.microsoft.com/office/drawing/2014/main" id="{CDC69C21-9622-D242-67BB-B15B5DD749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12</xdr:col>
      <xdr:colOff>6350</xdr:colOff>
      <xdr:row>5</xdr:row>
      <xdr:rowOff>66675</xdr:rowOff>
    </xdr:from>
    <xdr:to>
      <xdr:col>19</xdr:col>
      <xdr:colOff>596900</xdr:colOff>
      <xdr:row>30</xdr:row>
      <xdr:rowOff>44450</xdr:rowOff>
    </xdr:to>
    <xdr:graphicFrame macro="">
      <xdr:nvGraphicFramePr>
        <xdr:cNvPr id="3" name="grafico_42pbpcasaadpot_total">
          <a:extLst>
            <a:ext uri="{FF2B5EF4-FFF2-40B4-BE49-F238E27FC236}">
              <a16:creationId xmlns:a16="http://schemas.microsoft.com/office/drawing/2014/main" id="{0C060345-BA39-F590-F83F-028D756624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0</xdr:col>
      <xdr:colOff>0</xdr:colOff>
      <xdr:row>9</xdr:row>
      <xdr:rowOff>19050</xdr:rowOff>
    </xdr:from>
    <xdr:to>
      <xdr:col>10</xdr:col>
      <xdr:colOff>0</xdr:colOff>
      <xdr:row>30</xdr:row>
      <xdr:rowOff>85725</xdr:rowOff>
    </xdr:to>
    <xdr:graphicFrame macro="">
      <xdr:nvGraphicFramePr>
        <xdr:cNvPr id="3" name="grafico_44bpbpcasaad_total">
          <a:extLst>
            <a:ext uri="{FF2B5EF4-FFF2-40B4-BE49-F238E27FC236}">
              <a16:creationId xmlns:a16="http://schemas.microsoft.com/office/drawing/2014/main" id="{C0CBFE87-5DFD-1882-2B6D-9C23FF7BF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19050</xdr:rowOff>
    </xdr:from>
    <xdr:to>
      <xdr:col>20</xdr:col>
      <xdr:colOff>0</xdr:colOff>
      <xdr:row>30</xdr:row>
      <xdr:rowOff>85725</xdr:rowOff>
    </xdr:to>
    <xdr:graphicFrame macro="">
      <xdr:nvGraphicFramePr>
        <xdr:cNvPr id="4" name="grafico_44bpbpcasaad_0_64">
          <a:extLst>
            <a:ext uri="{FF2B5EF4-FFF2-40B4-BE49-F238E27FC236}">
              <a16:creationId xmlns:a16="http://schemas.microsoft.com/office/drawing/2014/main" id="{FE96E69F-D177-45C6-D412-AFBFDB15E5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85725</xdr:rowOff>
    </xdr:from>
    <xdr:to>
      <xdr:col>10</xdr:col>
      <xdr:colOff>0</xdr:colOff>
      <xdr:row>51</xdr:row>
      <xdr:rowOff>152400</xdr:rowOff>
    </xdr:to>
    <xdr:graphicFrame macro="">
      <xdr:nvGraphicFramePr>
        <xdr:cNvPr id="5" name="grafico_44bpbpcasaad_65_79">
          <a:extLst>
            <a:ext uri="{FF2B5EF4-FFF2-40B4-BE49-F238E27FC236}">
              <a16:creationId xmlns:a16="http://schemas.microsoft.com/office/drawing/2014/main" id="{A0B719FF-9D6D-1FBD-F2A4-9398964E6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30</xdr:row>
      <xdr:rowOff>85725</xdr:rowOff>
    </xdr:from>
    <xdr:to>
      <xdr:col>20</xdr:col>
      <xdr:colOff>0</xdr:colOff>
      <xdr:row>51</xdr:row>
      <xdr:rowOff>152400</xdr:rowOff>
    </xdr:to>
    <xdr:graphicFrame macro="">
      <xdr:nvGraphicFramePr>
        <xdr:cNvPr id="6" name="grafico_44bpbpcasaad_80_mas">
          <a:extLst>
            <a:ext uri="{FF2B5EF4-FFF2-40B4-BE49-F238E27FC236}">
              <a16:creationId xmlns:a16="http://schemas.microsoft.com/office/drawing/2014/main" id="{25ED2E60-AA55-DD1A-DBD3-409B524463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5</xdr:col>
      <xdr:colOff>971550</xdr:colOff>
      <xdr:row>36</xdr:row>
      <xdr:rowOff>88900</xdr:rowOff>
    </xdr:from>
    <xdr:to>
      <xdr:col>13</xdr:col>
      <xdr:colOff>742950</xdr:colOff>
      <xdr:row>50</xdr:row>
      <xdr:rowOff>133350</xdr:rowOff>
    </xdr:to>
    <xdr:graphicFrame macro="">
      <xdr:nvGraphicFramePr>
        <xdr:cNvPr id="3" name="grafico_45resolpia_altas_bajas">
          <a:extLst>
            <a:ext uri="{FF2B5EF4-FFF2-40B4-BE49-F238E27FC236}">
              <a16:creationId xmlns:a16="http://schemas.microsoft.com/office/drawing/2014/main" id="{EE0DD034-7275-B494-FDEA-CF2F5AA3A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16</xdr:col>
      <xdr:colOff>25400</xdr:colOff>
      <xdr:row>22</xdr:row>
      <xdr:rowOff>155575</xdr:rowOff>
    </xdr:from>
    <xdr:to>
      <xdr:col>30</xdr:col>
      <xdr:colOff>34925</xdr:colOff>
      <xdr:row>42</xdr:row>
      <xdr:rowOff>28575</xdr:rowOff>
    </xdr:to>
    <xdr:graphicFrame macro="">
      <xdr:nvGraphicFramePr>
        <xdr:cNvPr id="3" name="grafico_46_tramo_edad">
          <a:extLst>
            <a:ext uri="{FF2B5EF4-FFF2-40B4-BE49-F238E27FC236}">
              <a16:creationId xmlns:a16="http://schemas.microsoft.com/office/drawing/2014/main" id="{2D560A29-FEEB-8F71-3A9F-BE2DCD4854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22</xdr:row>
      <xdr:rowOff>155575</xdr:rowOff>
    </xdr:from>
    <xdr:to>
      <xdr:col>12</xdr:col>
      <xdr:colOff>15875</xdr:colOff>
      <xdr:row>42</xdr:row>
      <xdr:rowOff>28575</xdr:rowOff>
    </xdr:to>
    <xdr:graphicFrame macro="">
      <xdr:nvGraphicFramePr>
        <xdr:cNvPr id="4" name="grafico_46perfpbsaad_sexo">
          <a:extLst>
            <a:ext uri="{FF2B5EF4-FFF2-40B4-BE49-F238E27FC236}">
              <a16:creationId xmlns:a16="http://schemas.microsoft.com/office/drawing/2014/main" id="{2EEB5C1F-FE6E-C26E-93AB-DE095B958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4</xdr:col>
      <xdr:colOff>0</xdr:colOff>
      <xdr:row>8</xdr:row>
      <xdr:rowOff>15875</xdr:rowOff>
    </xdr:from>
    <xdr:to>
      <xdr:col>16</xdr:col>
      <xdr:colOff>0</xdr:colOff>
      <xdr:row>24</xdr:row>
      <xdr:rowOff>60325</xdr:rowOff>
    </xdr:to>
    <xdr:graphicFrame macro="">
      <xdr:nvGraphicFramePr>
        <xdr:cNvPr id="3" name="grafico_46aperfpb_mujeres">
          <a:extLst>
            <a:ext uri="{FF2B5EF4-FFF2-40B4-BE49-F238E27FC236}">
              <a16:creationId xmlns:a16="http://schemas.microsoft.com/office/drawing/2014/main" id="{E58E3F4C-AFF5-A38B-C4B8-A86E23ED17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24</xdr:row>
      <xdr:rowOff>66675</xdr:rowOff>
    </xdr:from>
    <xdr:to>
      <xdr:col>16</xdr:col>
      <xdr:colOff>0</xdr:colOff>
      <xdr:row>40</xdr:row>
      <xdr:rowOff>111125</xdr:rowOff>
    </xdr:to>
    <xdr:graphicFrame macro="">
      <xdr:nvGraphicFramePr>
        <xdr:cNvPr id="4" name="grafico_46aperfpb_hombres">
          <a:extLst>
            <a:ext uri="{FF2B5EF4-FFF2-40B4-BE49-F238E27FC236}">
              <a16:creationId xmlns:a16="http://schemas.microsoft.com/office/drawing/2014/main" id="{C7B9BD02-9FDA-5274-9547-B5CEADDC2A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3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10</xdr:col>
      <xdr:colOff>0</xdr:colOff>
      <xdr:row>24</xdr:row>
      <xdr:rowOff>60325</xdr:rowOff>
    </xdr:to>
    <xdr:graphicFrame macro="">
      <xdr:nvGraphicFramePr>
        <xdr:cNvPr id="3" name="grafico_6perfcuidador_parentesco">
          <a:extLst>
            <a:ext uri="{FF2B5EF4-FFF2-40B4-BE49-F238E27FC236}">
              <a16:creationId xmlns:a16="http://schemas.microsoft.com/office/drawing/2014/main" id="{3DA2E058-E8FE-3100-393F-815C07D7F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8</xdr:row>
      <xdr:rowOff>15875</xdr:rowOff>
    </xdr:from>
    <xdr:to>
      <xdr:col>18</xdr:col>
      <xdr:colOff>0</xdr:colOff>
      <xdr:row>24</xdr:row>
      <xdr:rowOff>60325</xdr:rowOff>
    </xdr:to>
    <xdr:graphicFrame macro="">
      <xdr:nvGraphicFramePr>
        <xdr:cNvPr id="4" name="grafico_6perfcuidador_edad">
          <a:extLst>
            <a:ext uri="{FF2B5EF4-FFF2-40B4-BE49-F238E27FC236}">
              <a16:creationId xmlns:a16="http://schemas.microsoft.com/office/drawing/2014/main" id="{5E4919F6-251D-E789-A8DB-774ADC6377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24</xdr:row>
      <xdr:rowOff>66675</xdr:rowOff>
    </xdr:from>
    <xdr:to>
      <xdr:col>15</xdr:col>
      <xdr:colOff>0</xdr:colOff>
      <xdr:row>40</xdr:row>
      <xdr:rowOff>111125</xdr:rowOff>
    </xdr:to>
    <xdr:graphicFrame macro="">
      <xdr:nvGraphicFramePr>
        <xdr:cNvPr id="5" name="grafico_6perfcuidador_sexo">
          <a:extLst>
            <a:ext uri="{FF2B5EF4-FFF2-40B4-BE49-F238E27FC236}">
              <a16:creationId xmlns:a16="http://schemas.microsoft.com/office/drawing/2014/main" id="{61AC1CD3-1A03-E54E-32FC-9874E50FBE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3</xdr:col>
      <xdr:colOff>0</xdr:colOff>
      <xdr:row>8</xdr:row>
      <xdr:rowOff>15875</xdr:rowOff>
    </xdr:from>
    <xdr:to>
      <xdr:col>18</xdr:col>
      <xdr:colOff>0</xdr:colOff>
      <xdr:row>45</xdr:row>
      <xdr:rowOff>139700</xdr:rowOff>
    </xdr:to>
    <xdr:graphicFrame macro="">
      <xdr:nvGraphicFramePr>
        <xdr:cNvPr id="3" name="grafico_61aperfcuidadorccaa">
          <a:extLst>
            <a:ext uri="{FF2B5EF4-FFF2-40B4-BE49-F238E27FC236}">
              <a16:creationId xmlns:a16="http://schemas.microsoft.com/office/drawing/2014/main" id="{15C09C74-3AC1-A90E-A17A-763A24F7E7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xdr:col>
      <xdr:colOff>6350</xdr:colOff>
      <xdr:row>21</xdr:row>
      <xdr:rowOff>60325</xdr:rowOff>
    </xdr:from>
    <xdr:to>
      <xdr:col>6</xdr:col>
      <xdr:colOff>9525</xdr:colOff>
      <xdr:row>34</xdr:row>
      <xdr:rowOff>107950</xdr:rowOff>
    </xdr:to>
    <xdr:graphicFrame macro="">
      <xdr:nvGraphicFramePr>
        <xdr:cNvPr id="3" name="grafico_7intensidad_grado_i">
          <a:extLst>
            <a:ext uri="{FF2B5EF4-FFF2-40B4-BE49-F238E27FC236}">
              <a16:creationId xmlns:a16="http://schemas.microsoft.com/office/drawing/2014/main" id="{2651EF75-C7B7-5282-067C-B9E2F3BC67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6350</xdr:colOff>
      <xdr:row>21</xdr:row>
      <xdr:rowOff>60325</xdr:rowOff>
    </xdr:from>
    <xdr:to>
      <xdr:col>12</xdr:col>
      <xdr:colOff>9525</xdr:colOff>
      <xdr:row>36</xdr:row>
      <xdr:rowOff>107950</xdr:rowOff>
    </xdr:to>
    <xdr:graphicFrame macro="">
      <xdr:nvGraphicFramePr>
        <xdr:cNvPr id="4" name="grafico_7intensidad_grado_ii">
          <a:extLst>
            <a:ext uri="{FF2B5EF4-FFF2-40B4-BE49-F238E27FC236}">
              <a16:creationId xmlns:a16="http://schemas.microsoft.com/office/drawing/2014/main" id="{620C121E-778E-B63B-3D86-983E70AA07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15875</xdr:colOff>
      <xdr:row>21</xdr:row>
      <xdr:rowOff>60325</xdr:rowOff>
    </xdr:from>
    <xdr:to>
      <xdr:col>18</xdr:col>
      <xdr:colOff>19050</xdr:colOff>
      <xdr:row>34</xdr:row>
      <xdr:rowOff>107950</xdr:rowOff>
    </xdr:to>
    <xdr:graphicFrame macro="">
      <xdr:nvGraphicFramePr>
        <xdr:cNvPr id="5" name="grafico_7intensidad_grado_iii">
          <a:extLst>
            <a:ext uri="{FF2B5EF4-FFF2-40B4-BE49-F238E27FC236}">
              <a16:creationId xmlns:a16="http://schemas.microsoft.com/office/drawing/2014/main" id="{28249DE9-502D-1FE2-ECE5-C5DDDE020F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xdr:col>
      <xdr:colOff>6350</xdr:colOff>
      <xdr:row>20</xdr:row>
      <xdr:rowOff>57150</xdr:rowOff>
    </xdr:from>
    <xdr:to>
      <xdr:col>6</xdr:col>
      <xdr:colOff>9525</xdr:colOff>
      <xdr:row>33</xdr:row>
      <xdr:rowOff>104775</xdr:rowOff>
    </xdr:to>
    <xdr:graphicFrame macro="">
      <xdr:nvGraphicFramePr>
        <xdr:cNvPr id="3" name="grafico_8cuantia_grado_i">
          <a:extLst>
            <a:ext uri="{FF2B5EF4-FFF2-40B4-BE49-F238E27FC236}">
              <a16:creationId xmlns:a16="http://schemas.microsoft.com/office/drawing/2014/main" id="{4B7B6907-BB6F-4AD0-128D-9E1DE22844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6350</xdr:colOff>
      <xdr:row>20</xdr:row>
      <xdr:rowOff>57150</xdr:rowOff>
    </xdr:from>
    <xdr:to>
      <xdr:col>12</xdr:col>
      <xdr:colOff>9525</xdr:colOff>
      <xdr:row>36</xdr:row>
      <xdr:rowOff>101600</xdr:rowOff>
    </xdr:to>
    <xdr:graphicFrame macro="">
      <xdr:nvGraphicFramePr>
        <xdr:cNvPr id="4" name="grafico_8cuantia_grado_ii">
          <a:extLst>
            <a:ext uri="{FF2B5EF4-FFF2-40B4-BE49-F238E27FC236}">
              <a16:creationId xmlns:a16="http://schemas.microsoft.com/office/drawing/2014/main" id="{35A740C0-4B56-5FB1-618D-C9A00CB736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15875</xdr:colOff>
      <xdr:row>20</xdr:row>
      <xdr:rowOff>57150</xdr:rowOff>
    </xdr:from>
    <xdr:to>
      <xdr:col>18</xdr:col>
      <xdr:colOff>19050</xdr:colOff>
      <xdr:row>33</xdr:row>
      <xdr:rowOff>104775</xdr:rowOff>
    </xdr:to>
    <xdr:graphicFrame macro="">
      <xdr:nvGraphicFramePr>
        <xdr:cNvPr id="5" name="grafico_8cuantia_grado_iii">
          <a:extLst>
            <a:ext uri="{FF2B5EF4-FFF2-40B4-BE49-F238E27FC236}">
              <a16:creationId xmlns:a16="http://schemas.microsoft.com/office/drawing/2014/main" id="{CD6061A9-7E4B-159D-3E4D-23A6078D96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4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11</xdr:col>
      <xdr:colOff>34925</xdr:colOff>
      <xdr:row>9</xdr:row>
      <xdr:rowOff>0</xdr:rowOff>
    </xdr:from>
    <xdr:to>
      <xdr:col>20</xdr:col>
      <xdr:colOff>34925</xdr:colOff>
      <xdr:row>33</xdr:row>
      <xdr:rowOff>57150</xdr:rowOff>
    </xdr:to>
    <xdr:graphicFrame macro="">
      <xdr:nvGraphicFramePr>
        <xdr:cNvPr id="3" name="grafico_9tiempoespera">
          <a:extLst>
            <a:ext uri="{FF2B5EF4-FFF2-40B4-BE49-F238E27FC236}">
              <a16:creationId xmlns:a16="http://schemas.microsoft.com/office/drawing/2014/main" id="{6766CC88-FA6B-B3CA-5F31-4527BB6D0F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44</xdr:row>
      <xdr:rowOff>130175</xdr:rowOff>
    </xdr:to>
    <xdr:graphicFrame macro="">
      <xdr:nvGraphicFramePr>
        <xdr:cNvPr id="3" name="grafico_11_lista_espera_total">
          <a:extLst>
            <a:ext uri="{FF2B5EF4-FFF2-40B4-BE49-F238E27FC236}">
              <a16:creationId xmlns:a16="http://schemas.microsoft.com/office/drawing/2014/main" id="{2EACAB53-8AE7-9794-2772-BA3972E05E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44</xdr:row>
      <xdr:rowOff>155575</xdr:rowOff>
    </xdr:from>
    <xdr:to>
      <xdr:col>19</xdr:col>
      <xdr:colOff>0</xdr:colOff>
      <xdr:row>47</xdr:row>
      <xdr:rowOff>146050</xdr:rowOff>
    </xdr:to>
    <xdr:sp macro="" textlink="">
      <xdr:nvSpPr>
        <xdr:cNvPr id="4" name="grafico_11_lista_espera_total_nota">
          <a:extLst>
            <a:ext uri="{FF2B5EF4-FFF2-40B4-BE49-F238E27FC236}">
              <a16:creationId xmlns:a16="http://schemas.microsoft.com/office/drawing/2014/main" id="{C7CF689C-174F-AE44-6919-20FFDBDA2951}"/>
            </a:ext>
          </a:extLst>
        </xdr:cNvPr>
        <xdr:cNvSpPr txBox="1"/>
      </xdr:nvSpPr>
      <xdr:spPr>
        <a:xfrm>
          <a:off x="1219200" y="8223250"/>
          <a:ext cx="10363200" cy="5334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lstStyle/>
        <a:p>
          <a:pPr algn="l"/>
          <a:r>
            <a:rPr lang="es-ES" sz="900" b="0" i="1">
              <a:solidFill>
                <a:srgbClr val="595959"/>
              </a:solidFill>
              <a:latin typeface="Calibri" panose="020F0502020204030204" pitchFamily="34" charset="0"/>
            </a:rPr>
            <a:t>*En las personas beneficiarias con derecho a prestación pendientes de resolución de PIA se incluyen todas las personas beneficiarias con derecho a prestación pendientes de resolución de PIA, independientemente del tiempo que llevan esperando la resolución de PIA y de si existe o no motivo de exclusión no imputable a la Administración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9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44</xdr:row>
      <xdr:rowOff>130175</xdr:rowOff>
    </xdr:to>
    <xdr:graphicFrame macro="">
      <xdr:nvGraphicFramePr>
        <xdr:cNvPr id="3" name="grafico_11_lista_espera_giii">
          <a:extLst>
            <a:ext uri="{FF2B5EF4-FFF2-40B4-BE49-F238E27FC236}">
              <a16:creationId xmlns:a16="http://schemas.microsoft.com/office/drawing/2014/main" id="{351BA652-975B-CE12-1566-DDEB15B15E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44</xdr:row>
      <xdr:rowOff>155575</xdr:rowOff>
    </xdr:from>
    <xdr:to>
      <xdr:col>19</xdr:col>
      <xdr:colOff>0</xdr:colOff>
      <xdr:row>47</xdr:row>
      <xdr:rowOff>146050</xdr:rowOff>
    </xdr:to>
    <xdr:sp macro="" textlink="">
      <xdr:nvSpPr>
        <xdr:cNvPr id="4" name="grafico_11_lista_espera_giii_nota">
          <a:extLst>
            <a:ext uri="{FF2B5EF4-FFF2-40B4-BE49-F238E27FC236}">
              <a16:creationId xmlns:a16="http://schemas.microsoft.com/office/drawing/2014/main" id="{00DB3C22-285F-654C-BB8E-64A6FE09E723}"/>
            </a:ext>
          </a:extLst>
        </xdr:cNvPr>
        <xdr:cNvSpPr txBox="1"/>
      </xdr:nvSpPr>
      <xdr:spPr>
        <a:xfrm>
          <a:off x="1219200" y="8223250"/>
          <a:ext cx="10363200" cy="5334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lstStyle/>
        <a:p>
          <a:pPr algn="l"/>
          <a:r>
            <a:rPr lang="es-ES" sz="900" b="0" i="1">
              <a:solidFill>
                <a:srgbClr val="595959"/>
              </a:solidFill>
              <a:latin typeface="Calibri" panose="020F0502020204030204" pitchFamily="34" charset="0"/>
            </a:rPr>
            <a:t>*En las personas beneficiarias con derecho a prestación pendientes de resolución de PIA se incluyen todas las personas beneficiarias con derecho a prestación pendientes de resolución de PIA, independientemente del tiempo que llevan esperando la resolución de PIA y de si existe o no motivo de exclusión no imputable a la Administración</a:t>
          </a:r>
        </a:p>
      </xdr:txBody>
    </xdr:sp>
    <xdr:clientData/>
  </xdr:twoCellAnchor>
</xdr:wsDr>
</file>

<file path=xl/drawings/drawing91.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44</xdr:row>
      <xdr:rowOff>130175</xdr:rowOff>
    </xdr:to>
    <xdr:graphicFrame macro="">
      <xdr:nvGraphicFramePr>
        <xdr:cNvPr id="3" name="grafico_11_lista_espera_gii">
          <a:extLst>
            <a:ext uri="{FF2B5EF4-FFF2-40B4-BE49-F238E27FC236}">
              <a16:creationId xmlns:a16="http://schemas.microsoft.com/office/drawing/2014/main" id="{362D70AA-834F-4CAE-A3A1-39766C815B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44</xdr:row>
      <xdr:rowOff>155575</xdr:rowOff>
    </xdr:from>
    <xdr:to>
      <xdr:col>19</xdr:col>
      <xdr:colOff>0</xdr:colOff>
      <xdr:row>47</xdr:row>
      <xdr:rowOff>146050</xdr:rowOff>
    </xdr:to>
    <xdr:sp macro="" textlink="">
      <xdr:nvSpPr>
        <xdr:cNvPr id="4" name="grafico_11_lista_espera_gii_nota">
          <a:extLst>
            <a:ext uri="{FF2B5EF4-FFF2-40B4-BE49-F238E27FC236}">
              <a16:creationId xmlns:a16="http://schemas.microsoft.com/office/drawing/2014/main" id="{D73D0001-7161-F46B-0593-F1BE1199AD88}"/>
            </a:ext>
          </a:extLst>
        </xdr:cNvPr>
        <xdr:cNvSpPr txBox="1"/>
      </xdr:nvSpPr>
      <xdr:spPr>
        <a:xfrm>
          <a:off x="1219200" y="8223250"/>
          <a:ext cx="10363200" cy="5334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lstStyle/>
        <a:p>
          <a:pPr algn="l"/>
          <a:r>
            <a:rPr lang="es-ES" sz="900" b="0" i="1">
              <a:solidFill>
                <a:srgbClr val="595959"/>
              </a:solidFill>
              <a:latin typeface="Calibri" panose="020F0502020204030204" pitchFamily="34" charset="0"/>
            </a:rPr>
            <a:t>*En las personas beneficiarias con derecho a prestación pendientes de resolución de PIA se incluyen todas las personas beneficiarias con derecho a prestación pendientes de resolución de PIA, independientemente del tiempo que llevan esperando la resolución de PIA y de si existe o no motivo de exclusión no imputable a la Administración</a:t>
          </a:r>
        </a:p>
      </xdr:txBody>
    </xdr:sp>
    <xdr:clientData/>
  </xdr:twoCellAnchor>
</xdr:wsDr>
</file>

<file path=xl/drawings/drawing92.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B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twoCellAnchor>
    <xdr:from>
      <xdr:col>2</xdr:col>
      <xdr:colOff>0</xdr:colOff>
      <xdr:row>8</xdr:row>
      <xdr:rowOff>15875</xdr:rowOff>
    </xdr:from>
    <xdr:to>
      <xdr:col>19</xdr:col>
      <xdr:colOff>0</xdr:colOff>
      <xdr:row>44</xdr:row>
      <xdr:rowOff>130175</xdr:rowOff>
    </xdr:to>
    <xdr:graphicFrame macro="">
      <xdr:nvGraphicFramePr>
        <xdr:cNvPr id="3" name="grafico_11_lista_espera_gi">
          <a:extLst>
            <a:ext uri="{FF2B5EF4-FFF2-40B4-BE49-F238E27FC236}">
              <a16:creationId xmlns:a16="http://schemas.microsoft.com/office/drawing/2014/main" id="{18ECB0D6-96ED-7945-954C-8085B53A66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44</xdr:row>
      <xdr:rowOff>155575</xdr:rowOff>
    </xdr:from>
    <xdr:to>
      <xdr:col>19</xdr:col>
      <xdr:colOff>0</xdr:colOff>
      <xdr:row>47</xdr:row>
      <xdr:rowOff>146050</xdr:rowOff>
    </xdr:to>
    <xdr:sp macro="" textlink="">
      <xdr:nvSpPr>
        <xdr:cNvPr id="4" name="grafico_11_lista_espera_gi_nota">
          <a:extLst>
            <a:ext uri="{FF2B5EF4-FFF2-40B4-BE49-F238E27FC236}">
              <a16:creationId xmlns:a16="http://schemas.microsoft.com/office/drawing/2014/main" id="{BF68F4D1-11C3-3CDC-E0A0-AADE5DFDCDF1}"/>
            </a:ext>
          </a:extLst>
        </xdr:cNvPr>
        <xdr:cNvSpPr txBox="1"/>
      </xdr:nvSpPr>
      <xdr:spPr>
        <a:xfrm>
          <a:off x="1219200" y="8223250"/>
          <a:ext cx="10363200" cy="5334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lstStyle/>
        <a:p>
          <a:pPr algn="l"/>
          <a:r>
            <a:rPr lang="es-ES" sz="900" b="0" i="1">
              <a:solidFill>
                <a:srgbClr val="595959"/>
              </a:solidFill>
              <a:latin typeface="Calibri" panose="020F0502020204030204" pitchFamily="34" charset="0"/>
            </a:rPr>
            <a:t>*En las personas beneficiarias con derecho a prestación pendientes de resolución de PIA se incluyen todas las personas beneficiarias con derecho a prestación pendientes de resolución de PIA, independientemente del tiempo que llevan esperando la resolución de PIA y de si existe o no motivo de exclusión no imputable a la Administración</a:t>
          </a:r>
        </a:p>
      </xdr:txBody>
    </xdr:sp>
    <xdr:clientData/>
  </xdr:twoCellAnchor>
</xdr:wsDr>
</file>

<file path=xl/drawings/drawing93.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C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D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E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5F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0</xdr:row>
      <xdr:rowOff>0</xdr:rowOff>
    </xdr:from>
    <xdr:ext cx="3667125" cy="809625"/>
    <xdr:pic>
      <xdr:nvPicPr>
        <xdr:cNvPr id="2" name="Image 1" descr="Picture">
          <a:extLst>
            <a:ext uri="{FF2B5EF4-FFF2-40B4-BE49-F238E27FC236}">
              <a16:creationId xmlns:a16="http://schemas.microsoft.com/office/drawing/2014/main" id="{00000000-0008-0000-6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abSelected="1" zoomScale="80" zoomScaleNormal="80" workbookViewId="0"/>
  </sheetViews>
  <sheetFormatPr baseColWidth="10" defaultColWidth="8.7109375" defaultRowHeight="15" x14ac:dyDescent="0.25"/>
  <sheetData/>
  <printOptions horizontalCentered="1" verticalCentered="1"/>
  <pageMargins left="0.27777777777777779" right="0.27777777777777779" top="0.27777777777777779" bottom="0.27777777777777779" header="0.1388888888888889" footer="0.1388888888888889"/>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111</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293661</v>
      </c>
      <c r="E9" s="108">
        <v>310424</v>
      </c>
      <c r="F9" s="108">
        <v>359285</v>
      </c>
      <c r="G9" s="108">
        <v>390413</v>
      </c>
      <c r="H9" s="108">
        <v>421261</v>
      </c>
      <c r="I9" s="108">
        <v>442241</v>
      </c>
      <c r="J9" s="108">
        <v>523381</v>
      </c>
      <c r="K9" s="108">
        <v>551828</v>
      </c>
      <c r="L9" s="194"/>
      <c r="M9" s="7"/>
      <c r="N9" s="195">
        <f t="shared" ref="N9:N28" si="0">E9/D9-1</f>
        <v>5.7082826796884811E-2</v>
      </c>
      <c r="O9" s="196">
        <f t="shared" ref="O9:O28" si="1">E9-D9</f>
        <v>16763</v>
      </c>
      <c r="P9" s="195">
        <f t="shared" ref="P9:P28" si="2">F9/E9-1</f>
        <v>0.15740084529546694</v>
      </c>
      <c r="Q9" s="196">
        <f t="shared" ref="Q9:Q28" si="3">F9-E9</f>
        <v>48861</v>
      </c>
      <c r="R9" s="195">
        <f t="shared" ref="R9:R28" si="4">G9/F9-1</f>
        <v>8.6638740832486683E-2</v>
      </c>
      <c r="S9" s="196">
        <f t="shared" ref="S9:S28" si="5">G9-F9</f>
        <v>31128</v>
      </c>
      <c r="T9" s="195">
        <f t="shared" ref="T9:T28" si="6">H9/G9-1</f>
        <v>7.9013762349102068E-2</v>
      </c>
      <c r="U9" s="196">
        <f t="shared" ref="U9:U28" si="7">H9-G9</f>
        <v>30848</v>
      </c>
      <c r="V9" s="195">
        <f t="shared" ref="V9:V28" si="8">I9/H9-1</f>
        <v>4.9802853812719539E-2</v>
      </c>
      <c r="W9" s="196">
        <f t="shared" ref="W9:W28" si="9">I9-H9</f>
        <v>20980</v>
      </c>
      <c r="X9" s="195">
        <f t="shared" ref="X9:X28" si="10">J9/I9-1</f>
        <v>0.18347462130376879</v>
      </c>
      <c r="Y9" s="196">
        <f t="shared" ref="Y9:Y28" si="11">J9-I9</f>
        <v>81140</v>
      </c>
      <c r="Z9" s="195">
        <v>0.2201376620447657</v>
      </c>
      <c r="AA9" s="196">
        <v>99561</v>
      </c>
    </row>
    <row r="10" spans="2:27" x14ac:dyDescent="0.25">
      <c r="B10" s="169" t="s">
        <v>89</v>
      </c>
      <c r="D10" s="42">
        <v>39164</v>
      </c>
      <c r="E10" s="112">
        <v>37313</v>
      </c>
      <c r="F10" s="112">
        <v>41449</v>
      </c>
      <c r="G10" s="112">
        <v>43712</v>
      </c>
      <c r="H10" s="112">
        <v>51888</v>
      </c>
      <c r="I10" s="112">
        <v>59918</v>
      </c>
      <c r="J10" s="112">
        <v>65157</v>
      </c>
      <c r="K10" s="112">
        <v>67671</v>
      </c>
      <c r="L10" s="197"/>
      <c r="M10" s="8"/>
      <c r="N10" s="198">
        <f t="shared" si="0"/>
        <v>-4.726279236033093E-2</v>
      </c>
      <c r="O10" s="199">
        <f t="shared" si="1"/>
        <v>-1851</v>
      </c>
      <c r="P10" s="198">
        <f t="shared" si="2"/>
        <v>0.11084608581459543</v>
      </c>
      <c r="Q10" s="199">
        <f t="shared" si="3"/>
        <v>4136</v>
      </c>
      <c r="R10" s="198">
        <f t="shared" si="4"/>
        <v>5.4597215855629821E-2</v>
      </c>
      <c r="S10" s="199">
        <f t="shared" si="5"/>
        <v>2263</v>
      </c>
      <c r="T10" s="198">
        <f t="shared" si="6"/>
        <v>0.18704245973645683</v>
      </c>
      <c r="U10" s="199">
        <f t="shared" si="7"/>
        <v>8176</v>
      </c>
      <c r="V10" s="198">
        <f t="shared" si="8"/>
        <v>0.15475639839654631</v>
      </c>
      <c r="W10" s="199">
        <f t="shared" si="9"/>
        <v>8030</v>
      </c>
      <c r="X10" s="198">
        <f t="shared" si="10"/>
        <v>8.7436162755766267E-2</v>
      </c>
      <c r="Y10" s="199">
        <f t="shared" si="11"/>
        <v>5239</v>
      </c>
      <c r="Z10" s="198">
        <v>0.10019834818235029</v>
      </c>
      <c r="AA10" s="199">
        <v>6163</v>
      </c>
    </row>
    <row r="11" spans="2:27" x14ac:dyDescent="0.25">
      <c r="B11" s="169" t="s">
        <v>90</v>
      </c>
      <c r="D11" s="42">
        <v>27579</v>
      </c>
      <c r="E11" s="112">
        <v>30931</v>
      </c>
      <c r="F11" s="112">
        <v>35120</v>
      </c>
      <c r="G11" s="112">
        <v>36982</v>
      </c>
      <c r="H11" s="112">
        <v>40207</v>
      </c>
      <c r="I11" s="112">
        <v>45532</v>
      </c>
      <c r="J11" s="112">
        <v>48068</v>
      </c>
      <c r="K11" s="112">
        <v>49424</v>
      </c>
      <c r="L11" s="197"/>
      <c r="M11" s="8"/>
      <c r="N11" s="198">
        <f t="shared" si="0"/>
        <v>0.12154175278291457</v>
      </c>
      <c r="O11" s="199">
        <f t="shared" si="1"/>
        <v>3352</v>
      </c>
      <c r="P11" s="198">
        <f t="shared" si="2"/>
        <v>0.13543047428146515</v>
      </c>
      <c r="Q11" s="199">
        <f t="shared" si="3"/>
        <v>4189</v>
      </c>
      <c r="R11" s="198">
        <f t="shared" si="4"/>
        <v>5.3018223234624129E-2</v>
      </c>
      <c r="S11" s="199">
        <f t="shared" si="5"/>
        <v>1862</v>
      </c>
      <c r="T11" s="198">
        <f t="shared" si="6"/>
        <v>8.7204586014818064E-2</v>
      </c>
      <c r="U11" s="199">
        <f t="shared" si="7"/>
        <v>3225</v>
      </c>
      <c r="V11" s="198">
        <f t="shared" si="8"/>
        <v>0.13243962494093076</v>
      </c>
      <c r="W11" s="199">
        <f t="shared" si="9"/>
        <v>5325</v>
      </c>
      <c r="X11" s="198">
        <f t="shared" si="10"/>
        <v>5.5697092154967986E-2</v>
      </c>
      <c r="Y11" s="199">
        <f t="shared" si="11"/>
        <v>2536</v>
      </c>
      <c r="Z11" s="198">
        <v>1.600972742932472E-3</v>
      </c>
      <c r="AA11" s="199">
        <v>79</v>
      </c>
    </row>
    <row r="12" spans="2:27" x14ac:dyDescent="0.25">
      <c r="B12" s="169" t="s">
        <v>91</v>
      </c>
      <c r="D12" s="42">
        <v>28653</v>
      </c>
      <c r="E12" s="112">
        <v>36929</v>
      </c>
      <c r="F12" s="112">
        <v>39491</v>
      </c>
      <c r="G12" s="112">
        <v>42042</v>
      </c>
      <c r="H12" s="112">
        <v>47979</v>
      </c>
      <c r="I12" s="112">
        <v>52870</v>
      </c>
      <c r="J12" s="112">
        <v>56738</v>
      </c>
      <c r="K12" s="112">
        <v>58171</v>
      </c>
      <c r="L12" s="197"/>
      <c r="M12" s="8"/>
      <c r="N12" s="198">
        <f t="shared" si="0"/>
        <v>0.28883537500436263</v>
      </c>
      <c r="O12" s="199">
        <f t="shared" si="1"/>
        <v>8276</v>
      </c>
      <c r="P12" s="198">
        <f t="shared" si="2"/>
        <v>6.9376370873839077E-2</v>
      </c>
      <c r="Q12" s="199">
        <f t="shared" si="3"/>
        <v>2562</v>
      </c>
      <c r="R12" s="198">
        <f t="shared" si="4"/>
        <v>6.4596996784077376E-2</v>
      </c>
      <c r="S12" s="199">
        <f t="shared" si="5"/>
        <v>2551</v>
      </c>
      <c r="T12" s="198">
        <f t="shared" si="6"/>
        <v>0.14121592693021268</v>
      </c>
      <c r="U12" s="199">
        <f t="shared" si="7"/>
        <v>5937</v>
      </c>
      <c r="V12" s="198">
        <f t="shared" si="8"/>
        <v>0.10194043227245264</v>
      </c>
      <c r="W12" s="199">
        <f t="shared" si="9"/>
        <v>4891</v>
      </c>
      <c r="X12" s="198">
        <f t="shared" si="10"/>
        <v>7.3160582560998666E-2</v>
      </c>
      <c r="Y12" s="199">
        <f t="shared" si="11"/>
        <v>3868</v>
      </c>
      <c r="Z12" s="198">
        <v>0.13504390243902439</v>
      </c>
      <c r="AA12" s="199">
        <v>6921</v>
      </c>
    </row>
    <row r="13" spans="2:27" x14ac:dyDescent="0.25">
      <c r="B13" s="169" t="s">
        <v>92</v>
      </c>
      <c r="D13" s="42">
        <v>24418</v>
      </c>
      <c r="E13" s="112">
        <v>26624</v>
      </c>
      <c r="F13" s="112">
        <v>28747</v>
      </c>
      <c r="G13" s="112">
        <v>38665</v>
      </c>
      <c r="H13" s="112">
        <v>45957</v>
      </c>
      <c r="I13" s="112">
        <v>62165</v>
      </c>
      <c r="J13" s="112">
        <v>75402</v>
      </c>
      <c r="K13" s="112">
        <v>94688</v>
      </c>
      <c r="L13" s="197"/>
      <c r="M13" s="8"/>
      <c r="N13" s="198">
        <f t="shared" si="0"/>
        <v>9.0343189450405426E-2</v>
      </c>
      <c r="O13" s="199">
        <f t="shared" si="1"/>
        <v>2206</v>
      </c>
      <c r="P13" s="198">
        <f t="shared" si="2"/>
        <v>7.9740084134615419E-2</v>
      </c>
      <c r="Q13" s="199">
        <f t="shared" si="3"/>
        <v>2123</v>
      </c>
      <c r="R13" s="198">
        <f t="shared" si="4"/>
        <v>0.34500991407799075</v>
      </c>
      <c r="S13" s="199">
        <f t="shared" si="5"/>
        <v>9918</v>
      </c>
      <c r="T13" s="198">
        <f t="shared" si="6"/>
        <v>0.1885943359627571</v>
      </c>
      <c r="U13" s="199">
        <f t="shared" si="7"/>
        <v>7292</v>
      </c>
      <c r="V13" s="198">
        <f t="shared" si="8"/>
        <v>0.35267750288312993</v>
      </c>
      <c r="W13" s="199">
        <f t="shared" si="9"/>
        <v>16208</v>
      </c>
      <c r="X13" s="198">
        <f t="shared" si="10"/>
        <v>0.21293332260918518</v>
      </c>
      <c r="Y13" s="199">
        <f t="shared" si="11"/>
        <v>13237</v>
      </c>
      <c r="Z13" s="198">
        <v>0.75579002021176001</v>
      </c>
      <c r="AA13" s="199">
        <v>40759</v>
      </c>
    </row>
    <row r="14" spans="2:27" x14ac:dyDescent="0.25">
      <c r="B14" s="169" t="s">
        <v>93</v>
      </c>
      <c r="D14" s="42">
        <v>26271</v>
      </c>
      <c r="E14" s="112">
        <v>26136</v>
      </c>
      <c r="F14" s="112">
        <v>26969</v>
      </c>
      <c r="G14" s="112">
        <v>27567</v>
      </c>
      <c r="H14" s="112">
        <v>26847</v>
      </c>
      <c r="I14" s="112">
        <v>28654</v>
      </c>
      <c r="J14" s="112">
        <v>28934</v>
      </c>
      <c r="K14" s="112">
        <v>30548</v>
      </c>
      <c r="L14" s="197"/>
      <c r="M14" s="8"/>
      <c r="N14" s="198">
        <f t="shared" si="0"/>
        <v>-5.1387461459403427E-3</v>
      </c>
      <c r="O14" s="199">
        <f t="shared" si="1"/>
        <v>-135</v>
      </c>
      <c r="P14" s="198">
        <f t="shared" si="2"/>
        <v>3.1871747780838788E-2</v>
      </c>
      <c r="Q14" s="199">
        <f t="shared" si="3"/>
        <v>833</v>
      </c>
      <c r="R14" s="198">
        <f t="shared" si="4"/>
        <v>2.2173606733657092E-2</v>
      </c>
      <c r="S14" s="199">
        <f t="shared" si="5"/>
        <v>598</v>
      </c>
      <c r="T14" s="198">
        <f t="shared" si="6"/>
        <v>-2.611818478615735E-2</v>
      </c>
      <c r="U14" s="199">
        <f t="shared" si="7"/>
        <v>-720</v>
      </c>
      <c r="V14" s="198">
        <f t="shared" si="8"/>
        <v>6.7307334152791665E-2</v>
      </c>
      <c r="W14" s="199">
        <f t="shared" si="9"/>
        <v>1807</v>
      </c>
      <c r="X14" s="198">
        <f t="shared" si="10"/>
        <v>9.7717596147135488E-3</v>
      </c>
      <c r="Y14" s="199">
        <f t="shared" si="11"/>
        <v>280</v>
      </c>
      <c r="Z14" s="198">
        <v>6.0620790222901233E-2</v>
      </c>
      <c r="AA14" s="199">
        <v>1746</v>
      </c>
    </row>
    <row r="15" spans="2:27" x14ac:dyDescent="0.25">
      <c r="B15" s="169" t="s">
        <v>94</v>
      </c>
      <c r="D15" s="42">
        <v>75685</v>
      </c>
      <c r="E15" s="112">
        <v>73889</v>
      </c>
      <c r="F15" s="112">
        <v>80243</v>
      </c>
      <c r="G15" s="112">
        <v>85666</v>
      </c>
      <c r="H15" s="112">
        <v>97263</v>
      </c>
      <c r="I15" s="112">
        <v>106527</v>
      </c>
      <c r="J15" s="112">
        <v>118432</v>
      </c>
      <c r="K15" s="112">
        <v>121856</v>
      </c>
      <c r="L15" s="197"/>
      <c r="M15" s="8"/>
      <c r="N15" s="198">
        <f t="shared" si="0"/>
        <v>-2.372993327607853E-2</v>
      </c>
      <c r="O15" s="199">
        <f t="shared" si="1"/>
        <v>-1796</v>
      </c>
      <c r="P15" s="198">
        <f t="shared" si="2"/>
        <v>8.5993855648337281E-2</v>
      </c>
      <c r="Q15" s="199">
        <f t="shared" si="3"/>
        <v>6354</v>
      </c>
      <c r="R15" s="198">
        <f t="shared" si="4"/>
        <v>6.7582219009757916E-2</v>
      </c>
      <c r="S15" s="199">
        <f t="shared" si="5"/>
        <v>5423</v>
      </c>
      <c r="T15" s="198">
        <f t="shared" si="6"/>
        <v>0.13537459435481991</v>
      </c>
      <c r="U15" s="199">
        <f t="shared" si="7"/>
        <v>11597</v>
      </c>
      <c r="V15" s="198">
        <f t="shared" si="8"/>
        <v>9.5246907868356878E-2</v>
      </c>
      <c r="W15" s="199">
        <f t="shared" si="9"/>
        <v>9264</v>
      </c>
      <c r="X15" s="198">
        <f t="shared" si="10"/>
        <v>0.11175570512639998</v>
      </c>
      <c r="Y15" s="199">
        <f t="shared" si="11"/>
        <v>11905</v>
      </c>
      <c r="Z15" s="198">
        <v>0.11414255933877041</v>
      </c>
      <c r="AA15" s="199">
        <v>12484</v>
      </c>
    </row>
    <row r="16" spans="2:27" x14ac:dyDescent="0.25">
      <c r="B16" s="169" t="s">
        <v>95</v>
      </c>
      <c r="D16" s="42">
        <v>139852</v>
      </c>
      <c r="E16" s="112">
        <v>141310</v>
      </c>
      <c r="F16" s="112">
        <v>148050</v>
      </c>
      <c r="G16" s="112">
        <v>153910</v>
      </c>
      <c r="H16" s="112">
        <v>168591</v>
      </c>
      <c r="I16" s="112">
        <v>177785</v>
      </c>
      <c r="J16" s="112">
        <v>183946</v>
      </c>
      <c r="K16" s="112">
        <v>181701</v>
      </c>
      <c r="L16" s="197"/>
      <c r="M16" s="8"/>
      <c r="N16" s="198">
        <f t="shared" si="0"/>
        <v>1.0425306752853025E-2</v>
      </c>
      <c r="O16" s="199">
        <f t="shared" si="1"/>
        <v>1458</v>
      </c>
      <c r="P16" s="198">
        <f t="shared" si="2"/>
        <v>4.7696553676314535E-2</v>
      </c>
      <c r="Q16" s="199">
        <f t="shared" si="3"/>
        <v>6740</v>
      </c>
      <c r="R16" s="198">
        <f t="shared" si="4"/>
        <v>3.9581222559945894E-2</v>
      </c>
      <c r="S16" s="199">
        <f t="shared" si="5"/>
        <v>5860</v>
      </c>
      <c r="T16" s="198">
        <f t="shared" si="6"/>
        <v>9.5386914430511283E-2</v>
      </c>
      <c r="U16" s="199">
        <f t="shared" si="7"/>
        <v>14681</v>
      </c>
      <c r="V16" s="198">
        <f t="shared" si="8"/>
        <v>5.4534346436049264E-2</v>
      </c>
      <c r="W16" s="199">
        <f t="shared" si="9"/>
        <v>9194</v>
      </c>
      <c r="X16" s="198">
        <f t="shared" si="10"/>
        <v>3.4654217172427337E-2</v>
      </c>
      <c r="Y16" s="199">
        <f t="shared" si="11"/>
        <v>6161</v>
      </c>
      <c r="Z16" s="198">
        <v>1.4199835898122791E-2</v>
      </c>
      <c r="AA16" s="199">
        <v>2544</v>
      </c>
    </row>
    <row r="17" spans="2:27" x14ac:dyDescent="0.25">
      <c r="B17" s="169" t="s">
        <v>96</v>
      </c>
      <c r="D17" s="42">
        <v>203003</v>
      </c>
      <c r="E17" s="112">
        <v>193486</v>
      </c>
      <c r="F17" s="112">
        <v>203102</v>
      </c>
      <c r="G17" s="112">
        <v>227045</v>
      </c>
      <c r="H17" s="112">
        <v>245461</v>
      </c>
      <c r="I17" s="112">
        <v>282812</v>
      </c>
      <c r="J17" s="112">
        <v>308066</v>
      </c>
      <c r="K17" s="112">
        <v>317849</v>
      </c>
      <c r="L17" s="197"/>
      <c r="M17" s="8"/>
      <c r="N17" s="198">
        <f t="shared" si="0"/>
        <v>-4.6881080575163936E-2</v>
      </c>
      <c r="O17" s="199">
        <f t="shared" si="1"/>
        <v>-9517</v>
      </c>
      <c r="P17" s="198">
        <f t="shared" si="2"/>
        <v>4.9698686209854959E-2</v>
      </c>
      <c r="Q17" s="199">
        <f t="shared" si="3"/>
        <v>9616</v>
      </c>
      <c r="R17" s="198">
        <f t="shared" si="4"/>
        <v>0.11788657915727074</v>
      </c>
      <c r="S17" s="199">
        <f t="shared" si="5"/>
        <v>23943</v>
      </c>
      <c r="T17" s="198">
        <f t="shared" si="6"/>
        <v>8.1111673897245051E-2</v>
      </c>
      <c r="U17" s="199">
        <f t="shared" si="7"/>
        <v>18416</v>
      </c>
      <c r="V17" s="198">
        <f t="shared" si="8"/>
        <v>0.15216673931907709</v>
      </c>
      <c r="W17" s="199">
        <f t="shared" si="9"/>
        <v>37351</v>
      </c>
      <c r="X17" s="198">
        <f t="shared" si="10"/>
        <v>8.9296069473713935E-2</v>
      </c>
      <c r="Y17" s="199">
        <f t="shared" si="11"/>
        <v>25254</v>
      </c>
      <c r="Z17" s="198">
        <v>8.9049849413586735E-2</v>
      </c>
      <c r="AA17" s="199">
        <v>25990</v>
      </c>
    </row>
    <row r="18" spans="2:27" x14ac:dyDescent="0.25">
      <c r="B18" s="169" t="s">
        <v>97</v>
      </c>
      <c r="D18" s="42">
        <v>94194</v>
      </c>
      <c r="E18" s="112">
        <v>109857</v>
      </c>
      <c r="F18" s="112">
        <v>128089</v>
      </c>
      <c r="G18" s="112">
        <v>169532</v>
      </c>
      <c r="H18" s="112">
        <v>200429</v>
      </c>
      <c r="I18" s="112">
        <v>249660</v>
      </c>
      <c r="J18" s="112">
        <v>271458</v>
      </c>
      <c r="K18" s="112">
        <v>276233</v>
      </c>
      <c r="L18" s="197"/>
      <c r="M18" s="8"/>
      <c r="N18" s="198">
        <f t="shared" si="0"/>
        <v>0.1662844767182623</v>
      </c>
      <c r="O18" s="199">
        <f t="shared" si="1"/>
        <v>15663</v>
      </c>
      <c r="P18" s="198">
        <f t="shared" si="2"/>
        <v>0.16596120411079851</v>
      </c>
      <c r="Q18" s="199">
        <f t="shared" si="3"/>
        <v>18232</v>
      </c>
      <c r="R18" s="198">
        <f t="shared" si="4"/>
        <v>0.32354847020431099</v>
      </c>
      <c r="S18" s="199">
        <f t="shared" si="5"/>
        <v>41443</v>
      </c>
      <c r="T18" s="198">
        <f t="shared" si="6"/>
        <v>0.18224877899157677</v>
      </c>
      <c r="U18" s="199">
        <f t="shared" si="7"/>
        <v>30897</v>
      </c>
      <c r="V18" s="198">
        <f t="shared" si="8"/>
        <v>0.24562812766615605</v>
      </c>
      <c r="W18" s="199">
        <f t="shared" si="9"/>
        <v>49231</v>
      </c>
      <c r="X18" s="198">
        <f t="shared" si="10"/>
        <v>8.7310742609949532E-2</v>
      </c>
      <c r="Y18" s="199">
        <f t="shared" si="11"/>
        <v>21798</v>
      </c>
      <c r="Z18" s="198">
        <v>7.3733596616704977E-2</v>
      </c>
      <c r="AA18" s="199">
        <v>18969</v>
      </c>
    </row>
    <row r="19" spans="2:27" x14ac:dyDescent="0.25">
      <c r="B19" s="169" t="s">
        <v>98</v>
      </c>
      <c r="D19" s="42">
        <v>31136</v>
      </c>
      <c r="E19" s="112">
        <v>31717</v>
      </c>
      <c r="F19" s="112">
        <v>33614</v>
      </c>
      <c r="G19" s="112">
        <v>36559</v>
      </c>
      <c r="H19" s="112">
        <v>40743</v>
      </c>
      <c r="I19" s="112">
        <v>44548</v>
      </c>
      <c r="J19" s="112">
        <v>44892</v>
      </c>
      <c r="K19" s="112">
        <v>44350</v>
      </c>
      <c r="L19" s="197"/>
      <c r="M19" s="8"/>
      <c r="N19" s="198">
        <f t="shared" si="0"/>
        <v>1.8660071942446121E-2</v>
      </c>
      <c r="O19" s="199">
        <f t="shared" si="1"/>
        <v>581</v>
      </c>
      <c r="P19" s="198">
        <f t="shared" si="2"/>
        <v>5.9810196424630258E-2</v>
      </c>
      <c r="Q19" s="199">
        <f t="shared" si="3"/>
        <v>1897</v>
      </c>
      <c r="R19" s="198">
        <f t="shared" si="4"/>
        <v>8.7612304396977425E-2</v>
      </c>
      <c r="S19" s="199">
        <f t="shared" si="5"/>
        <v>2945</v>
      </c>
      <c r="T19" s="198">
        <f t="shared" si="6"/>
        <v>0.11444514346672507</v>
      </c>
      <c r="U19" s="199">
        <f t="shared" si="7"/>
        <v>4184</v>
      </c>
      <c r="V19" s="198">
        <f t="shared" si="8"/>
        <v>9.3390275630169661E-2</v>
      </c>
      <c r="W19" s="199">
        <f t="shared" si="9"/>
        <v>3805</v>
      </c>
      <c r="X19" s="198">
        <f t="shared" si="10"/>
        <v>7.7220077220077066E-3</v>
      </c>
      <c r="Y19" s="199">
        <f t="shared" si="11"/>
        <v>344</v>
      </c>
      <c r="Z19" s="198">
        <v>6.7875871149349898E-3</v>
      </c>
      <c r="AA19" s="199">
        <v>299</v>
      </c>
    </row>
    <row r="20" spans="2:27" x14ac:dyDescent="0.25">
      <c r="B20" s="169" t="s">
        <v>99</v>
      </c>
      <c r="D20" s="42">
        <v>72627</v>
      </c>
      <c r="E20" s="112">
        <v>73730</v>
      </c>
      <c r="F20" s="112">
        <v>77158</v>
      </c>
      <c r="G20" s="112">
        <v>82694</v>
      </c>
      <c r="H20" s="112">
        <v>89704</v>
      </c>
      <c r="I20" s="112">
        <v>105321</v>
      </c>
      <c r="J20" s="112">
        <v>148176</v>
      </c>
      <c r="K20" s="112">
        <v>157960</v>
      </c>
      <c r="L20" s="197"/>
      <c r="M20" s="8"/>
      <c r="N20" s="198">
        <f t="shared" si="0"/>
        <v>1.518718933729879E-2</v>
      </c>
      <c r="O20" s="199">
        <f t="shared" si="1"/>
        <v>1103</v>
      </c>
      <c r="P20" s="198">
        <f t="shared" si="2"/>
        <v>4.6493964464939586E-2</v>
      </c>
      <c r="Q20" s="199">
        <f t="shared" si="3"/>
        <v>3428</v>
      </c>
      <c r="R20" s="198">
        <f t="shared" si="4"/>
        <v>7.1748878923766801E-2</v>
      </c>
      <c r="S20" s="199">
        <f t="shared" si="5"/>
        <v>5536</v>
      </c>
      <c r="T20" s="198">
        <f t="shared" si="6"/>
        <v>8.4770358188018369E-2</v>
      </c>
      <c r="U20" s="199">
        <f t="shared" si="7"/>
        <v>7010</v>
      </c>
      <c r="V20" s="198">
        <f t="shared" si="8"/>
        <v>0.17409480067778471</v>
      </c>
      <c r="W20" s="199">
        <f t="shared" si="9"/>
        <v>15617</v>
      </c>
      <c r="X20" s="198">
        <f t="shared" si="10"/>
        <v>0.40689890904947723</v>
      </c>
      <c r="Y20" s="199">
        <f t="shared" si="11"/>
        <v>42855</v>
      </c>
      <c r="Z20" s="198">
        <v>0.32482324227759563</v>
      </c>
      <c r="AA20" s="199">
        <v>38729</v>
      </c>
    </row>
    <row r="21" spans="2:27" x14ac:dyDescent="0.25">
      <c r="B21" s="169" t="s">
        <v>100</v>
      </c>
      <c r="D21" s="42">
        <v>187165</v>
      </c>
      <c r="E21" s="112">
        <v>169910</v>
      </c>
      <c r="F21" s="112">
        <v>198080</v>
      </c>
      <c r="G21" s="112">
        <v>218173</v>
      </c>
      <c r="H21" s="112">
        <v>243836</v>
      </c>
      <c r="I21" s="112">
        <v>265876</v>
      </c>
      <c r="J21" s="112">
        <v>298974</v>
      </c>
      <c r="K21" s="112">
        <v>317037</v>
      </c>
      <c r="L21" s="197"/>
      <c r="M21" s="8"/>
      <c r="N21" s="198">
        <f t="shared" si="0"/>
        <v>-9.2191381935725181E-2</v>
      </c>
      <c r="O21" s="199">
        <f t="shared" si="1"/>
        <v>-17255</v>
      </c>
      <c r="P21" s="198">
        <f t="shared" si="2"/>
        <v>0.16579365546465774</v>
      </c>
      <c r="Q21" s="199">
        <f t="shared" si="3"/>
        <v>28170</v>
      </c>
      <c r="R21" s="198">
        <f t="shared" si="4"/>
        <v>0.10143881260096932</v>
      </c>
      <c r="S21" s="199">
        <f t="shared" si="5"/>
        <v>20093</v>
      </c>
      <c r="T21" s="198">
        <f t="shared" si="6"/>
        <v>0.11762683741801228</v>
      </c>
      <c r="U21" s="199">
        <f t="shared" si="7"/>
        <v>25663</v>
      </c>
      <c r="V21" s="198">
        <f t="shared" si="8"/>
        <v>9.0388621860594931E-2</v>
      </c>
      <c r="W21" s="199">
        <f t="shared" si="9"/>
        <v>22040</v>
      </c>
      <c r="X21" s="198">
        <f t="shared" si="10"/>
        <v>0.12448660277723445</v>
      </c>
      <c r="Y21" s="199">
        <f t="shared" si="11"/>
        <v>33098</v>
      </c>
      <c r="Z21" s="198">
        <v>0.15242180258446769</v>
      </c>
      <c r="AA21" s="199">
        <v>41932</v>
      </c>
    </row>
    <row r="22" spans="2:27" x14ac:dyDescent="0.25">
      <c r="B22" s="169" t="s">
        <v>101</v>
      </c>
      <c r="D22" s="42">
        <v>44054</v>
      </c>
      <c r="E22" s="112">
        <v>44045</v>
      </c>
      <c r="F22" s="112">
        <v>46064</v>
      </c>
      <c r="G22" s="112">
        <v>47227</v>
      </c>
      <c r="H22" s="112">
        <v>50551</v>
      </c>
      <c r="I22" s="112">
        <v>57972</v>
      </c>
      <c r="J22" s="112">
        <v>66770</v>
      </c>
      <c r="K22" s="112">
        <v>68331</v>
      </c>
      <c r="L22" s="197"/>
      <c r="M22" s="8"/>
      <c r="N22" s="198">
        <f t="shared" si="0"/>
        <v>-2.0429472919603064E-4</v>
      </c>
      <c r="O22" s="199">
        <f t="shared" si="1"/>
        <v>-9</v>
      </c>
      <c r="P22" s="198">
        <f t="shared" si="2"/>
        <v>4.5839482347598937E-2</v>
      </c>
      <c r="Q22" s="199">
        <f t="shared" si="3"/>
        <v>2019</v>
      </c>
      <c r="R22" s="198">
        <f t="shared" si="4"/>
        <v>2.5247481764501645E-2</v>
      </c>
      <c r="S22" s="199">
        <f t="shared" si="5"/>
        <v>1163</v>
      </c>
      <c r="T22" s="198">
        <f t="shared" si="6"/>
        <v>7.0383467084506712E-2</v>
      </c>
      <c r="U22" s="199">
        <f t="shared" si="7"/>
        <v>3324</v>
      </c>
      <c r="V22" s="198">
        <f t="shared" si="8"/>
        <v>0.14680223932266423</v>
      </c>
      <c r="W22" s="199">
        <f t="shared" si="9"/>
        <v>7421</v>
      </c>
      <c r="X22" s="198">
        <f t="shared" si="10"/>
        <v>0.15176292003035941</v>
      </c>
      <c r="Y22" s="199">
        <f t="shared" si="11"/>
        <v>8798</v>
      </c>
      <c r="Z22" s="198">
        <v>0.1111815786906039</v>
      </c>
      <c r="AA22" s="199">
        <v>6837</v>
      </c>
    </row>
    <row r="23" spans="2:27" x14ac:dyDescent="0.25">
      <c r="B23" s="169" t="s">
        <v>102</v>
      </c>
      <c r="D23" s="42">
        <v>17755</v>
      </c>
      <c r="E23" s="112">
        <v>17268</v>
      </c>
      <c r="F23" s="112">
        <v>18123</v>
      </c>
      <c r="G23" s="112">
        <v>20187</v>
      </c>
      <c r="H23" s="112">
        <v>22154</v>
      </c>
      <c r="I23" s="112">
        <v>23151</v>
      </c>
      <c r="J23" s="112">
        <v>25127</v>
      </c>
      <c r="K23" s="112">
        <v>24886</v>
      </c>
      <c r="L23" s="197"/>
      <c r="M23" s="8"/>
      <c r="N23" s="198">
        <f t="shared" si="0"/>
        <v>-2.7428893269501597E-2</v>
      </c>
      <c r="O23" s="199">
        <f t="shared" si="1"/>
        <v>-487</v>
      </c>
      <c r="P23" s="198">
        <f t="shared" si="2"/>
        <v>4.9513551077136952E-2</v>
      </c>
      <c r="Q23" s="199">
        <f t="shared" si="3"/>
        <v>855</v>
      </c>
      <c r="R23" s="198">
        <f t="shared" si="4"/>
        <v>0.11388842906803509</v>
      </c>
      <c r="S23" s="199">
        <f t="shared" si="5"/>
        <v>2064</v>
      </c>
      <c r="T23" s="198">
        <f t="shared" si="6"/>
        <v>9.743894585624413E-2</v>
      </c>
      <c r="U23" s="199">
        <f t="shared" si="7"/>
        <v>1967</v>
      </c>
      <c r="V23" s="198">
        <f t="shared" si="8"/>
        <v>4.5003159700279793E-2</v>
      </c>
      <c r="W23" s="199">
        <f t="shared" si="9"/>
        <v>997</v>
      </c>
      <c r="X23" s="198">
        <f t="shared" si="10"/>
        <v>8.5352684549263591E-2</v>
      </c>
      <c r="Y23" s="199">
        <f t="shared" si="11"/>
        <v>1976</v>
      </c>
      <c r="Z23" s="198">
        <v>1.1749400333374019E-2</v>
      </c>
      <c r="AA23" s="199">
        <v>289</v>
      </c>
    </row>
    <row r="24" spans="2:27" x14ac:dyDescent="0.25">
      <c r="B24" s="169" t="s">
        <v>103</v>
      </c>
      <c r="D24" s="42">
        <v>89779</v>
      </c>
      <c r="E24" s="112">
        <v>88748</v>
      </c>
      <c r="F24" s="112">
        <v>89865</v>
      </c>
      <c r="G24" s="112">
        <v>89904</v>
      </c>
      <c r="H24" s="112">
        <v>94658</v>
      </c>
      <c r="I24" s="112">
        <v>100969</v>
      </c>
      <c r="J24" s="112">
        <v>107665</v>
      </c>
      <c r="K24" s="112">
        <v>108241</v>
      </c>
      <c r="L24" s="197"/>
      <c r="M24" s="8"/>
      <c r="N24" s="198">
        <f t="shared" si="0"/>
        <v>-1.1483754552846448E-2</v>
      </c>
      <c r="O24" s="199">
        <f t="shared" si="1"/>
        <v>-1031</v>
      </c>
      <c r="P24" s="198">
        <f t="shared" si="2"/>
        <v>1.2586199125614206E-2</v>
      </c>
      <c r="Q24" s="199">
        <f t="shared" si="3"/>
        <v>1117</v>
      </c>
      <c r="R24" s="198">
        <f t="shared" si="4"/>
        <v>4.3398430979801894E-4</v>
      </c>
      <c r="S24" s="199">
        <f t="shared" si="5"/>
        <v>39</v>
      </c>
      <c r="T24" s="198">
        <f t="shared" si="6"/>
        <v>5.2878626090051561E-2</v>
      </c>
      <c r="U24" s="199">
        <f t="shared" si="7"/>
        <v>4754</v>
      </c>
      <c r="V24" s="198">
        <f t="shared" si="8"/>
        <v>6.6671596695472068E-2</v>
      </c>
      <c r="W24" s="199">
        <f t="shared" si="9"/>
        <v>6311</v>
      </c>
      <c r="X24" s="198">
        <f t="shared" si="10"/>
        <v>6.6317384543770785E-2</v>
      </c>
      <c r="Y24" s="199">
        <f t="shared" si="11"/>
        <v>6696</v>
      </c>
      <c r="Z24" s="198">
        <v>4.3095722229182121E-2</v>
      </c>
      <c r="AA24" s="199">
        <v>4472</v>
      </c>
    </row>
    <row r="25" spans="2:27" x14ac:dyDescent="0.25">
      <c r="B25" s="169" t="s">
        <v>104</v>
      </c>
      <c r="D25" s="42">
        <v>12152</v>
      </c>
      <c r="E25" s="112">
        <v>11213</v>
      </c>
      <c r="F25" s="112">
        <v>11764</v>
      </c>
      <c r="G25" s="112">
        <v>12841</v>
      </c>
      <c r="H25" s="112">
        <v>13957</v>
      </c>
      <c r="I25" s="112">
        <v>14234</v>
      </c>
      <c r="J25" s="112">
        <v>14917</v>
      </c>
      <c r="K25" s="112">
        <v>14430</v>
      </c>
      <c r="L25" s="197"/>
      <c r="M25" s="8"/>
      <c r="N25" s="198">
        <f t="shared" si="0"/>
        <v>-7.7271231073074431E-2</v>
      </c>
      <c r="O25" s="199">
        <f t="shared" si="1"/>
        <v>-939</v>
      </c>
      <c r="P25" s="198">
        <f t="shared" si="2"/>
        <v>4.9139391777401231E-2</v>
      </c>
      <c r="Q25" s="199">
        <f t="shared" si="3"/>
        <v>551</v>
      </c>
      <c r="R25" s="198">
        <f t="shared" si="4"/>
        <v>9.1550493029581848E-2</v>
      </c>
      <c r="S25" s="199">
        <f t="shared" si="5"/>
        <v>1077</v>
      </c>
      <c r="T25" s="198">
        <f t="shared" si="6"/>
        <v>8.6909119227474463E-2</v>
      </c>
      <c r="U25" s="199">
        <f t="shared" si="7"/>
        <v>1116</v>
      </c>
      <c r="V25" s="198">
        <f t="shared" si="8"/>
        <v>1.9846671920899839E-2</v>
      </c>
      <c r="W25" s="199">
        <f t="shared" si="9"/>
        <v>277</v>
      </c>
      <c r="X25" s="198">
        <f t="shared" si="10"/>
        <v>4.79837009976114E-2</v>
      </c>
      <c r="Y25" s="199">
        <f t="shared" si="11"/>
        <v>683</v>
      </c>
      <c r="Z25" s="198">
        <v>1.1283201345574371E-2</v>
      </c>
      <c r="AA25" s="199">
        <v>161</v>
      </c>
    </row>
    <row r="26" spans="2:27" x14ac:dyDescent="0.25">
      <c r="B26" s="169" t="s">
        <v>105</v>
      </c>
      <c r="D26" s="42">
        <v>1414</v>
      </c>
      <c r="E26" s="112">
        <v>1393</v>
      </c>
      <c r="F26" s="112">
        <v>1463</v>
      </c>
      <c r="G26" s="112">
        <v>1587</v>
      </c>
      <c r="H26" s="112">
        <v>1658</v>
      </c>
      <c r="I26" s="112">
        <v>1742</v>
      </c>
      <c r="J26" s="112">
        <v>1813</v>
      </c>
      <c r="K26" s="112">
        <v>1792</v>
      </c>
      <c r="L26" s="197"/>
      <c r="M26" s="8"/>
      <c r="N26" s="198">
        <f t="shared" si="0"/>
        <v>-1.4851485148514865E-2</v>
      </c>
      <c r="O26" s="199">
        <f t="shared" si="1"/>
        <v>-21</v>
      </c>
      <c r="P26" s="198">
        <f t="shared" si="2"/>
        <v>5.0251256281407031E-2</v>
      </c>
      <c r="Q26" s="199">
        <f t="shared" si="3"/>
        <v>70</v>
      </c>
      <c r="R26" s="198">
        <f t="shared" si="4"/>
        <v>8.4757347915242587E-2</v>
      </c>
      <c r="S26" s="199">
        <f t="shared" si="5"/>
        <v>124</v>
      </c>
      <c r="T26" s="198">
        <f t="shared" si="6"/>
        <v>4.473850031505977E-2</v>
      </c>
      <c r="U26" s="199">
        <f t="shared" si="7"/>
        <v>71</v>
      </c>
      <c r="V26" s="198">
        <f t="shared" si="8"/>
        <v>5.06634499396863E-2</v>
      </c>
      <c r="W26" s="199">
        <f t="shared" si="9"/>
        <v>84</v>
      </c>
      <c r="X26" s="198">
        <f t="shared" si="10"/>
        <v>4.0757749712973634E-2</v>
      </c>
      <c r="Y26" s="199">
        <f t="shared" si="11"/>
        <v>71</v>
      </c>
      <c r="Z26" s="198">
        <v>2.458547741566619E-2</v>
      </c>
      <c r="AA26" s="199">
        <v>43</v>
      </c>
    </row>
    <row r="27" spans="2:27" x14ac:dyDescent="0.25">
      <c r="B27" s="169" t="s">
        <v>106</v>
      </c>
      <c r="D27" s="42">
        <v>2459</v>
      </c>
      <c r="E27" s="112">
        <v>2284</v>
      </c>
      <c r="F27" s="112">
        <v>2529</v>
      </c>
      <c r="G27" s="112">
        <v>2723</v>
      </c>
      <c r="H27" s="112">
        <v>2907</v>
      </c>
      <c r="I27" s="112">
        <v>3168</v>
      </c>
      <c r="J27" s="112">
        <v>3430</v>
      </c>
      <c r="K27" s="112">
        <v>3761</v>
      </c>
      <c r="L27" s="197"/>
      <c r="M27" s="8"/>
      <c r="N27" s="198">
        <f t="shared" si="0"/>
        <v>-7.1167141114274135E-2</v>
      </c>
      <c r="O27" s="199">
        <f t="shared" si="1"/>
        <v>-175</v>
      </c>
      <c r="P27" s="198">
        <f t="shared" si="2"/>
        <v>0.10726795096322239</v>
      </c>
      <c r="Q27" s="199">
        <f t="shared" si="3"/>
        <v>245</v>
      </c>
      <c r="R27" s="198">
        <f t="shared" si="4"/>
        <v>7.6710162119414838E-2</v>
      </c>
      <c r="S27" s="199">
        <f t="shared" si="5"/>
        <v>194</v>
      </c>
      <c r="T27" s="198">
        <f t="shared" si="6"/>
        <v>6.7572530297466127E-2</v>
      </c>
      <c r="U27" s="199">
        <f t="shared" si="7"/>
        <v>184</v>
      </c>
      <c r="V27" s="198">
        <f t="shared" si="8"/>
        <v>8.9783281733746056E-2</v>
      </c>
      <c r="W27" s="199">
        <f t="shared" si="9"/>
        <v>261</v>
      </c>
      <c r="X27" s="198">
        <f t="shared" si="10"/>
        <v>8.270202020202011E-2</v>
      </c>
      <c r="Y27" s="199">
        <f t="shared" si="11"/>
        <v>262</v>
      </c>
      <c r="Z27" s="198">
        <v>0.164035902197462</v>
      </c>
      <c r="AA27" s="199">
        <v>530</v>
      </c>
    </row>
    <row r="28" spans="2:27" x14ac:dyDescent="0.25">
      <c r="B28" s="31" t="s">
        <v>49</v>
      </c>
      <c r="D28" s="63">
        <v>1411021</v>
      </c>
      <c r="E28" s="63">
        <v>1427207</v>
      </c>
      <c r="F28" s="63">
        <v>1569205</v>
      </c>
      <c r="G28" s="63">
        <v>1727429</v>
      </c>
      <c r="H28" s="63">
        <v>1906051</v>
      </c>
      <c r="I28" s="63">
        <v>2125145</v>
      </c>
      <c r="J28" s="63">
        <v>2391346</v>
      </c>
      <c r="K28" s="63">
        <v>2490757</v>
      </c>
      <c r="L28" s="64"/>
      <c r="M28" s="11"/>
      <c r="N28" s="200">
        <f t="shared" si="0"/>
        <v>1.1471126227037054E-2</v>
      </c>
      <c r="O28" s="62">
        <f t="shared" si="1"/>
        <v>16186</v>
      </c>
      <c r="P28" s="200">
        <f t="shared" si="2"/>
        <v>9.9493626362538778E-2</v>
      </c>
      <c r="Q28" s="62">
        <f t="shared" si="3"/>
        <v>141998</v>
      </c>
      <c r="R28" s="200">
        <f t="shared" si="4"/>
        <v>0.10083067540569912</v>
      </c>
      <c r="S28" s="62">
        <f t="shared" si="5"/>
        <v>158224</v>
      </c>
      <c r="T28" s="200">
        <f t="shared" si="6"/>
        <v>0.10340338155721596</v>
      </c>
      <c r="U28" s="62">
        <f t="shared" si="7"/>
        <v>178622</v>
      </c>
      <c r="V28" s="200">
        <f t="shared" si="8"/>
        <v>0.11494655704385659</v>
      </c>
      <c r="W28" s="62">
        <f t="shared" si="9"/>
        <v>219094</v>
      </c>
      <c r="X28" s="200">
        <f t="shared" si="10"/>
        <v>0.12526251149921541</v>
      </c>
      <c r="Y28" s="62">
        <f t="shared" si="11"/>
        <v>266201</v>
      </c>
      <c r="Z28" s="200">
        <v>0.14137158500244459</v>
      </c>
      <c r="AA28" s="62">
        <v>308508</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CE864362-2899-4DB1-A0C6-C015480884DC}">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
              <xm:f>EVO_prest!$D$28:$K$28</xm:f>
              <xm:sqref>L28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C34"/>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112</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115</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116</v>
      </c>
      <c r="K8" s="210"/>
      <c r="L8" s="210"/>
      <c r="M8" s="210"/>
      <c r="N8" s="210"/>
      <c r="O8" s="213"/>
      <c r="Q8" s="212" t="s">
        <v>117</v>
      </c>
      <c r="R8" s="210"/>
      <c r="S8" s="210"/>
      <c r="T8" s="210"/>
      <c r="U8" s="210"/>
      <c r="V8" s="213"/>
      <c r="X8" s="212" t="s">
        <v>118</v>
      </c>
      <c r="Y8" s="210"/>
      <c r="Z8" s="210"/>
      <c r="AA8" s="210"/>
      <c r="AB8" s="210"/>
      <c r="AC8" s="213"/>
    </row>
    <row r="9" spans="1:29" ht="21.95" customHeight="1" x14ac:dyDescent="0.25">
      <c r="B9" s="220"/>
      <c r="D9" s="222" t="s">
        <v>119</v>
      </c>
      <c r="E9" s="201" t="s">
        <v>120</v>
      </c>
      <c r="F9" s="202"/>
      <c r="G9" s="201" t="s">
        <v>121</v>
      </c>
      <c r="H9" s="202"/>
      <c r="J9" s="222" t="s">
        <v>119</v>
      </c>
      <c r="K9" s="217" t="s">
        <v>122</v>
      </c>
      <c r="L9" s="201" t="s">
        <v>120</v>
      </c>
      <c r="M9" s="202"/>
      <c r="N9" s="201" t="s">
        <v>121</v>
      </c>
      <c r="O9" s="202"/>
      <c r="Q9" s="222" t="s">
        <v>119</v>
      </c>
      <c r="R9" s="217" t="s">
        <v>122</v>
      </c>
      <c r="S9" s="201" t="s">
        <v>120</v>
      </c>
      <c r="T9" s="202"/>
      <c r="U9" s="201" t="s">
        <v>121</v>
      </c>
      <c r="V9" s="202"/>
      <c r="X9" s="222" t="s">
        <v>119</v>
      </c>
      <c r="Y9" s="217" t="s">
        <v>122</v>
      </c>
      <c r="Z9" s="201" t="s">
        <v>120</v>
      </c>
      <c r="AA9" s="202"/>
      <c r="AB9" s="201" t="s">
        <v>121</v>
      </c>
      <c r="AC9" s="202"/>
    </row>
    <row r="10" spans="1:29" ht="36.950000000000003" customHeight="1" x14ac:dyDescent="0.25">
      <c r="B10" s="221"/>
      <c r="D10" s="223"/>
      <c r="E10" s="13" t="s">
        <v>119</v>
      </c>
      <c r="F10" s="14" t="s">
        <v>123</v>
      </c>
      <c r="G10" s="13" t="s">
        <v>119</v>
      </c>
      <c r="H10" s="15" t="s">
        <v>123</v>
      </c>
      <c r="J10" s="223"/>
      <c r="K10" s="218"/>
      <c r="L10" s="13" t="s">
        <v>119</v>
      </c>
      <c r="M10" s="14" t="s">
        <v>124</v>
      </c>
      <c r="N10" s="13" t="s">
        <v>119</v>
      </c>
      <c r="O10" s="15" t="s">
        <v>124</v>
      </c>
      <c r="Q10" s="223"/>
      <c r="R10" s="218"/>
      <c r="S10" s="13" t="s">
        <v>119</v>
      </c>
      <c r="T10" s="14" t="s">
        <v>124</v>
      </c>
      <c r="U10" s="13" t="s">
        <v>119</v>
      </c>
      <c r="V10" s="15" t="s">
        <v>124</v>
      </c>
      <c r="X10" s="223"/>
      <c r="Y10" s="218"/>
      <c r="Z10" s="13" t="s">
        <v>119</v>
      </c>
      <c r="AA10" s="14" t="s">
        <v>124</v>
      </c>
      <c r="AB10" s="13" t="s">
        <v>119</v>
      </c>
      <c r="AC10" s="15" t="s">
        <v>124</v>
      </c>
    </row>
    <row r="11" spans="1:29" ht="4.5" customHeight="1" x14ac:dyDescent="0.25"/>
    <row r="12" spans="1:29" x14ac:dyDescent="0.25">
      <c r="B12" s="107" t="s">
        <v>88</v>
      </c>
      <c r="D12" s="40">
        <v>8676713</v>
      </c>
      <c r="E12" s="108">
        <v>4407606</v>
      </c>
      <c r="F12" s="109">
        <v>50.798107532195658</v>
      </c>
      <c r="G12" s="108">
        <v>4269107</v>
      </c>
      <c r="H12" s="110">
        <v>49.201892467804342</v>
      </c>
      <c r="J12" s="40">
        <v>7017124</v>
      </c>
      <c r="K12" s="109">
        <v>80.873067946352492</v>
      </c>
      <c r="L12" s="108">
        <v>3480746</v>
      </c>
      <c r="M12" s="109">
        <v>49.603598283285287</v>
      </c>
      <c r="N12" s="108">
        <v>3536378</v>
      </c>
      <c r="O12" s="110">
        <v>50.396401716714713</v>
      </c>
      <c r="Q12" s="40">
        <v>1209620</v>
      </c>
      <c r="R12" s="109">
        <v>13.94099355366485</v>
      </c>
      <c r="S12" s="108">
        <v>646637</v>
      </c>
      <c r="T12" s="109">
        <v>53.457862799887558</v>
      </c>
      <c r="U12" s="108">
        <v>562983</v>
      </c>
      <c r="V12" s="110">
        <v>46.542137200112442</v>
      </c>
      <c r="X12" s="40">
        <v>449969</v>
      </c>
      <c r="Y12" s="109">
        <v>5.1859384999826554</v>
      </c>
      <c r="Z12" s="108">
        <v>280223</v>
      </c>
      <c r="AA12" s="109">
        <v>62.276067906900259</v>
      </c>
      <c r="AB12" s="108">
        <v>169746</v>
      </c>
      <c r="AC12" s="110">
        <v>37.723932093099748</v>
      </c>
    </row>
    <row r="13" spans="1:29" x14ac:dyDescent="0.25">
      <c r="B13" s="111" t="s">
        <v>89</v>
      </c>
      <c r="D13" s="42">
        <v>1364621</v>
      </c>
      <c r="E13" s="112">
        <v>687834</v>
      </c>
      <c r="F13" s="113">
        <v>50.404764399785734</v>
      </c>
      <c r="G13" s="112">
        <v>676787</v>
      </c>
      <c r="H13" s="114">
        <v>49.595235600214266</v>
      </c>
      <c r="J13" s="42">
        <v>1056198</v>
      </c>
      <c r="K13" s="113">
        <v>77.398633027045605</v>
      </c>
      <c r="L13" s="112">
        <v>515388</v>
      </c>
      <c r="M13" s="113">
        <v>48.796532468343997</v>
      </c>
      <c r="N13" s="112">
        <v>540810</v>
      </c>
      <c r="O13" s="114">
        <v>51.203467531656003</v>
      </c>
      <c r="Q13" s="42">
        <v>209772</v>
      </c>
      <c r="R13" s="113">
        <v>15.37218026103951</v>
      </c>
      <c r="S13" s="112">
        <v>111197</v>
      </c>
      <c r="T13" s="113">
        <v>53.008504471521462</v>
      </c>
      <c r="U13" s="112">
        <v>98575</v>
      </c>
      <c r="V13" s="114">
        <v>46.991495528478538</v>
      </c>
      <c r="X13" s="42">
        <v>98651</v>
      </c>
      <c r="Y13" s="113">
        <v>7.2291867119148838</v>
      </c>
      <c r="Z13" s="112">
        <v>61249</v>
      </c>
      <c r="AA13" s="113">
        <v>62.086547526127447</v>
      </c>
      <c r="AB13" s="112">
        <v>37402</v>
      </c>
      <c r="AC13" s="114">
        <v>37.913452473872539</v>
      </c>
    </row>
    <row r="14" spans="1:29" x14ac:dyDescent="0.25">
      <c r="B14" s="111" t="s">
        <v>90</v>
      </c>
      <c r="D14" s="42">
        <v>1015128</v>
      </c>
      <c r="E14" s="112">
        <v>530617</v>
      </c>
      <c r="F14" s="113">
        <v>52.270945141893428</v>
      </c>
      <c r="G14" s="112">
        <v>484511</v>
      </c>
      <c r="H14" s="114">
        <v>47.729054858106572</v>
      </c>
      <c r="J14" s="42">
        <v>727225</v>
      </c>
      <c r="K14" s="113">
        <v>71.638749005051579</v>
      </c>
      <c r="L14" s="112">
        <v>364896</v>
      </c>
      <c r="M14" s="113">
        <v>50.17649283234212</v>
      </c>
      <c r="N14" s="112">
        <v>362329</v>
      </c>
      <c r="O14" s="114">
        <v>49.82350716765788</v>
      </c>
      <c r="Q14" s="42">
        <v>201425</v>
      </c>
      <c r="R14" s="113">
        <v>19.84232530281896</v>
      </c>
      <c r="S14" s="112">
        <v>110051</v>
      </c>
      <c r="T14" s="113">
        <v>54.636216954201309</v>
      </c>
      <c r="U14" s="112">
        <v>91374</v>
      </c>
      <c r="V14" s="114">
        <v>45.363783045798677</v>
      </c>
      <c r="X14" s="42">
        <v>86478</v>
      </c>
      <c r="Y14" s="113">
        <v>8.518925692129466</v>
      </c>
      <c r="Z14" s="112">
        <v>55670</v>
      </c>
      <c r="AA14" s="113">
        <v>64.374754272763013</v>
      </c>
      <c r="AB14" s="112">
        <v>30808</v>
      </c>
      <c r="AC14" s="114">
        <v>35.625245727236987</v>
      </c>
    </row>
    <row r="15" spans="1:29" x14ac:dyDescent="0.25">
      <c r="B15" s="111" t="s">
        <v>91</v>
      </c>
      <c r="D15" s="42">
        <v>1249844</v>
      </c>
      <c r="E15" s="112">
        <v>627171</v>
      </c>
      <c r="F15" s="113">
        <v>50.179942456818623</v>
      </c>
      <c r="G15" s="112">
        <v>622673</v>
      </c>
      <c r="H15" s="114">
        <v>49.820057543181392</v>
      </c>
      <c r="J15" s="42">
        <v>1039347</v>
      </c>
      <c r="K15" s="113">
        <v>83.158138135639319</v>
      </c>
      <c r="L15" s="112">
        <v>510430</v>
      </c>
      <c r="M15" s="113">
        <v>49.110643509819148</v>
      </c>
      <c r="N15" s="112">
        <v>528917</v>
      </c>
      <c r="O15" s="114">
        <v>50.889356490180859</v>
      </c>
      <c r="Q15" s="42">
        <v>154160</v>
      </c>
      <c r="R15" s="113">
        <v>12.33433932554783</v>
      </c>
      <c r="S15" s="112">
        <v>82120</v>
      </c>
      <c r="T15" s="113">
        <v>53.269330565646079</v>
      </c>
      <c r="U15" s="112">
        <v>72040</v>
      </c>
      <c r="V15" s="114">
        <v>46.730669434353914</v>
      </c>
      <c r="X15" s="42">
        <v>56337</v>
      </c>
      <c r="Y15" s="113">
        <v>4.5075225388128439</v>
      </c>
      <c r="Z15" s="112">
        <v>34621</v>
      </c>
      <c r="AA15" s="113">
        <v>61.453396524486571</v>
      </c>
      <c r="AB15" s="112">
        <v>21716</v>
      </c>
      <c r="AC15" s="114">
        <v>38.546603475513429</v>
      </c>
    </row>
    <row r="16" spans="1:29" x14ac:dyDescent="0.25">
      <c r="B16" s="111" t="s">
        <v>92</v>
      </c>
      <c r="D16" s="42">
        <v>2258866</v>
      </c>
      <c r="E16" s="112">
        <v>1144045</v>
      </c>
      <c r="F16" s="113">
        <v>50.646873254101827</v>
      </c>
      <c r="G16" s="112">
        <v>1114821</v>
      </c>
      <c r="H16" s="114">
        <v>49.353126745898173</v>
      </c>
      <c r="J16" s="42">
        <v>1848033</v>
      </c>
      <c r="K16" s="113">
        <v>81.812422693510811</v>
      </c>
      <c r="L16" s="112">
        <v>918095</v>
      </c>
      <c r="M16" s="113">
        <v>49.679578232639777</v>
      </c>
      <c r="N16" s="112">
        <v>929938</v>
      </c>
      <c r="O16" s="114">
        <v>50.320421767360223</v>
      </c>
      <c r="Q16" s="42">
        <v>305526</v>
      </c>
      <c r="R16" s="113">
        <v>13.52563631485887</v>
      </c>
      <c r="S16" s="112">
        <v>161601</v>
      </c>
      <c r="T16" s="113">
        <v>52.892716168182083</v>
      </c>
      <c r="U16" s="112">
        <v>143925</v>
      </c>
      <c r="V16" s="114">
        <v>47.107283831817917</v>
      </c>
      <c r="X16" s="42">
        <v>105307</v>
      </c>
      <c r="Y16" s="113">
        <v>4.6619409916303134</v>
      </c>
      <c r="Z16" s="112">
        <v>64349</v>
      </c>
      <c r="AA16" s="113">
        <v>61.106099309637543</v>
      </c>
      <c r="AB16" s="112">
        <v>40958</v>
      </c>
      <c r="AC16" s="114">
        <v>38.893900690362457</v>
      </c>
    </row>
    <row r="17" spans="2:29" x14ac:dyDescent="0.25">
      <c r="B17" s="111" t="s">
        <v>93</v>
      </c>
      <c r="D17" s="42">
        <v>593623</v>
      </c>
      <c r="E17" s="112">
        <v>306163</v>
      </c>
      <c r="F17" s="113">
        <v>51.575326427715908</v>
      </c>
      <c r="G17" s="112">
        <v>287460</v>
      </c>
      <c r="H17" s="114">
        <v>48.424673572284092</v>
      </c>
      <c r="J17" s="42">
        <v>448079</v>
      </c>
      <c r="K17" s="113">
        <v>75.482082062184247</v>
      </c>
      <c r="L17" s="112">
        <v>223780</v>
      </c>
      <c r="M17" s="113">
        <v>49.942086105351947</v>
      </c>
      <c r="N17" s="112">
        <v>224299</v>
      </c>
      <c r="O17" s="114">
        <v>50.057913894648053</v>
      </c>
      <c r="Q17" s="42">
        <v>103380</v>
      </c>
      <c r="R17" s="113">
        <v>17.415093417876331</v>
      </c>
      <c r="S17" s="112">
        <v>55313</v>
      </c>
      <c r="T17" s="113">
        <v>53.504546333913723</v>
      </c>
      <c r="U17" s="112">
        <v>48067</v>
      </c>
      <c r="V17" s="114">
        <v>46.495453666086277</v>
      </c>
      <c r="X17" s="42">
        <v>42164</v>
      </c>
      <c r="Y17" s="113">
        <v>7.1028245199394231</v>
      </c>
      <c r="Z17" s="112">
        <v>27070</v>
      </c>
      <c r="AA17" s="113">
        <v>64.201688644341147</v>
      </c>
      <c r="AB17" s="112">
        <v>15094</v>
      </c>
      <c r="AC17" s="114">
        <v>35.798311355658861</v>
      </c>
    </row>
    <row r="18" spans="2:29" x14ac:dyDescent="0.25">
      <c r="B18" s="111" t="s">
        <v>94</v>
      </c>
      <c r="D18" s="42">
        <v>2126378</v>
      </c>
      <c r="E18" s="112">
        <v>1058878</v>
      </c>
      <c r="F18" s="113">
        <v>49.797260882119737</v>
      </c>
      <c r="G18" s="112">
        <v>1067500</v>
      </c>
      <c r="H18" s="114">
        <v>50.20273911788027</v>
      </c>
      <c r="J18" s="42">
        <v>1699472</v>
      </c>
      <c r="K18" s="113">
        <v>79.923325015589882</v>
      </c>
      <c r="L18" s="112">
        <v>825114</v>
      </c>
      <c r="M18" s="113">
        <v>48.551197077680598</v>
      </c>
      <c r="N18" s="112">
        <v>874358</v>
      </c>
      <c r="O18" s="114">
        <v>51.448802922319402</v>
      </c>
      <c r="Q18" s="42">
        <v>292398</v>
      </c>
      <c r="R18" s="113">
        <v>13.75098877057607</v>
      </c>
      <c r="S18" s="112">
        <v>151645</v>
      </c>
      <c r="T18" s="113">
        <v>51.862529839465388</v>
      </c>
      <c r="U18" s="112">
        <v>140753</v>
      </c>
      <c r="V18" s="114">
        <v>48.137470160534612</v>
      </c>
      <c r="X18" s="42">
        <v>134508</v>
      </c>
      <c r="Y18" s="113">
        <v>6.3256862138340404</v>
      </c>
      <c r="Z18" s="112">
        <v>82119</v>
      </c>
      <c r="AA18" s="113">
        <v>61.051387278080107</v>
      </c>
      <c r="AB18" s="112">
        <v>52389</v>
      </c>
      <c r="AC18" s="114">
        <v>38.948612721919893</v>
      </c>
    </row>
    <row r="19" spans="2:29" x14ac:dyDescent="0.25">
      <c r="B19" s="111" t="s">
        <v>95</v>
      </c>
      <c r="D19" s="42">
        <v>2401221</v>
      </c>
      <c r="E19" s="112">
        <v>1218323</v>
      </c>
      <c r="F19" s="113">
        <v>50.737645556156643</v>
      </c>
      <c r="G19" s="112">
        <v>1182898</v>
      </c>
      <c r="H19" s="114">
        <v>49.262354443843357</v>
      </c>
      <c r="J19" s="42">
        <v>1746772</v>
      </c>
      <c r="K19" s="113">
        <v>72.745157567754077</v>
      </c>
      <c r="L19" s="112">
        <v>858674</v>
      </c>
      <c r="M19" s="113">
        <v>49.157760715193511</v>
      </c>
      <c r="N19" s="112">
        <v>888098</v>
      </c>
      <c r="O19" s="114">
        <v>50.842239284806489</v>
      </c>
      <c r="Q19" s="42">
        <v>430931</v>
      </c>
      <c r="R19" s="113">
        <v>17.946328138892671</v>
      </c>
      <c r="S19" s="112">
        <v>221597</v>
      </c>
      <c r="T19" s="113">
        <v>51.422849597731421</v>
      </c>
      <c r="U19" s="112">
        <v>209334</v>
      </c>
      <c r="V19" s="114">
        <v>48.577150402268579</v>
      </c>
      <c r="X19" s="42">
        <v>223518</v>
      </c>
      <c r="Y19" s="113">
        <v>9.308514293353257</v>
      </c>
      <c r="Z19" s="112">
        <v>138052</v>
      </c>
      <c r="AA19" s="113">
        <v>61.763258440036147</v>
      </c>
      <c r="AB19" s="112">
        <v>85466</v>
      </c>
      <c r="AC19" s="114">
        <v>38.236741559963853</v>
      </c>
    </row>
    <row r="20" spans="2:29" x14ac:dyDescent="0.25">
      <c r="B20" s="111" t="s">
        <v>96</v>
      </c>
      <c r="D20" s="42">
        <v>8124126</v>
      </c>
      <c r="E20" s="112">
        <v>4117292</v>
      </c>
      <c r="F20" s="113">
        <v>50.679814665602187</v>
      </c>
      <c r="G20" s="112">
        <v>4006834</v>
      </c>
      <c r="H20" s="114">
        <v>49.320185334397813</v>
      </c>
      <c r="J20" s="42">
        <v>6522139</v>
      </c>
      <c r="K20" s="113">
        <v>80.281115777869516</v>
      </c>
      <c r="L20" s="112">
        <v>3206027</v>
      </c>
      <c r="M20" s="113">
        <v>49.156066744361013</v>
      </c>
      <c r="N20" s="112">
        <v>3316112</v>
      </c>
      <c r="O20" s="114">
        <v>50.843933255638987</v>
      </c>
      <c r="Q20" s="42">
        <v>1123089</v>
      </c>
      <c r="R20" s="113">
        <v>13.824120896204709</v>
      </c>
      <c r="S20" s="112">
        <v>611304</v>
      </c>
      <c r="T20" s="113">
        <v>54.430592766913399</v>
      </c>
      <c r="U20" s="112">
        <v>511785</v>
      </c>
      <c r="V20" s="114">
        <v>45.569407233086601</v>
      </c>
      <c r="X20" s="42">
        <v>478898</v>
      </c>
      <c r="Y20" s="113">
        <v>5.8947633259257666</v>
      </c>
      <c r="Z20" s="112">
        <v>299961</v>
      </c>
      <c r="AA20" s="113">
        <v>62.635676072984232</v>
      </c>
      <c r="AB20" s="112">
        <v>178937</v>
      </c>
      <c r="AC20" s="114">
        <v>37.364323927015768</v>
      </c>
    </row>
    <row r="21" spans="2:29" x14ac:dyDescent="0.25">
      <c r="B21" s="111" t="s">
        <v>97</v>
      </c>
      <c r="D21" s="42">
        <v>5425182</v>
      </c>
      <c r="E21" s="112">
        <v>2754625</v>
      </c>
      <c r="F21" s="113">
        <v>50.77479428339916</v>
      </c>
      <c r="G21" s="112">
        <v>2670557</v>
      </c>
      <c r="H21" s="114">
        <v>49.225205716600847</v>
      </c>
      <c r="J21" s="42">
        <v>4318866</v>
      </c>
      <c r="K21" s="113">
        <v>79.607762467692339</v>
      </c>
      <c r="L21" s="112">
        <v>2135464</v>
      </c>
      <c r="M21" s="113">
        <v>49.445016353829921</v>
      </c>
      <c r="N21" s="112">
        <v>2183402</v>
      </c>
      <c r="O21" s="114">
        <v>50.554983646170079</v>
      </c>
      <c r="Q21" s="42">
        <v>794988</v>
      </c>
      <c r="R21" s="113">
        <v>14.653665075199321</v>
      </c>
      <c r="S21" s="112">
        <v>427455</v>
      </c>
      <c r="T21" s="113">
        <v>53.768736131866149</v>
      </c>
      <c r="U21" s="112">
        <v>367533</v>
      </c>
      <c r="V21" s="114">
        <v>46.231263868133858</v>
      </c>
      <c r="X21" s="42">
        <v>311328</v>
      </c>
      <c r="Y21" s="113">
        <v>5.7385724571083516</v>
      </c>
      <c r="Z21" s="112">
        <v>191706</v>
      </c>
      <c r="AA21" s="113">
        <v>61.576857847671903</v>
      </c>
      <c r="AB21" s="112">
        <v>119622</v>
      </c>
      <c r="AC21" s="114">
        <v>38.423142152328097</v>
      </c>
    </row>
    <row r="22" spans="2:29" x14ac:dyDescent="0.25">
      <c r="B22" s="111" t="s">
        <v>98</v>
      </c>
      <c r="D22" s="42">
        <v>1053345</v>
      </c>
      <c r="E22" s="112">
        <v>532913</v>
      </c>
      <c r="F22" s="113">
        <v>50.592445969744013</v>
      </c>
      <c r="G22" s="112">
        <v>520432</v>
      </c>
      <c r="H22" s="114">
        <v>49.407554030255987</v>
      </c>
      <c r="J22" s="42">
        <v>811711</v>
      </c>
      <c r="K22" s="113">
        <v>77.060317369902549</v>
      </c>
      <c r="L22" s="112">
        <v>399960</v>
      </c>
      <c r="M22" s="113">
        <v>49.273694701685699</v>
      </c>
      <c r="N22" s="112">
        <v>411751</v>
      </c>
      <c r="O22" s="114">
        <v>50.726305298314301</v>
      </c>
      <c r="Q22" s="42">
        <v>165573</v>
      </c>
      <c r="R22" s="113">
        <v>15.718781595773461</v>
      </c>
      <c r="S22" s="112">
        <v>85565</v>
      </c>
      <c r="T22" s="113">
        <v>51.678111769430998</v>
      </c>
      <c r="U22" s="112">
        <v>80008</v>
      </c>
      <c r="V22" s="114">
        <v>48.321888230568987</v>
      </c>
      <c r="X22" s="42">
        <v>76061</v>
      </c>
      <c r="Y22" s="113">
        <v>7.2209010343239868</v>
      </c>
      <c r="Z22" s="112">
        <v>47388</v>
      </c>
      <c r="AA22" s="113">
        <v>62.302625524250267</v>
      </c>
      <c r="AB22" s="112">
        <v>28673</v>
      </c>
      <c r="AC22" s="114">
        <v>37.697374475749733</v>
      </c>
    </row>
    <row r="23" spans="2:29" x14ac:dyDescent="0.25">
      <c r="B23" s="111" t="s">
        <v>99</v>
      </c>
      <c r="D23" s="42">
        <v>2714741</v>
      </c>
      <c r="E23" s="112">
        <v>1407914</v>
      </c>
      <c r="F23" s="113">
        <v>51.861816652122613</v>
      </c>
      <c r="G23" s="112">
        <v>1306827</v>
      </c>
      <c r="H23" s="114">
        <v>48.138183347877387</v>
      </c>
      <c r="J23" s="42">
        <v>1984912</v>
      </c>
      <c r="K23" s="113">
        <v>73.116072582983051</v>
      </c>
      <c r="L23" s="112">
        <v>992781</v>
      </c>
      <c r="M23" s="113">
        <v>50.01637352184882</v>
      </c>
      <c r="N23" s="112">
        <v>992131</v>
      </c>
      <c r="O23" s="114">
        <v>49.983626478151173</v>
      </c>
      <c r="Q23" s="42">
        <v>484373</v>
      </c>
      <c r="R23" s="113">
        <v>17.842328236837329</v>
      </c>
      <c r="S23" s="112">
        <v>261081</v>
      </c>
      <c r="T23" s="113">
        <v>53.900816106595542</v>
      </c>
      <c r="U23" s="112">
        <v>223292</v>
      </c>
      <c r="V23" s="114">
        <v>46.099183893404458</v>
      </c>
      <c r="X23" s="42">
        <v>245456</v>
      </c>
      <c r="Y23" s="113">
        <v>9.0415991801796203</v>
      </c>
      <c r="Z23" s="112">
        <v>154052</v>
      </c>
      <c r="AA23" s="113">
        <v>62.761554005605888</v>
      </c>
      <c r="AB23" s="112">
        <v>91404</v>
      </c>
      <c r="AC23" s="114">
        <v>37.238445994394112</v>
      </c>
    </row>
    <row r="24" spans="2:29" x14ac:dyDescent="0.25">
      <c r="B24" s="111" t="s">
        <v>100</v>
      </c>
      <c r="D24" s="42">
        <v>7113886</v>
      </c>
      <c r="E24" s="112">
        <v>3706476</v>
      </c>
      <c r="F24" s="113">
        <v>52.101987577534977</v>
      </c>
      <c r="G24" s="112">
        <v>3407410</v>
      </c>
      <c r="H24" s="114">
        <v>47.898012422465023</v>
      </c>
      <c r="J24" s="42">
        <v>5771238</v>
      </c>
      <c r="K24" s="113">
        <v>81.126377341441795</v>
      </c>
      <c r="L24" s="112">
        <v>2923689</v>
      </c>
      <c r="M24" s="113">
        <v>50.65965049439999</v>
      </c>
      <c r="N24" s="112">
        <v>2847549</v>
      </c>
      <c r="O24" s="114">
        <v>49.34034950560001</v>
      </c>
      <c r="Q24" s="42">
        <v>933597</v>
      </c>
      <c r="R24" s="113">
        <v>13.123586742885671</v>
      </c>
      <c r="S24" s="112">
        <v>522744</v>
      </c>
      <c r="T24" s="113">
        <v>55.99246784212032</v>
      </c>
      <c r="U24" s="112">
        <v>410853</v>
      </c>
      <c r="V24" s="114">
        <v>44.007532157879687</v>
      </c>
      <c r="X24" s="42">
        <v>409051</v>
      </c>
      <c r="Y24" s="113">
        <v>5.7500359156725311</v>
      </c>
      <c r="Z24" s="112">
        <v>260043</v>
      </c>
      <c r="AA24" s="113">
        <v>63.572268494637576</v>
      </c>
      <c r="AB24" s="112">
        <v>149008</v>
      </c>
      <c r="AC24" s="114">
        <v>36.427731505362409</v>
      </c>
    </row>
    <row r="25" spans="2:29" x14ac:dyDescent="0.25">
      <c r="B25" s="111" t="s">
        <v>101</v>
      </c>
      <c r="D25" s="42">
        <v>1586989</v>
      </c>
      <c r="E25" s="112">
        <v>792084</v>
      </c>
      <c r="F25" s="113">
        <v>49.911120997057949</v>
      </c>
      <c r="G25" s="112">
        <v>794905</v>
      </c>
      <c r="H25" s="114">
        <v>50.088879002942043</v>
      </c>
      <c r="J25" s="42">
        <v>1316655</v>
      </c>
      <c r="K25" s="113">
        <v>82.965603416280771</v>
      </c>
      <c r="L25" s="112">
        <v>641921</v>
      </c>
      <c r="M25" s="113">
        <v>48.753925667695789</v>
      </c>
      <c r="N25" s="112">
        <v>674734</v>
      </c>
      <c r="O25" s="114">
        <v>51.246074332304218</v>
      </c>
      <c r="Q25" s="42">
        <v>196028</v>
      </c>
      <c r="R25" s="113">
        <v>12.3521965180603</v>
      </c>
      <c r="S25" s="112">
        <v>104532</v>
      </c>
      <c r="T25" s="113">
        <v>53.325035199053197</v>
      </c>
      <c r="U25" s="112">
        <v>91496</v>
      </c>
      <c r="V25" s="114">
        <v>46.674964800946803</v>
      </c>
      <c r="X25" s="42">
        <v>74306</v>
      </c>
      <c r="Y25" s="113">
        <v>4.6822000656589298</v>
      </c>
      <c r="Z25" s="112">
        <v>45631</v>
      </c>
      <c r="AA25" s="113">
        <v>61.409576615616501</v>
      </c>
      <c r="AB25" s="112">
        <v>28675</v>
      </c>
      <c r="AC25" s="114">
        <v>38.590423384383492</v>
      </c>
    </row>
    <row r="26" spans="2:29" x14ac:dyDescent="0.25">
      <c r="B26" s="111" t="s">
        <v>102</v>
      </c>
      <c r="D26" s="42">
        <v>683854</v>
      </c>
      <c r="E26" s="112">
        <v>345019</v>
      </c>
      <c r="F26" s="113">
        <v>50.452143293743987</v>
      </c>
      <c r="G26" s="112">
        <v>338835</v>
      </c>
      <c r="H26" s="114">
        <v>49.547856706256013</v>
      </c>
      <c r="J26" s="42">
        <v>540320</v>
      </c>
      <c r="K26" s="113">
        <v>79.01101697145883</v>
      </c>
      <c r="L26" s="112">
        <v>265612</v>
      </c>
      <c r="M26" s="113">
        <v>49.158276576843349</v>
      </c>
      <c r="N26" s="112">
        <v>274708</v>
      </c>
      <c r="O26" s="114">
        <v>50.841723423156651</v>
      </c>
      <c r="Q26" s="42">
        <v>99695</v>
      </c>
      <c r="R26" s="113">
        <v>14.57840416229195</v>
      </c>
      <c r="S26" s="112">
        <v>52275</v>
      </c>
      <c r="T26" s="113">
        <v>52.434926525903997</v>
      </c>
      <c r="U26" s="112">
        <v>47420</v>
      </c>
      <c r="V26" s="114">
        <v>47.565073474095989</v>
      </c>
      <c r="X26" s="42">
        <v>43839</v>
      </c>
      <c r="Y26" s="113">
        <v>6.410578866249228</v>
      </c>
      <c r="Z26" s="112">
        <v>27132</v>
      </c>
      <c r="AA26" s="113">
        <v>61.890097858071577</v>
      </c>
      <c r="AB26" s="112">
        <v>16707</v>
      </c>
      <c r="AC26" s="114">
        <v>38.109902141928423</v>
      </c>
    </row>
    <row r="27" spans="2:29" x14ac:dyDescent="0.25">
      <c r="B27" s="111" t="s">
        <v>103</v>
      </c>
      <c r="D27" s="42">
        <v>2242343</v>
      </c>
      <c r="E27" s="112">
        <v>1150625</v>
      </c>
      <c r="F27" s="113">
        <v>51.313514480166504</v>
      </c>
      <c r="G27" s="112">
        <v>1091718</v>
      </c>
      <c r="H27" s="114">
        <v>48.686485519833496</v>
      </c>
      <c r="J27" s="42">
        <v>1700124</v>
      </c>
      <c r="K27" s="113">
        <v>75.819087445587058</v>
      </c>
      <c r="L27" s="112">
        <v>842023</v>
      </c>
      <c r="M27" s="113">
        <v>49.527152137138231</v>
      </c>
      <c r="N27" s="112">
        <v>858101</v>
      </c>
      <c r="O27" s="114">
        <v>50.472847862861769</v>
      </c>
      <c r="Q27" s="42">
        <v>375067</v>
      </c>
      <c r="R27" s="113">
        <v>16.726566809805639</v>
      </c>
      <c r="S27" s="112">
        <v>202457</v>
      </c>
      <c r="T27" s="113">
        <v>53.978889105146543</v>
      </c>
      <c r="U27" s="112">
        <v>172610</v>
      </c>
      <c r="V27" s="114">
        <v>46.02111089485345</v>
      </c>
      <c r="X27" s="42">
        <v>167152</v>
      </c>
      <c r="Y27" s="113">
        <v>7.4543457446073136</v>
      </c>
      <c r="Z27" s="112">
        <v>106145</v>
      </c>
      <c r="AA27" s="113">
        <v>63.502081937398287</v>
      </c>
      <c r="AB27" s="112">
        <v>61007</v>
      </c>
      <c r="AC27" s="114">
        <v>36.497918062601713</v>
      </c>
    </row>
    <row r="28" spans="2:29" x14ac:dyDescent="0.25">
      <c r="B28" s="111" t="s">
        <v>104</v>
      </c>
      <c r="D28" s="42">
        <v>326803</v>
      </c>
      <c r="E28" s="112">
        <v>165626</v>
      </c>
      <c r="F28" s="113">
        <v>50.680685305826437</v>
      </c>
      <c r="G28" s="112">
        <v>161177</v>
      </c>
      <c r="H28" s="114">
        <v>49.319314694173563</v>
      </c>
      <c r="J28" s="42">
        <v>253300</v>
      </c>
      <c r="K28" s="113">
        <v>77.508468404512811</v>
      </c>
      <c r="L28" s="112">
        <v>125084</v>
      </c>
      <c r="M28" s="113">
        <v>49.381760757994478</v>
      </c>
      <c r="N28" s="112">
        <v>128216</v>
      </c>
      <c r="O28" s="114">
        <v>50.618239242005522</v>
      </c>
      <c r="Q28" s="42">
        <v>50572</v>
      </c>
      <c r="R28" s="113">
        <v>15.47476614351765</v>
      </c>
      <c r="S28" s="112">
        <v>26402</v>
      </c>
      <c r="T28" s="113">
        <v>52.206754725935298</v>
      </c>
      <c r="U28" s="112">
        <v>24170</v>
      </c>
      <c r="V28" s="114">
        <v>47.793245274064702</v>
      </c>
      <c r="X28" s="42">
        <v>22931</v>
      </c>
      <c r="Y28" s="113">
        <v>7.0167654519695351</v>
      </c>
      <c r="Z28" s="112">
        <v>14140</v>
      </c>
      <c r="AA28" s="113">
        <v>61.663250621429512</v>
      </c>
      <c r="AB28" s="112">
        <v>8791</v>
      </c>
      <c r="AC28" s="114">
        <v>38.336749378570502</v>
      </c>
    </row>
    <row r="29" spans="2:29" x14ac:dyDescent="0.25">
      <c r="B29" s="111" t="s">
        <v>105</v>
      </c>
      <c r="D29" s="42">
        <v>83567</v>
      </c>
      <c r="E29" s="112">
        <v>41420</v>
      </c>
      <c r="F29" s="113">
        <v>49.565019684803808</v>
      </c>
      <c r="G29" s="112">
        <v>42147</v>
      </c>
      <c r="H29" s="114">
        <v>50.434980315196192</v>
      </c>
      <c r="J29" s="42">
        <v>72129</v>
      </c>
      <c r="K29" s="113">
        <v>86.312778967774364</v>
      </c>
      <c r="L29" s="112">
        <v>35190</v>
      </c>
      <c r="M29" s="113">
        <v>48.787588903215067</v>
      </c>
      <c r="N29" s="112">
        <v>36939</v>
      </c>
      <c r="O29" s="114">
        <v>51.212411096784933</v>
      </c>
      <c r="Q29" s="42">
        <v>8817</v>
      </c>
      <c r="R29" s="113">
        <v>10.55081551330071</v>
      </c>
      <c r="S29" s="112">
        <v>4571</v>
      </c>
      <c r="T29" s="113">
        <v>51.843030509243498</v>
      </c>
      <c r="U29" s="112">
        <v>4246</v>
      </c>
      <c r="V29" s="114">
        <v>48.156969490756488</v>
      </c>
      <c r="X29" s="42">
        <v>2621</v>
      </c>
      <c r="Y29" s="113">
        <v>3.1364055189249349</v>
      </c>
      <c r="Z29" s="112">
        <v>1659</v>
      </c>
      <c r="AA29" s="113">
        <v>63.296451735978629</v>
      </c>
      <c r="AB29" s="112">
        <v>962</v>
      </c>
      <c r="AC29" s="114">
        <v>36.703548264021371</v>
      </c>
    </row>
    <row r="30" spans="2:29" x14ac:dyDescent="0.25">
      <c r="B30" s="115" t="s">
        <v>106</v>
      </c>
      <c r="D30" s="44">
        <v>87067</v>
      </c>
      <c r="E30" s="116">
        <v>43297</v>
      </c>
      <c r="F30" s="117">
        <v>49.728370105780613</v>
      </c>
      <c r="G30" s="116">
        <v>43770</v>
      </c>
      <c r="H30" s="118">
        <v>50.271629894219387</v>
      </c>
      <c r="J30" s="44">
        <v>76028</v>
      </c>
      <c r="K30" s="117">
        <v>87.321258341277414</v>
      </c>
      <c r="L30" s="116">
        <v>37394</v>
      </c>
      <c r="M30" s="117">
        <v>49.184510969642773</v>
      </c>
      <c r="N30" s="116">
        <v>38634</v>
      </c>
      <c r="O30" s="118">
        <v>50.815489030357242</v>
      </c>
      <c r="Q30" s="44">
        <v>8611</v>
      </c>
      <c r="R30" s="117">
        <v>9.8900846474554083</v>
      </c>
      <c r="S30" s="116">
        <v>4356</v>
      </c>
      <c r="T30" s="117">
        <v>50.586459180118453</v>
      </c>
      <c r="U30" s="116">
        <v>4255</v>
      </c>
      <c r="V30" s="118">
        <v>49.413540819881547</v>
      </c>
      <c r="X30" s="44">
        <v>2428</v>
      </c>
      <c r="Y30" s="117">
        <v>2.7886570112671851</v>
      </c>
      <c r="Z30" s="116">
        <v>1547</v>
      </c>
      <c r="AA30" s="117">
        <v>63.714991762767717</v>
      </c>
      <c r="AB30" s="116">
        <v>881</v>
      </c>
      <c r="AC30" s="118">
        <v>36.28500823723229</v>
      </c>
    </row>
    <row r="31" spans="2:29" ht="8.1" customHeight="1" x14ac:dyDescent="0.25"/>
    <row r="32" spans="2:29" x14ac:dyDescent="0.25">
      <c r="B32" s="119" t="s">
        <v>49</v>
      </c>
      <c r="D32" s="120">
        <v>49128297</v>
      </c>
      <c r="E32" s="121">
        <v>25037928</v>
      </c>
      <c r="F32" s="122">
        <v>50.964371917878623</v>
      </c>
      <c r="G32" s="121">
        <v>24090369</v>
      </c>
      <c r="H32" s="123">
        <v>49.035628082121391</v>
      </c>
      <c r="J32" s="120">
        <v>38949672</v>
      </c>
      <c r="K32" s="122">
        <v>79.281543180705</v>
      </c>
      <c r="L32" s="121">
        <v>19302268</v>
      </c>
      <c r="M32" s="122">
        <v>49.556946204835818</v>
      </c>
      <c r="N32" s="121">
        <v>19647404</v>
      </c>
      <c r="O32" s="123">
        <v>50.443053795164182</v>
      </c>
      <c r="Q32" s="120">
        <v>7147622</v>
      </c>
      <c r="R32" s="122">
        <v>14.54889022511812</v>
      </c>
      <c r="S32" s="121">
        <v>3842903</v>
      </c>
      <c r="T32" s="122">
        <v>53.764776592830458</v>
      </c>
      <c r="U32" s="121">
        <v>3304719</v>
      </c>
      <c r="V32" s="123">
        <v>46.235223407169542</v>
      </c>
      <c r="X32" s="120">
        <v>3031003</v>
      </c>
      <c r="Y32" s="122">
        <v>6.1695665941768754</v>
      </c>
      <c r="Z32" s="121">
        <v>1892757</v>
      </c>
      <c r="AA32" s="122">
        <v>62.446556469921013</v>
      </c>
      <c r="AB32" s="121">
        <v>1138246</v>
      </c>
      <c r="AC32" s="123">
        <v>37.553443530078987</v>
      </c>
    </row>
    <row r="34" spans="2:15" x14ac:dyDescent="0.25">
      <c r="B34" s="211" t="s">
        <v>125</v>
      </c>
      <c r="C34" s="210"/>
      <c r="D34" s="210"/>
      <c r="E34" s="210"/>
      <c r="F34" s="210"/>
      <c r="G34" s="210"/>
      <c r="H34" s="210"/>
      <c r="I34" s="210"/>
      <c r="J34" s="210"/>
      <c r="K34" s="210"/>
      <c r="L34" s="210"/>
      <c r="M34" s="210"/>
      <c r="N34" s="210"/>
      <c r="O34" s="210"/>
    </row>
  </sheetData>
  <mergeCells count="26">
    <mergeCell ref="A4:AC4"/>
    <mergeCell ref="G9:H9"/>
    <mergeCell ref="Q8:V8"/>
    <mergeCell ref="Z9:AA9"/>
    <mergeCell ref="X7:AC7"/>
    <mergeCell ref="B5:AC5"/>
    <mergeCell ref="AB9:AC9"/>
    <mergeCell ref="X9:X10"/>
    <mergeCell ref="X8:AC8"/>
    <mergeCell ref="Y9:Y10"/>
    <mergeCell ref="B34:O34"/>
    <mergeCell ref="J8:O8"/>
    <mergeCell ref="S9:T9"/>
    <mergeCell ref="Q7:V7"/>
    <mergeCell ref="L9:M9"/>
    <mergeCell ref="N9:O9"/>
    <mergeCell ref="R9:R10"/>
    <mergeCell ref="K9:K10"/>
    <mergeCell ref="B7:B10"/>
    <mergeCell ref="Q9:Q10"/>
    <mergeCell ref="E9:F9"/>
    <mergeCell ref="D9:D10"/>
    <mergeCell ref="U9:V9"/>
    <mergeCell ref="D7:H8"/>
    <mergeCell ref="J9:J10"/>
    <mergeCell ref="J7:O7"/>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3:M30"/>
  <sheetViews>
    <sheetView showGridLines="0" workbookViewId="0"/>
  </sheetViews>
  <sheetFormatPr baseColWidth="10" defaultColWidth="8.7109375" defaultRowHeight="15" x14ac:dyDescent="0.25"/>
  <cols>
    <col min="1" max="1" width="0.42578125" customWidth="1"/>
    <col min="2" max="2" width="33.140625" customWidth="1"/>
    <col min="3" max="3" width="0.42578125" customWidth="1"/>
    <col min="4" max="5" width="15" customWidth="1"/>
  </cols>
  <sheetData>
    <row r="3" spans="1:13" ht="54.95" customHeight="1" x14ac:dyDescent="0.25"/>
    <row r="4" spans="1:13" ht="26.1" customHeight="1" x14ac:dyDescent="0.25">
      <c r="A4" s="209" t="s">
        <v>126</v>
      </c>
      <c r="B4" s="210"/>
      <c r="C4" s="210"/>
      <c r="D4" s="210"/>
      <c r="E4" s="210"/>
      <c r="F4" s="210"/>
      <c r="G4" s="210"/>
      <c r="H4" s="210"/>
      <c r="I4" s="210"/>
      <c r="J4" s="210"/>
      <c r="K4" s="210"/>
      <c r="L4" s="210"/>
      <c r="M4" s="210"/>
    </row>
    <row r="5" spans="1:13" ht="18" customHeight="1" x14ac:dyDescent="0.25">
      <c r="B5" s="226" t="s">
        <v>113</v>
      </c>
      <c r="C5" s="210"/>
      <c r="D5" s="210"/>
      <c r="E5" s="210"/>
      <c r="F5" s="210"/>
      <c r="G5" s="210"/>
      <c r="H5" s="210"/>
      <c r="I5" s="210"/>
      <c r="J5" s="210"/>
      <c r="K5" s="210"/>
      <c r="L5" s="210"/>
      <c r="M5" s="210"/>
    </row>
    <row r="6" spans="1:13" ht="12.95" customHeight="1" x14ac:dyDescent="0.25"/>
    <row r="7" spans="1:13" ht="39" customHeight="1" x14ac:dyDescent="0.25">
      <c r="B7" s="227" t="s">
        <v>114</v>
      </c>
      <c r="D7" s="228" t="s">
        <v>127</v>
      </c>
      <c r="E7" s="229"/>
    </row>
    <row r="8" spans="1:13" ht="33" customHeight="1" x14ac:dyDescent="0.25">
      <c r="B8" s="210"/>
      <c r="D8" s="20" t="s">
        <v>119</v>
      </c>
      <c r="E8" s="21" t="s">
        <v>128</v>
      </c>
    </row>
    <row r="9" spans="1:13" ht="6" customHeight="1" x14ac:dyDescent="0.25"/>
    <row r="10" spans="1:13" x14ac:dyDescent="0.25">
      <c r="B10" s="107" t="s">
        <v>88</v>
      </c>
      <c r="D10" s="40">
        <v>470127</v>
      </c>
      <c r="E10" s="124">
        <f t="shared" ref="E10:E28" si="0">D10/2377691*100</f>
        <v>19.772417862539747</v>
      </c>
    </row>
    <row r="11" spans="1:13" x14ac:dyDescent="0.25">
      <c r="B11" s="111" t="s">
        <v>89</v>
      </c>
      <c r="D11" s="42">
        <v>62734</v>
      </c>
      <c r="E11" s="125">
        <f t="shared" si="0"/>
        <v>2.6384420851994643</v>
      </c>
    </row>
    <row r="12" spans="1:13" x14ac:dyDescent="0.25">
      <c r="B12" s="111" t="s">
        <v>90</v>
      </c>
      <c r="D12" s="42">
        <v>50757</v>
      </c>
      <c r="E12" s="125">
        <f t="shared" si="0"/>
        <v>2.134718094151006</v>
      </c>
    </row>
    <row r="13" spans="1:13" x14ac:dyDescent="0.25">
      <c r="B13" s="111" t="s">
        <v>91</v>
      </c>
      <c r="D13" s="42">
        <v>50446</v>
      </c>
      <c r="E13" s="125">
        <f t="shared" si="0"/>
        <v>2.1216381775428346</v>
      </c>
    </row>
    <row r="14" spans="1:13" x14ac:dyDescent="0.25">
      <c r="B14" s="111" t="s">
        <v>92</v>
      </c>
      <c r="D14" s="42">
        <v>85779</v>
      </c>
      <c r="E14" s="125">
        <f t="shared" si="0"/>
        <v>3.6076597001040085</v>
      </c>
    </row>
    <row r="15" spans="1:13" x14ac:dyDescent="0.25">
      <c r="B15" s="111" t="s">
        <v>93</v>
      </c>
      <c r="D15" s="42">
        <v>25854</v>
      </c>
      <c r="E15" s="125">
        <f t="shared" si="0"/>
        <v>1.0873574404748136</v>
      </c>
    </row>
    <row r="16" spans="1:13" x14ac:dyDescent="0.25">
      <c r="B16" s="111" t="s">
        <v>94</v>
      </c>
      <c r="D16" s="42">
        <v>105011</v>
      </c>
      <c r="E16" s="125">
        <f t="shared" si="0"/>
        <v>4.4165116493270151</v>
      </c>
    </row>
    <row r="17" spans="2:5" x14ac:dyDescent="0.25">
      <c r="B17" s="111" t="s">
        <v>95</v>
      </c>
      <c r="D17" s="42">
        <v>161498</v>
      </c>
      <c r="E17" s="125">
        <f t="shared" si="0"/>
        <v>6.7922198469018893</v>
      </c>
    </row>
    <row r="18" spans="2:5" x14ac:dyDescent="0.25">
      <c r="B18" s="111" t="s">
        <v>96</v>
      </c>
      <c r="D18" s="42">
        <v>429638</v>
      </c>
      <c r="E18" s="125">
        <f t="shared" si="0"/>
        <v>18.069547304506766</v>
      </c>
    </row>
    <row r="19" spans="2:5" x14ac:dyDescent="0.25">
      <c r="B19" s="111" t="s">
        <v>97</v>
      </c>
      <c r="D19" s="42">
        <v>241132</v>
      </c>
      <c r="E19" s="125">
        <f t="shared" si="0"/>
        <v>10.141435535567911</v>
      </c>
    </row>
    <row r="20" spans="2:5" x14ac:dyDescent="0.25">
      <c r="B20" s="111" t="s">
        <v>98</v>
      </c>
      <c r="D20" s="42">
        <v>62019</v>
      </c>
      <c r="E20" s="125">
        <f t="shared" si="0"/>
        <v>2.6083708942835715</v>
      </c>
    </row>
    <row r="21" spans="2:5" x14ac:dyDescent="0.25">
      <c r="B21" s="111" t="s">
        <v>99</v>
      </c>
      <c r="D21" s="42">
        <v>102744</v>
      </c>
      <c r="E21" s="125">
        <f t="shared" si="0"/>
        <v>4.3211670481992819</v>
      </c>
    </row>
    <row r="22" spans="2:5" x14ac:dyDescent="0.25">
      <c r="B22" s="111" t="s">
        <v>100</v>
      </c>
      <c r="D22" s="42">
        <v>287871</v>
      </c>
      <c r="E22" s="125">
        <f t="shared" si="0"/>
        <v>12.1071661540545</v>
      </c>
    </row>
    <row r="23" spans="2:5" x14ac:dyDescent="0.25">
      <c r="B23" s="111" t="s">
        <v>101</v>
      </c>
      <c r="D23" s="42">
        <v>75237</v>
      </c>
      <c r="E23" s="125">
        <f t="shared" si="0"/>
        <v>3.1642883789356988</v>
      </c>
    </row>
    <row r="24" spans="2:5" x14ac:dyDescent="0.25">
      <c r="B24" s="111" t="s">
        <v>102</v>
      </c>
      <c r="D24" s="42">
        <v>24167</v>
      </c>
      <c r="E24" s="125">
        <f t="shared" si="0"/>
        <v>1.0164062529571756</v>
      </c>
    </row>
    <row r="25" spans="2:5" x14ac:dyDescent="0.25">
      <c r="B25" s="111" t="s">
        <v>103</v>
      </c>
      <c r="D25" s="42">
        <v>121585</v>
      </c>
      <c r="E25" s="125">
        <f t="shared" si="0"/>
        <v>5.1135744720403116</v>
      </c>
    </row>
    <row r="26" spans="2:5" x14ac:dyDescent="0.25">
      <c r="B26" s="111" t="s">
        <v>104</v>
      </c>
      <c r="D26" s="42">
        <v>15200</v>
      </c>
      <c r="E26" s="125">
        <f t="shared" si="0"/>
        <v>0.63927566702317495</v>
      </c>
    </row>
    <row r="27" spans="2:5" x14ac:dyDescent="0.25">
      <c r="B27" s="111" t="s">
        <v>105</v>
      </c>
      <c r="D27" s="42">
        <v>2516</v>
      </c>
      <c r="E27" s="125">
        <f t="shared" si="0"/>
        <v>0.1058169459362045</v>
      </c>
    </row>
    <row r="28" spans="2:5" x14ac:dyDescent="0.25">
      <c r="B28" s="115" t="s">
        <v>106</v>
      </c>
      <c r="D28" s="44">
        <v>3376</v>
      </c>
      <c r="E28" s="126">
        <f t="shared" si="0"/>
        <v>0.14198649025462098</v>
      </c>
    </row>
    <row r="29" spans="2:5" ht="8.1" customHeight="1" x14ac:dyDescent="0.25"/>
    <row r="30" spans="2:5" x14ac:dyDescent="0.25">
      <c r="B30" s="119" t="s">
        <v>49</v>
      </c>
      <c r="D30" s="120">
        <v>2377691</v>
      </c>
      <c r="E30" s="123">
        <v>100</v>
      </c>
    </row>
  </sheetData>
  <mergeCells count="4">
    <mergeCell ref="A4:M4"/>
    <mergeCell ref="B5:M5"/>
    <mergeCell ref="B7:B8"/>
    <mergeCell ref="D7:E7"/>
  </mergeCells>
  <printOptions horizontalCentered="1" verticalCentered="1"/>
  <pageMargins left="0.27777777777777779" right="0.27777777777777779" top="0.27777777777777779" bottom="0.27777777777777779" header="0.1388888888888889" footer="0.1388888888888889"/>
  <pageSetup paperSize="9"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3"/>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3.85546875" customWidth="1"/>
    <col min="5" max="5" width="8.5703125" customWidth="1"/>
    <col min="6" max="6" width="0.42578125" customWidth="1"/>
    <col min="7" max="7" width="13.85546875" customWidth="1"/>
    <col min="8" max="8" width="8.5703125" customWidth="1"/>
    <col min="9" max="9" width="0.42578125" customWidth="1"/>
    <col min="10" max="10" width="13.85546875" customWidth="1"/>
    <col min="11" max="11" width="8.5703125" customWidth="1"/>
    <col min="12" max="12" width="12.5703125" customWidth="1"/>
  </cols>
  <sheetData>
    <row r="1" spans="1:21" ht="15.6" customHeight="1" x14ac:dyDescent="0.25"/>
    <row r="2" spans="1:21" ht="52.5" customHeight="1" x14ac:dyDescent="0.25"/>
    <row r="3" spans="1:21" ht="4.5" customHeight="1" x14ac:dyDescent="0.25"/>
    <row r="4" spans="1:21" ht="17.100000000000001" customHeight="1" x14ac:dyDescent="0.25">
      <c r="A4" s="209" t="s">
        <v>129</v>
      </c>
      <c r="B4" s="210"/>
      <c r="C4" s="210"/>
      <c r="D4" s="210"/>
      <c r="E4" s="210"/>
      <c r="F4" s="210"/>
      <c r="G4" s="210"/>
      <c r="H4" s="210"/>
      <c r="I4" s="210"/>
      <c r="J4" s="210"/>
      <c r="K4" s="210"/>
      <c r="L4" s="210"/>
      <c r="M4" s="210"/>
      <c r="N4" s="210"/>
      <c r="O4" s="210"/>
      <c r="P4" s="210"/>
      <c r="Q4" s="210"/>
      <c r="R4" s="210"/>
      <c r="S4" s="210"/>
      <c r="T4" s="210"/>
      <c r="U4" s="210"/>
    </row>
    <row r="5" spans="1:21" ht="17.100000000000001" customHeight="1" x14ac:dyDescent="0.25">
      <c r="B5" s="226" t="s">
        <v>113</v>
      </c>
      <c r="C5" s="210"/>
      <c r="D5" s="210"/>
      <c r="E5" s="210"/>
      <c r="F5" s="210"/>
      <c r="G5" s="210"/>
      <c r="H5" s="210"/>
      <c r="I5" s="210"/>
      <c r="J5" s="210"/>
      <c r="K5" s="210"/>
      <c r="L5" s="210"/>
      <c r="M5" s="210"/>
      <c r="N5" s="210"/>
      <c r="O5" s="210"/>
      <c r="P5" s="210"/>
      <c r="Q5" s="210"/>
      <c r="R5" s="210"/>
      <c r="S5" s="210"/>
    </row>
    <row r="6" spans="1:21" ht="6" customHeight="1" x14ac:dyDescent="0.25"/>
    <row r="7" spans="1:21" ht="39.6" customHeight="1" x14ac:dyDescent="0.25">
      <c r="B7" s="230" t="s">
        <v>114</v>
      </c>
      <c r="D7" s="232" t="s">
        <v>115</v>
      </c>
      <c r="E7" s="216"/>
      <c r="G7" s="232" t="s">
        <v>130</v>
      </c>
      <c r="H7" s="216"/>
      <c r="J7" s="232" t="s">
        <v>131</v>
      </c>
      <c r="K7" s="215"/>
      <c r="L7" s="216"/>
    </row>
    <row r="8" spans="1:21" ht="26.1" customHeight="1" x14ac:dyDescent="0.25">
      <c r="B8" s="231"/>
      <c r="D8" s="22" t="s">
        <v>119</v>
      </c>
      <c r="E8" s="23" t="s">
        <v>132</v>
      </c>
      <c r="G8" s="22" t="s">
        <v>119</v>
      </c>
      <c r="H8" s="23" t="s">
        <v>132</v>
      </c>
      <c r="J8" s="22" t="s">
        <v>119</v>
      </c>
      <c r="K8" s="24" t="s">
        <v>133</v>
      </c>
      <c r="L8" s="23" t="s">
        <v>134</v>
      </c>
    </row>
    <row r="9" spans="1:21" ht="4.5" customHeight="1" x14ac:dyDescent="0.25"/>
    <row r="10" spans="1:21" x14ac:dyDescent="0.25">
      <c r="B10" s="107" t="s">
        <v>88</v>
      </c>
      <c r="D10" s="40">
        <v>8676713</v>
      </c>
      <c r="E10" s="124">
        <v>35.322669540122668</v>
      </c>
      <c r="G10" s="40">
        <v>1096572</v>
      </c>
      <c r="H10" s="124">
        <v>16.190506563479449</v>
      </c>
      <c r="J10" s="40">
        <v>470127</v>
      </c>
      <c r="K10" s="127">
        <v>5.4182615006397006</v>
      </c>
      <c r="L10" s="124">
        <v>42.872424245740362</v>
      </c>
    </row>
    <row r="11" spans="1:21" x14ac:dyDescent="0.25">
      <c r="B11" s="111" t="s">
        <v>89</v>
      </c>
      <c r="D11" s="42">
        <v>1364621</v>
      </c>
      <c r="E11" s="125">
        <v>5.5553360622290651</v>
      </c>
      <c r="G11" s="42">
        <v>191202</v>
      </c>
      <c r="H11" s="125">
        <v>2.823031443398516</v>
      </c>
      <c r="J11" s="42">
        <v>62734</v>
      </c>
      <c r="K11" s="128">
        <v>4.5971738673228684</v>
      </c>
      <c r="L11" s="125">
        <v>32.81032625181745</v>
      </c>
    </row>
    <row r="12" spans="1:21" x14ac:dyDescent="0.25">
      <c r="B12" s="111" t="s">
        <v>90</v>
      </c>
      <c r="D12" s="42">
        <v>1015128</v>
      </c>
      <c r="E12" s="125">
        <v>4.132559286555364</v>
      </c>
      <c r="G12" s="42">
        <v>191994</v>
      </c>
      <c r="H12" s="125">
        <v>2.834725049653533</v>
      </c>
      <c r="J12" s="42">
        <v>50757</v>
      </c>
      <c r="K12" s="128">
        <v>5.0000591058467503</v>
      </c>
      <c r="L12" s="125">
        <v>26.43676364886403</v>
      </c>
    </row>
    <row r="13" spans="1:21" x14ac:dyDescent="0.25">
      <c r="B13" s="111" t="s">
        <v>91</v>
      </c>
      <c r="D13" s="42">
        <v>1249844</v>
      </c>
      <c r="E13" s="125">
        <v>5.0880819255753966</v>
      </c>
      <c r="G13" s="42">
        <v>127828</v>
      </c>
      <c r="H13" s="125">
        <v>1.88733623783614</v>
      </c>
      <c r="J13" s="42">
        <v>50446</v>
      </c>
      <c r="K13" s="128">
        <v>4.0361837157277227</v>
      </c>
      <c r="L13" s="125">
        <v>39.463967205932967</v>
      </c>
    </row>
    <row r="14" spans="1:21" x14ac:dyDescent="0.25">
      <c r="B14" s="111" t="s">
        <v>92</v>
      </c>
      <c r="D14" s="42">
        <v>2258866</v>
      </c>
      <c r="E14" s="125">
        <v>9.195783847341584</v>
      </c>
      <c r="G14" s="42">
        <v>270684</v>
      </c>
      <c r="H14" s="125">
        <v>3.9965557014303399</v>
      </c>
      <c r="J14" s="42">
        <v>85779</v>
      </c>
      <c r="K14" s="128">
        <v>3.7974364127841138</v>
      </c>
      <c r="L14" s="125">
        <v>31.6897193775768</v>
      </c>
    </row>
    <row r="15" spans="1:21" x14ac:dyDescent="0.25">
      <c r="B15" s="111" t="s">
        <v>93</v>
      </c>
      <c r="D15" s="42">
        <v>593623</v>
      </c>
      <c r="E15" s="125">
        <v>2.416623560144981</v>
      </c>
      <c r="G15" s="42">
        <v>104312</v>
      </c>
      <c r="H15" s="125">
        <v>1.5401306258500751</v>
      </c>
      <c r="J15" s="42">
        <v>25854</v>
      </c>
      <c r="K15" s="128">
        <v>4.3552894682315202</v>
      </c>
      <c r="L15" s="125">
        <v>24.785259605797989</v>
      </c>
    </row>
    <row r="16" spans="1:21" x14ac:dyDescent="0.25">
      <c r="B16" s="111" t="s">
        <v>94</v>
      </c>
      <c r="D16" s="42">
        <v>2126378</v>
      </c>
      <c r="E16" s="125">
        <v>8.656428697294352</v>
      </c>
      <c r="G16" s="42">
        <v>300904</v>
      </c>
      <c r="H16" s="125">
        <v>4.4427435562618971</v>
      </c>
      <c r="J16" s="42">
        <v>105011</v>
      </c>
      <c r="K16" s="128">
        <v>4.9384916510611001</v>
      </c>
      <c r="L16" s="125">
        <v>34.898505835748281</v>
      </c>
    </row>
    <row r="17" spans="2:12" x14ac:dyDescent="0.25">
      <c r="B17" s="111" t="s">
        <v>95</v>
      </c>
      <c r="D17" s="42">
        <v>2401221</v>
      </c>
      <c r="E17" s="125">
        <v>9.7753072938799406</v>
      </c>
      <c r="G17" s="42">
        <v>428661</v>
      </c>
      <c r="H17" s="125">
        <v>6.3290315036383067</v>
      </c>
      <c r="J17" s="42">
        <v>161498</v>
      </c>
      <c r="K17" s="128">
        <v>6.7256616529673856</v>
      </c>
      <c r="L17" s="125">
        <v>37.674992593214682</v>
      </c>
    </row>
    <row r="18" spans="2:12" x14ac:dyDescent="0.25">
      <c r="B18" s="111" t="s">
        <v>96</v>
      </c>
      <c r="D18" s="42">
        <v>8124126</v>
      </c>
      <c r="E18" s="125">
        <v>33.073102452543793</v>
      </c>
      <c r="G18" s="42">
        <v>1133130</v>
      </c>
      <c r="H18" s="125">
        <v>16.730272797659861</v>
      </c>
      <c r="J18" s="42">
        <v>429638</v>
      </c>
      <c r="K18" s="128">
        <v>5.288421179090526</v>
      </c>
      <c r="L18" s="125">
        <v>37.916037877383893</v>
      </c>
    </row>
    <row r="19" spans="2:12" x14ac:dyDescent="0.25">
      <c r="B19" s="111" t="s">
        <v>97</v>
      </c>
      <c r="D19" s="42">
        <v>5425182</v>
      </c>
      <c r="E19" s="125">
        <v>22.085772686156819</v>
      </c>
      <c r="G19" s="42">
        <v>691918</v>
      </c>
      <c r="H19" s="125">
        <v>10.215930117119139</v>
      </c>
      <c r="J19" s="42">
        <v>241132</v>
      </c>
      <c r="K19" s="128">
        <v>4.4446803812296061</v>
      </c>
      <c r="L19" s="125">
        <v>34.849794339791707</v>
      </c>
    </row>
    <row r="20" spans="2:12" x14ac:dyDescent="0.25">
      <c r="B20" s="111" t="s">
        <v>98</v>
      </c>
      <c r="D20" s="42">
        <v>1053345</v>
      </c>
      <c r="E20" s="125">
        <v>4.2881396845488053</v>
      </c>
      <c r="G20" s="42">
        <v>157166</v>
      </c>
      <c r="H20" s="125">
        <v>2.3205016675200638</v>
      </c>
      <c r="J20" s="42">
        <v>62019</v>
      </c>
      <c r="K20" s="128">
        <v>5.8878145336997854</v>
      </c>
      <c r="L20" s="125">
        <v>39.460824860338747</v>
      </c>
    </row>
    <row r="21" spans="2:12" x14ac:dyDescent="0.25">
      <c r="B21" s="111" t="s">
        <v>99</v>
      </c>
      <c r="D21" s="42">
        <v>2714741</v>
      </c>
      <c r="E21" s="125">
        <v>11.051638936314029</v>
      </c>
      <c r="G21" s="42">
        <v>492391</v>
      </c>
      <c r="H21" s="125">
        <v>7.2699829261536948</v>
      </c>
      <c r="J21" s="42">
        <v>102744</v>
      </c>
      <c r="K21" s="128">
        <v>3.784670434490804</v>
      </c>
      <c r="L21" s="125">
        <v>20.866344023347299</v>
      </c>
    </row>
    <row r="22" spans="2:12" x14ac:dyDescent="0.25">
      <c r="B22" s="111" t="s">
        <v>100</v>
      </c>
      <c r="D22" s="42">
        <v>7113886</v>
      </c>
      <c r="E22" s="125">
        <v>28.960442084935291</v>
      </c>
      <c r="G22" s="42">
        <v>881049</v>
      </c>
      <c r="H22" s="125">
        <v>13.00838396133314</v>
      </c>
      <c r="J22" s="42">
        <v>287871</v>
      </c>
      <c r="K22" s="128">
        <v>4.0466068756232527</v>
      </c>
      <c r="L22" s="125">
        <v>32.67366514234736</v>
      </c>
    </row>
    <row r="23" spans="2:12" x14ac:dyDescent="0.25">
      <c r="B23" s="111" t="s">
        <v>101</v>
      </c>
      <c r="D23" s="42">
        <v>1586989</v>
      </c>
      <c r="E23" s="125">
        <v>6.4605903192614216</v>
      </c>
      <c r="G23" s="42">
        <v>204667</v>
      </c>
      <c r="H23" s="125">
        <v>3.0218375143881562</v>
      </c>
      <c r="J23" s="42">
        <v>75237</v>
      </c>
      <c r="K23" s="128">
        <v>4.7408646184693151</v>
      </c>
      <c r="L23" s="125">
        <v>36.760689314838253</v>
      </c>
    </row>
    <row r="24" spans="2:12" x14ac:dyDescent="0.25">
      <c r="B24" s="111" t="s">
        <v>102</v>
      </c>
      <c r="D24" s="42">
        <v>683854</v>
      </c>
      <c r="E24" s="125">
        <v>2.7839515788629918</v>
      </c>
      <c r="G24" s="42">
        <v>86335</v>
      </c>
      <c r="H24" s="125">
        <v>1.274706434377312</v>
      </c>
      <c r="J24" s="42">
        <v>24167</v>
      </c>
      <c r="K24" s="128">
        <v>3.5339414553398831</v>
      </c>
      <c r="L24" s="125">
        <v>27.992123704175601</v>
      </c>
    </row>
    <row r="25" spans="2:12" x14ac:dyDescent="0.25">
      <c r="B25" s="111" t="s">
        <v>103</v>
      </c>
      <c r="D25" s="42">
        <v>2242343</v>
      </c>
      <c r="E25" s="125">
        <v>9.1285191505824024</v>
      </c>
      <c r="G25" s="42">
        <v>346850</v>
      </c>
      <c r="H25" s="125">
        <v>5.1211203655964654</v>
      </c>
      <c r="J25" s="42">
        <v>121585</v>
      </c>
      <c r="K25" s="128">
        <v>5.4222302297195384</v>
      </c>
      <c r="L25" s="125">
        <v>35.054057950122527</v>
      </c>
    </row>
    <row r="26" spans="2:12" x14ac:dyDescent="0.25">
      <c r="B26" s="111" t="s">
        <v>104</v>
      </c>
      <c r="D26" s="42">
        <v>326803</v>
      </c>
      <c r="E26" s="125">
        <v>1.330406384735868</v>
      </c>
      <c r="G26" s="42">
        <v>45193</v>
      </c>
      <c r="H26" s="125">
        <v>0.66725902459968589</v>
      </c>
      <c r="J26" s="42">
        <v>15200</v>
      </c>
      <c r="K26" s="128">
        <v>4.6511200937567896</v>
      </c>
      <c r="L26" s="125">
        <v>33.633527316177293</v>
      </c>
    </row>
    <row r="27" spans="2:12" x14ac:dyDescent="0.25">
      <c r="B27" s="111" t="s">
        <v>105</v>
      </c>
      <c r="D27" s="42">
        <v>83567</v>
      </c>
      <c r="E27" s="125">
        <v>0.3401990506611699</v>
      </c>
      <c r="G27" s="42">
        <v>10381</v>
      </c>
      <c r="H27" s="125">
        <v>0.15327187693601529</v>
      </c>
      <c r="J27" s="42">
        <v>2516</v>
      </c>
      <c r="K27" s="128">
        <v>3.0107578350305739</v>
      </c>
      <c r="L27" s="125">
        <v>24.2365860707061</v>
      </c>
    </row>
    <row r="28" spans="2:12" x14ac:dyDescent="0.25">
      <c r="B28" s="115" t="s">
        <v>106</v>
      </c>
      <c r="D28" s="44">
        <v>87067</v>
      </c>
      <c r="E28" s="126">
        <v>0.35444745825404861</v>
      </c>
      <c r="G28" s="44">
        <v>11695</v>
      </c>
      <c r="H28" s="126">
        <v>0.17267263276820141</v>
      </c>
      <c r="J28" s="44">
        <v>3376</v>
      </c>
      <c r="K28" s="129">
        <v>3.8774736697026428</v>
      </c>
      <c r="L28" s="126">
        <v>28.86703719538264</v>
      </c>
    </row>
    <row r="29" spans="2:12" ht="8.1" customHeight="1" x14ac:dyDescent="0.25"/>
    <row r="30" spans="2:12" x14ac:dyDescent="0.25">
      <c r="B30" s="119" t="s">
        <v>49</v>
      </c>
      <c r="D30" s="120">
        <v>24564148</v>
      </c>
      <c r="E30" s="123">
        <v>100</v>
      </c>
      <c r="G30" s="120">
        <v>6772932</v>
      </c>
      <c r="H30" s="123">
        <v>100</v>
      </c>
      <c r="J30" s="120">
        <v>2377691</v>
      </c>
      <c r="K30" s="122">
        <v>9.6795172851198163</v>
      </c>
      <c r="L30" s="123">
        <v>35.105785795575677</v>
      </c>
    </row>
    <row r="32" spans="2:12" x14ac:dyDescent="0.25">
      <c r="B32" s="211" t="s">
        <v>135</v>
      </c>
      <c r="C32" s="210"/>
      <c r="D32" s="210"/>
      <c r="E32" s="210"/>
      <c r="F32" s="210"/>
      <c r="G32" s="210"/>
      <c r="H32" s="210"/>
      <c r="I32" s="210"/>
      <c r="J32" s="210"/>
      <c r="K32" s="210"/>
      <c r="L32" s="210"/>
    </row>
    <row r="33" spans="2:12" x14ac:dyDescent="0.25">
      <c r="B33" s="211" t="s">
        <v>136</v>
      </c>
      <c r="C33" s="210"/>
      <c r="D33" s="210"/>
      <c r="E33" s="210"/>
      <c r="F33" s="210"/>
      <c r="G33" s="210"/>
      <c r="H33" s="210"/>
      <c r="I33" s="210"/>
      <c r="J33" s="210"/>
      <c r="K33" s="210"/>
      <c r="L33" s="210"/>
    </row>
  </sheetData>
  <mergeCells count="8">
    <mergeCell ref="B33:L33"/>
    <mergeCell ref="B7:B8"/>
    <mergeCell ref="B32:L32"/>
    <mergeCell ref="J7:L7"/>
    <mergeCell ref="A4:U4"/>
    <mergeCell ref="D7:E7"/>
    <mergeCell ref="G7:H7"/>
    <mergeCell ref="B5:S5"/>
  </mergeCells>
  <printOptions horizontalCentered="1" verticalCentered="1"/>
  <pageMargins left="0.27777777777777779" right="0.27777777777777779" top="0.27777777777777779" bottom="0.27777777777777779" header="0.1388888888888889" footer="0.1388888888888889"/>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137</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60</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138</v>
      </c>
      <c r="K8" s="210"/>
      <c r="L8" s="210"/>
      <c r="M8" s="210"/>
      <c r="N8" s="210"/>
      <c r="O8" s="213"/>
      <c r="Q8" s="212" t="s">
        <v>139</v>
      </c>
      <c r="R8" s="210"/>
      <c r="S8" s="210"/>
      <c r="T8" s="210"/>
      <c r="U8" s="210"/>
      <c r="V8" s="213"/>
      <c r="X8" s="212" t="s">
        <v>140</v>
      </c>
      <c r="Y8" s="210"/>
      <c r="Z8" s="210"/>
      <c r="AA8" s="210"/>
      <c r="AB8" s="210"/>
      <c r="AC8" s="213"/>
    </row>
    <row r="9" spans="1:29" ht="21.95" customHeight="1" x14ac:dyDescent="0.25">
      <c r="B9" s="220"/>
      <c r="D9" s="222" t="s">
        <v>119</v>
      </c>
      <c r="E9" s="217" t="s">
        <v>120</v>
      </c>
      <c r="F9" s="202"/>
      <c r="G9" s="217" t="s">
        <v>121</v>
      </c>
      <c r="H9" s="202"/>
      <c r="J9" s="222" t="s">
        <v>119</v>
      </c>
      <c r="K9" s="233" t="s">
        <v>141</v>
      </c>
      <c r="L9" s="217" t="s">
        <v>120</v>
      </c>
      <c r="M9" s="202"/>
      <c r="N9" s="217" t="s">
        <v>121</v>
      </c>
      <c r="O9" s="202"/>
      <c r="Q9" s="222" t="s">
        <v>119</v>
      </c>
      <c r="R9" s="233" t="s">
        <v>141</v>
      </c>
      <c r="S9" s="217" t="s">
        <v>120</v>
      </c>
      <c r="T9" s="202"/>
      <c r="U9" s="217" t="s">
        <v>121</v>
      </c>
      <c r="V9" s="202"/>
      <c r="X9" s="222" t="s">
        <v>119</v>
      </c>
      <c r="Y9" s="233" t="s">
        <v>141</v>
      </c>
      <c r="Z9" s="217" t="s">
        <v>120</v>
      </c>
      <c r="AA9" s="202"/>
      <c r="AB9" s="217" t="s">
        <v>121</v>
      </c>
      <c r="AC9" s="202"/>
    </row>
    <row r="10" spans="1:29" ht="36.950000000000003" customHeight="1" x14ac:dyDescent="0.25">
      <c r="B10" s="221"/>
      <c r="D10" s="223"/>
      <c r="E10" s="13" t="s">
        <v>119</v>
      </c>
      <c r="F10" s="25" t="s">
        <v>141</v>
      </c>
      <c r="G10" s="13" t="s">
        <v>119</v>
      </c>
      <c r="H10" s="26" t="s">
        <v>141</v>
      </c>
      <c r="J10" s="223"/>
      <c r="K10" s="218"/>
      <c r="L10" s="13" t="s">
        <v>119</v>
      </c>
      <c r="M10" s="25" t="s">
        <v>142</v>
      </c>
      <c r="N10" s="13" t="s">
        <v>119</v>
      </c>
      <c r="O10" s="26" t="s">
        <v>142</v>
      </c>
      <c r="Q10" s="223"/>
      <c r="R10" s="218"/>
      <c r="S10" s="13" t="s">
        <v>119</v>
      </c>
      <c r="T10" s="25" t="s">
        <v>142</v>
      </c>
      <c r="U10" s="13" t="s">
        <v>119</v>
      </c>
      <c r="V10" s="26" t="s">
        <v>142</v>
      </c>
      <c r="X10" s="223"/>
      <c r="Y10" s="218"/>
      <c r="Z10" s="13" t="s">
        <v>119</v>
      </c>
      <c r="AA10" s="25" t="s">
        <v>142</v>
      </c>
      <c r="AB10" s="13" t="s">
        <v>119</v>
      </c>
      <c r="AC10" s="26" t="s">
        <v>142</v>
      </c>
    </row>
    <row r="11" spans="1:29" ht="4.5" customHeight="1" x14ac:dyDescent="0.25"/>
    <row r="12" spans="1:29" x14ac:dyDescent="0.25">
      <c r="B12" s="107" t="s">
        <v>88</v>
      </c>
      <c r="D12" s="40">
        <v>470127</v>
      </c>
      <c r="E12" s="108">
        <v>289455</v>
      </c>
      <c r="F12" s="109">
        <v>61.569533338863756</v>
      </c>
      <c r="G12" s="108">
        <v>180672</v>
      </c>
      <c r="H12" s="110">
        <v>38.430466661136251</v>
      </c>
      <c r="J12" s="40">
        <v>130392</v>
      </c>
      <c r="K12" s="109">
        <v>27.735484241492191</v>
      </c>
      <c r="L12" s="108">
        <v>54591</v>
      </c>
      <c r="M12" s="109">
        <v>41.86683232100129</v>
      </c>
      <c r="N12" s="108">
        <v>75801</v>
      </c>
      <c r="O12" s="110">
        <v>58.13316767899871</v>
      </c>
      <c r="Q12" s="40">
        <v>115955</v>
      </c>
      <c r="R12" s="109">
        <v>24.664611902741171</v>
      </c>
      <c r="S12" s="108">
        <v>75758</v>
      </c>
      <c r="T12" s="109">
        <v>65.33396576258032</v>
      </c>
      <c r="U12" s="108">
        <v>40197</v>
      </c>
      <c r="V12" s="110">
        <v>34.666034237419687</v>
      </c>
      <c r="X12" s="40">
        <v>223780</v>
      </c>
      <c r="Y12" s="109">
        <v>47.599903855766627</v>
      </c>
      <c r="Z12" s="108">
        <v>159106</v>
      </c>
      <c r="AA12" s="109">
        <v>71.099293949414601</v>
      </c>
      <c r="AB12" s="108">
        <v>64674</v>
      </c>
      <c r="AC12" s="110">
        <v>28.900706050585391</v>
      </c>
    </row>
    <row r="13" spans="1:29" x14ac:dyDescent="0.25">
      <c r="B13" s="111" t="s">
        <v>89</v>
      </c>
      <c r="D13" s="42">
        <v>62734</v>
      </c>
      <c r="E13" s="112">
        <v>39934</v>
      </c>
      <c r="F13" s="113">
        <v>63.656071667676223</v>
      </c>
      <c r="G13" s="112">
        <v>22800</v>
      </c>
      <c r="H13" s="114">
        <v>36.343928332323777</v>
      </c>
      <c r="J13" s="42">
        <v>11911</v>
      </c>
      <c r="K13" s="113">
        <v>18.98651448975038</v>
      </c>
      <c r="L13" s="112">
        <v>5038</v>
      </c>
      <c r="M13" s="113">
        <v>42.297036352951046</v>
      </c>
      <c r="N13" s="112">
        <v>6873</v>
      </c>
      <c r="O13" s="114">
        <v>57.702963647048954</v>
      </c>
      <c r="Q13" s="42">
        <v>12644</v>
      </c>
      <c r="R13" s="113">
        <v>20.1549399049957</v>
      </c>
      <c r="S13" s="112">
        <v>7606</v>
      </c>
      <c r="T13" s="113">
        <v>60.155014236001271</v>
      </c>
      <c r="U13" s="112">
        <v>5038</v>
      </c>
      <c r="V13" s="114">
        <v>39.844985763998743</v>
      </c>
      <c r="X13" s="42">
        <v>38179</v>
      </c>
      <c r="Y13" s="113">
        <v>60.85854560525393</v>
      </c>
      <c r="Z13" s="112">
        <v>27290</v>
      </c>
      <c r="AA13" s="113">
        <v>71.47908536106236</v>
      </c>
      <c r="AB13" s="112">
        <v>10889</v>
      </c>
      <c r="AC13" s="114">
        <v>28.520914638937629</v>
      </c>
    </row>
    <row r="14" spans="1:29" x14ac:dyDescent="0.25">
      <c r="B14" s="111" t="s">
        <v>90</v>
      </c>
      <c r="D14" s="42">
        <v>50757</v>
      </c>
      <c r="E14" s="112">
        <v>32679</v>
      </c>
      <c r="F14" s="113">
        <v>64.383237780010631</v>
      </c>
      <c r="G14" s="112">
        <v>18078</v>
      </c>
      <c r="H14" s="114">
        <v>35.616762219989361</v>
      </c>
      <c r="J14" s="42">
        <v>10850</v>
      </c>
      <c r="K14" s="113">
        <v>21.376361881119841</v>
      </c>
      <c r="L14" s="112">
        <v>4588</v>
      </c>
      <c r="M14" s="113">
        <v>42.285714285714278</v>
      </c>
      <c r="N14" s="112">
        <v>6262</v>
      </c>
      <c r="O14" s="114">
        <v>57.714285714285722</v>
      </c>
      <c r="Q14" s="42">
        <v>11602</v>
      </c>
      <c r="R14" s="113">
        <v>22.857930925783631</v>
      </c>
      <c r="S14" s="112">
        <v>6976</v>
      </c>
      <c r="T14" s="113">
        <v>60.127564213066712</v>
      </c>
      <c r="U14" s="112">
        <v>4626</v>
      </c>
      <c r="V14" s="114">
        <v>39.872435786933288</v>
      </c>
      <c r="X14" s="42">
        <v>28305</v>
      </c>
      <c r="Y14" s="113">
        <v>55.765707193096517</v>
      </c>
      <c r="Z14" s="112">
        <v>21115</v>
      </c>
      <c r="AA14" s="113">
        <v>74.598127539304002</v>
      </c>
      <c r="AB14" s="112">
        <v>7190</v>
      </c>
      <c r="AC14" s="114">
        <v>25.401872460695991</v>
      </c>
    </row>
    <row r="15" spans="1:29" x14ac:dyDescent="0.25">
      <c r="B15" s="111" t="s">
        <v>91</v>
      </c>
      <c r="D15" s="42">
        <v>50446</v>
      </c>
      <c r="E15" s="112">
        <v>30246</v>
      </c>
      <c r="F15" s="113">
        <v>59.957181937120893</v>
      </c>
      <c r="G15" s="112">
        <v>20200</v>
      </c>
      <c r="H15" s="114">
        <v>40.042818062879121</v>
      </c>
      <c r="J15" s="42">
        <v>14821</v>
      </c>
      <c r="K15" s="113">
        <v>29.379931015343139</v>
      </c>
      <c r="L15" s="112">
        <v>6430</v>
      </c>
      <c r="M15" s="113">
        <v>43.384387018419822</v>
      </c>
      <c r="N15" s="112">
        <v>8391</v>
      </c>
      <c r="O15" s="114">
        <v>56.615612981580178</v>
      </c>
      <c r="Q15" s="42">
        <v>11826</v>
      </c>
      <c r="R15" s="113">
        <v>23.442889426317251</v>
      </c>
      <c r="S15" s="112">
        <v>7028</v>
      </c>
      <c r="T15" s="113">
        <v>59.428378149839332</v>
      </c>
      <c r="U15" s="112">
        <v>4798</v>
      </c>
      <c r="V15" s="114">
        <v>40.57162185016066</v>
      </c>
      <c r="X15" s="42">
        <v>23799</v>
      </c>
      <c r="Y15" s="113">
        <v>47.17717955833961</v>
      </c>
      <c r="Z15" s="112">
        <v>16788</v>
      </c>
      <c r="AA15" s="113">
        <v>70.540779024328742</v>
      </c>
      <c r="AB15" s="112">
        <v>7011</v>
      </c>
      <c r="AC15" s="114">
        <v>29.459220975671251</v>
      </c>
    </row>
    <row r="16" spans="1:29" x14ac:dyDescent="0.25">
      <c r="B16" s="111" t="s">
        <v>92</v>
      </c>
      <c r="D16" s="42">
        <v>85779</v>
      </c>
      <c r="E16" s="112">
        <v>50126</v>
      </c>
      <c r="F16" s="113">
        <v>58.436213991769549</v>
      </c>
      <c r="G16" s="112">
        <v>35653</v>
      </c>
      <c r="H16" s="114">
        <v>41.563786008230451</v>
      </c>
      <c r="J16" s="42">
        <v>29562</v>
      </c>
      <c r="K16" s="113">
        <v>34.46298044976043</v>
      </c>
      <c r="L16" s="112">
        <v>12466</v>
      </c>
      <c r="M16" s="113">
        <v>42.169000744198627</v>
      </c>
      <c r="N16" s="112">
        <v>17096</v>
      </c>
      <c r="O16" s="114">
        <v>57.830999255801373</v>
      </c>
      <c r="Q16" s="42">
        <v>20823</v>
      </c>
      <c r="R16" s="113">
        <v>24.275172244955058</v>
      </c>
      <c r="S16" s="112">
        <v>12570</v>
      </c>
      <c r="T16" s="113">
        <v>60.365941506987461</v>
      </c>
      <c r="U16" s="112">
        <v>8253</v>
      </c>
      <c r="V16" s="114">
        <v>39.634058493012539</v>
      </c>
      <c r="X16" s="42">
        <v>35394</v>
      </c>
      <c r="Y16" s="113">
        <v>41.261847305284512</v>
      </c>
      <c r="Z16" s="112">
        <v>25090</v>
      </c>
      <c r="AA16" s="113">
        <v>70.887721082669373</v>
      </c>
      <c r="AB16" s="112">
        <v>10304</v>
      </c>
      <c r="AC16" s="114">
        <v>29.11227891733062</v>
      </c>
    </row>
    <row r="17" spans="2:29" x14ac:dyDescent="0.25">
      <c r="B17" s="111" t="s">
        <v>93</v>
      </c>
      <c r="D17" s="42">
        <v>25854</v>
      </c>
      <c r="E17" s="112">
        <v>15875</v>
      </c>
      <c r="F17" s="113">
        <v>61.402490910497413</v>
      </c>
      <c r="G17" s="112">
        <v>9979</v>
      </c>
      <c r="H17" s="114">
        <v>38.597509089502587</v>
      </c>
      <c r="J17" s="42">
        <v>7183</v>
      </c>
      <c r="K17" s="113">
        <v>27.782934942368691</v>
      </c>
      <c r="L17" s="112">
        <v>3039</v>
      </c>
      <c r="M17" s="113">
        <v>42.308227759988867</v>
      </c>
      <c r="N17" s="112">
        <v>4144</v>
      </c>
      <c r="O17" s="114">
        <v>57.69177224001114</v>
      </c>
      <c r="Q17" s="42">
        <v>5484</v>
      </c>
      <c r="R17" s="113">
        <v>21.211417962404269</v>
      </c>
      <c r="S17" s="112">
        <v>3108</v>
      </c>
      <c r="T17" s="113">
        <v>56.673960612691467</v>
      </c>
      <c r="U17" s="112">
        <v>2376</v>
      </c>
      <c r="V17" s="114">
        <v>43.326039387308533</v>
      </c>
      <c r="X17" s="42">
        <v>13187</v>
      </c>
      <c r="Y17" s="113">
        <v>51.005647095227047</v>
      </c>
      <c r="Z17" s="112">
        <v>9728</v>
      </c>
      <c r="AA17" s="113">
        <v>73.769621597027381</v>
      </c>
      <c r="AB17" s="112">
        <v>3459</v>
      </c>
      <c r="AC17" s="114">
        <v>26.230378402972629</v>
      </c>
    </row>
    <row r="18" spans="2:29" x14ac:dyDescent="0.25">
      <c r="B18" s="111" t="s">
        <v>94</v>
      </c>
      <c r="D18" s="42">
        <v>105011</v>
      </c>
      <c r="E18" s="112">
        <v>64865</v>
      </c>
      <c r="F18" s="113">
        <v>61.769719362733433</v>
      </c>
      <c r="G18" s="112">
        <v>40146</v>
      </c>
      <c r="H18" s="114">
        <v>38.230280637266567</v>
      </c>
      <c r="J18" s="42">
        <v>24869</v>
      </c>
      <c r="K18" s="113">
        <v>23.682280903905301</v>
      </c>
      <c r="L18" s="112">
        <v>10321</v>
      </c>
      <c r="M18" s="113">
        <v>41.501467690699258</v>
      </c>
      <c r="N18" s="112">
        <v>14548</v>
      </c>
      <c r="O18" s="114">
        <v>58.498532309300742</v>
      </c>
      <c r="Q18" s="42">
        <v>21406</v>
      </c>
      <c r="R18" s="113">
        <v>20.384531144356309</v>
      </c>
      <c r="S18" s="112">
        <v>13106</v>
      </c>
      <c r="T18" s="113">
        <v>61.225824535177047</v>
      </c>
      <c r="U18" s="112">
        <v>8300</v>
      </c>
      <c r="V18" s="114">
        <v>38.774175464822953</v>
      </c>
      <c r="X18" s="42">
        <v>58736</v>
      </c>
      <c r="Y18" s="113">
        <v>55.933187951738397</v>
      </c>
      <c r="Z18" s="112">
        <v>41438</v>
      </c>
      <c r="AA18" s="113">
        <v>70.54957777172433</v>
      </c>
      <c r="AB18" s="112">
        <v>17298</v>
      </c>
      <c r="AC18" s="114">
        <v>29.45042222827567</v>
      </c>
    </row>
    <row r="19" spans="2:29" x14ac:dyDescent="0.25">
      <c r="B19" s="111" t="s">
        <v>95</v>
      </c>
      <c r="D19" s="42">
        <v>161498</v>
      </c>
      <c r="E19" s="112">
        <v>100615</v>
      </c>
      <c r="F19" s="113">
        <v>62.301081127939661</v>
      </c>
      <c r="G19" s="112">
        <v>60883</v>
      </c>
      <c r="H19" s="114">
        <v>37.698918872060332</v>
      </c>
      <c r="J19" s="42">
        <v>33395</v>
      </c>
      <c r="K19" s="113">
        <v>20.67827465355608</v>
      </c>
      <c r="L19" s="112">
        <v>14161</v>
      </c>
      <c r="M19" s="113">
        <v>42.404551579577777</v>
      </c>
      <c r="N19" s="112">
        <v>19234</v>
      </c>
      <c r="O19" s="114">
        <v>57.595448420422223</v>
      </c>
      <c r="Q19" s="42">
        <v>29341</v>
      </c>
      <c r="R19" s="113">
        <v>18.168026848629701</v>
      </c>
      <c r="S19" s="112">
        <v>16707</v>
      </c>
      <c r="T19" s="113">
        <v>56.940799563750389</v>
      </c>
      <c r="U19" s="112">
        <v>12634</v>
      </c>
      <c r="V19" s="114">
        <v>43.059200436249618</v>
      </c>
      <c r="X19" s="42">
        <v>98762</v>
      </c>
      <c r="Y19" s="113">
        <v>61.153698497814212</v>
      </c>
      <c r="Z19" s="112">
        <v>69747</v>
      </c>
      <c r="AA19" s="113">
        <v>70.621291589882745</v>
      </c>
      <c r="AB19" s="112">
        <v>29015</v>
      </c>
      <c r="AC19" s="114">
        <v>29.378708410117252</v>
      </c>
    </row>
    <row r="20" spans="2:29" x14ac:dyDescent="0.25">
      <c r="B20" s="111" t="s">
        <v>96</v>
      </c>
      <c r="D20" s="42">
        <v>429638</v>
      </c>
      <c r="E20" s="112">
        <v>265156</v>
      </c>
      <c r="F20" s="113">
        <v>61.716142426880303</v>
      </c>
      <c r="G20" s="112">
        <v>164482</v>
      </c>
      <c r="H20" s="114">
        <v>38.283857573119697</v>
      </c>
      <c r="J20" s="42">
        <v>110894</v>
      </c>
      <c r="K20" s="113">
        <v>25.81103161265996</v>
      </c>
      <c r="L20" s="112">
        <v>48734</v>
      </c>
      <c r="M20" s="113">
        <v>43.946471405125607</v>
      </c>
      <c r="N20" s="112">
        <v>62160</v>
      </c>
      <c r="O20" s="114">
        <v>56.053528594874379</v>
      </c>
      <c r="Q20" s="42">
        <v>99175</v>
      </c>
      <c r="R20" s="113">
        <v>23.08338647884964</v>
      </c>
      <c r="S20" s="112">
        <v>61347</v>
      </c>
      <c r="T20" s="113">
        <v>61.857322914040843</v>
      </c>
      <c r="U20" s="112">
        <v>37828</v>
      </c>
      <c r="V20" s="114">
        <v>38.142677085959157</v>
      </c>
      <c r="X20" s="42">
        <v>219569</v>
      </c>
      <c r="Y20" s="113">
        <v>51.105581908490407</v>
      </c>
      <c r="Z20" s="112">
        <v>155075</v>
      </c>
      <c r="AA20" s="113">
        <v>70.627001079387341</v>
      </c>
      <c r="AB20" s="112">
        <v>64494</v>
      </c>
      <c r="AC20" s="114">
        <v>29.372998920612648</v>
      </c>
    </row>
    <row r="21" spans="2:29" x14ac:dyDescent="0.25">
      <c r="B21" s="111" t="s">
        <v>97</v>
      </c>
      <c r="D21" s="42">
        <v>241132</v>
      </c>
      <c r="E21" s="112">
        <v>147806</v>
      </c>
      <c r="F21" s="113">
        <v>61.296717150772203</v>
      </c>
      <c r="G21" s="112">
        <v>93326</v>
      </c>
      <c r="H21" s="114">
        <v>38.703282849227811</v>
      </c>
      <c r="J21" s="42">
        <v>63419</v>
      </c>
      <c r="K21" s="113">
        <v>26.300532488429571</v>
      </c>
      <c r="L21" s="112">
        <v>25862</v>
      </c>
      <c r="M21" s="113">
        <v>40.779577098345918</v>
      </c>
      <c r="N21" s="112">
        <v>37557</v>
      </c>
      <c r="O21" s="114">
        <v>59.220422901654082</v>
      </c>
      <c r="Q21" s="42">
        <v>53497</v>
      </c>
      <c r="R21" s="113">
        <v>22.185773767065339</v>
      </c>
      <c r="S21" s="112">
        <v>32824</v>
      </c>
      <c r="T21" s="113">
        <v>61.356711591304183</v>
      </c>
      <c r="U21" s="112">
        <v>20673</v>
      </c>
      <c r="V21" s="114">
        <v>38.643288408695817</v>
      </c>
      <c r="X21" s="42">
        <v>124216</v>
      </c>
      <c r="Y21" s="113">
        <v>51.513693744505083</v>
      </c>
      <c r="Z21" s="112">
        <v>89120</v>
      </c>
      <c r="AA21" s="113">
        <v>71.745990854640311</v>
      </c>
      <c r="AB21" s="112">
        <v>35096</v>
      </c>
      <c r="AC21" s="114">
        <v>28.254009145359699</v>
      </c>
    </row>
    <row r="22" spans="2:29" x14ac:dyDescent="0.25">
      <c r="B22" s="111" t="s">
        <v>98</v>
      </c>
      <c r="D22" s="42">
        <v>62019</v>
      </c>
      <c r="E22" s="112">
        <v>38846</v>
      </c>
      <c r="F22" s="113">
        <v>62.635643915574263</v>
      </c>
      <c r="G22" s="112">
        <v>23173</v>
      </c>
      <c r="H22" s="114">
        <v>37.364356084425737</v>
      </c>
      <c r="J22" s="42">
        <v>14845</v>
      </c>
      <c r="K22" s="113">
        <v>23.936213095986709</v>
      </c>
      <c r="L22" s="112">
        <v>6472</v>
      </c>
      <c r="M22" s="113">
        <v>43.597170764567203</v>
      </c>
      <c r="N22" s="112">
        <v>8373</v>
      </c>
      <c r="O22" s="114">
        <v>56.402829235432797</v>
      </c>
      <c r="Q22" s="42">
        <v>13591</v>
      </c>
      <c r="R22" s="113">
        <v>21.914252084038761</v>
      </c>
      <c r="S22" s="112">
        <v>8405</v>
      </c>
      <c r="T22" s="113">
        <v>61.842395703038783</v>
      </c>
      <c r="U22" s="112">
        <v>5186</v>
      </c>
      <c r="V22" s="114">
        <v>38.157604296961217</v>
      </c>
      <c r="X22" s="42">
        <v>33583</v>
      </c>
      <c r="Y22" s="113">
        <v>54.149534819974519</v>
      </c>
      <c r="Z22" s="112">
        <v>23969</v>
      </c>
      <c r="AA22" s="113">
        <v>71.372420569931222</v>
      </c>
      <c r="AB22" s="112">
        <v>9614</v>
      </c>
      <c r="AC22" s="114">
        <v>28.627579430068781</v>
      </c>
    </row>
    <row r="23" spans="2:29" x14ac:dyDescent="0.25">
      <c r="B23" s="111" t="s">
        <v>99</v>
      </c>
      <c r="D23" s="42">
        <v>102744</v>
      </c>
      <c r="E23" s="112">
        <v>63604</v>
      </c>
      <c r="F23" s="113">
        <v>61.905318072101537</v>
      </c>
      <c r="G23" s="112">
        <v>39140</v>
      </c>
      <c r="H23" s="114">
        <v>38.094681927898463</v>
      </c>
      <c r="J23" s="42">
        <v>28398</v>
      </c>
      <c r="K23" s="113">
        <v>27.639570193879941</v>
      </c>
      <c r="L23" s="112">
        <v>11190</v>
      </c>
      <c r="M23" s="113">
        <v>39.404183393196703</v>
      </c>
      <c r="N23" s="112">
        <v>17208</v>
      </c>
      <c r="O23" s="114">
        <v>60.595816606803297</v>
      </c>
      <c r="Q23" s="42">
        <v>18167</v>
      </c>
      <c r="R23" s="113">
        <v>17.681811103324769</v>
      </c>
      <c r="S23" s="112">
        <v>10488</v>
      </c>
      <c r="T23" s="113">
        <v>57.731050806407232</v>
      </c>
      <c r="U23" s="112">
        <v>7679</v>
      </c>
      <c r="V23" s="114">
        <v>42.268949193592782</v>
      </c>
      <c r="X23" s="42">
        <v>56179</v>
      </c>
      <c r="Y23" s="113">
        <v>54.678618702795298</v>
      </c>
      <c r="Z23" s="112">
        <v>41926</v>
      </c>
      <c r="AA23" s="113">
        <v>74.629309884476399</v>
      </c>
      <c r="AB23" s="112">
        <v>14253</v>
      </c>
      <c r="AC23" s="114">
        <v>25.37069011552359</v>
      </c>
    </row>
    <row r="24" spans="2:29" x14ac:dyDescent="0.25">
      <c r="B24" s="111" t="s">
        <v>100</v>
      </c>
      <c r="D24" s="42">
        <v>287871</v>
      </c>
      <c r="E24" s="112">
        <v>186288</v>
      </c>
      <c r="F24" s="113">
        <v>64.712319059578775</v>
      </c>
      <c r="G24" s="112">
        <v>101583</v>
      </c>
      <c r="H24" s="114">
        <v>35.287680940421232</v>
      </c>
      <c r="J24" s="42">
        <v>68370</v>
      </c>
      <c r="K24" s="113">
        <v>23.75022145335932</v>
      </c>
      <c r="L24" s="112">
        <v>31308</v>
      </c>
      <c r="M24" s="113">
        <v>45.792014041246162</v>
      </c>
      <c r="N24" s="112">
        <v>37062</v>
      </c>
      <c r="O24" s="114">
        <v>54.207985958753838</v>
      </c>
      <c r="Q24" s="42">
        <v>57240</v>
      </c>
      <c r="R24" s="113">
        <v>19.883906333045012</v>
      </c>
      <c r="S24" s="112">
        <v>36965</v>
      </c>
      <c r="T24" s="113">
        <v>64.578965758211041</v>
      </c>
      <c r="U24" s="112">
        <v>20275</v>
      </c>
      <c r="V24" s="114">
        <v>35.421034241788959</v>
      </c>
      <c r="X24" s="42">
        <v>162261</v>
      </c>
      <c r="Y24" s="113">
        <v>56.365872213595672</v>
      </c>
      <c r="Z24" s="112">
        <v>118015</v>
      </c>
      <c r="AA24" s="113">
        <v>72.731586764533688</v>
      </c>
      <c r="AB24" s="112">
        <v>44246</v>
      </c>
      <c r="AC24" s="114">
        <v>27.268413235466319</v>
      </c>
    </row>
    <row r="25" spans="2:29" x14ac:dyDescent="0.25">
      <c r="B25" s="111" t="s">
        <v>101</v>
      </c>
      <c r="D25" s="42">
        <v>75237</v>
      </c>
      <c r="E25" s="112">
        <v>42627</v>
      </c>
      <c r="F25" s="113">
        <v>56.656963993779662</v>
      </c>
      <c r="G25" s="112">
        <v>32610</v>
      </c>
      <c r="H25" s="114">
        <v>43.343036006220338</v>
      </c>
      <c r="J25" s="42">
        <v>25555</v>
      </c>
      <c r="K25" s="113">
        <v>33.966000770897303</v>
      </c>
      <c r="L25" s="112">
        <v>9676</v>
      </c>
      <c r="M25" s="113">
        <v>37.863431813735083</v>
      </c>
      <c r="N25" s="112">
        <v>15879</v>
      </c>
      <c r="O25" s="114">
        <v>62.136568186264917</v>
      </c>
      <c r="Q25" s="42">
        <v>17627</v>
      </c>
      <c r="R25" s="113">
        <v>23.428632188949589</v>
      </c>
      <c r="S25" s="112">
        <v>10860</v>
      </c>
      <c r="T25" s="113">
        <v>61.610030067510067</v>
      </c>
      <c r="U25" s="112">
        <v>6767</v>
      </c>
      <c r="V25" s="114">
        <v>38.389969932489933</v>
      </c>
      <c r="X25" s="42">
        <v>32055</v>
      </c>
      <c r="Y25" s="113">
        <v>42.605367040153112</v>
      </c>
      <c r="Z25" s="112">
        <v>22091</v>
      </c>
      <c r="AA25" s="113">
        <v>68.915925752612694</v>
      </c>
      <c r="AB25" s="112">
        <v>9964</v>
      </c>
      <c r="AC25" s="114">
        <v>31.08407424738731</v>
      </c>
    </row>
    <row r="26" spans="2:29" x14ac:dyDescent="0.25">
      <c r="B26" s="111" t="s">
        <v>102</v>
      </c>
      <c r="D26" s="42">
        <v>24167</v>
      </c>
      <c r="E26" s="112">
        <v>14973</v>
      </c>
      <c r="F26" s="113">
        <v>61.956386808457822</v>
      </c>
      <c r="G26" s="112">
        <v>9194</v>
      </c>
      <c r="H26" s="114">
        <v>38.043613191542192</v>
      </c>
      <c r="J26" s="42">
        <v>5734</v>
      </c>
      <c r="K26" s="113">
        <v>23.726569288699469</v>
      </c>
      <c r="L26" s="112">
        <v>2530</v>
      </c>
      <c r="M26" s="113">
        <v>44.122776421346352</v>
      </c>
      <c r="N26" s="112">
        <v>3204</v>
      </c>
      <c r="O26" s="114">
        <v>55.877223578653648</v>
      </c>
      <c r="Q26" s="42">
        <v>4608</v>
      </c>
      <c r="R26" s="113">
        <v>19.06732320933504</v>
      </c>
      <c r="S26" s="112">
        <v>2558</v>
      </c>
      <c r="T26" s="113">
        <v>55.512152777777779</v>
      </c>
      <c r="U26" s="112">
        <v>2050</v>
      </c>
      <c r="V26" s="114">
        <v>44.487847222222221</v>
      </c>
      <c r="X26" s="42">
        <v>13825</v>
      </c>
      <c r="Y26" s="113">
        <v>57.206107501965477</v>
      </c>
      <c r="Z26" s="112">
        <v>9885</v>
      </c>
      <c r="AA26" s="113">
        <v>71.500904159132006</v>
      </c>
      <c r="AB26" s="112">
        <v>3940</v>
      </c>
      <c r="AC26" s="114">
        <v>28.499095840867991</v>
      </c>
    </row>
    <row r="27" spans="2:29" x14ac:dyDescent="0.25">
      <c r="B27" s="111" t="s">
        <v>103</v>
      </c>
      <c r="D27" s="42">
        <v>121585</v>
      </c>
      <c r="E27" s="112">
        <v>73245</v>
      </c>
      <c r="F27" s="113">
        <v>60.241806143849978</v>
      </c>
      <c r="G27" s="112">
        <v>48340</v>
      </c>
      <c r="H27" s="114">
        <v>39.758193856150022</v>
      </c>
      <c r="J27" s="42">
        <v>32197</v>
      </c>
      <c r="K27" s="113">
        <v>26.481062631081141</v>
      </c>
      <c r="L27" s="112">
        <v>13146</v>
      </c>
      <c r="M27" s="113">
        <v>40.829890983632019</v>
      </c>
      <c r="N27" s="112">
        <v>19051</v>
      </c>
      <c r="O27" s="114">
        <v>59.170109016367988</v>
      </c>
      <c r="Q27" s="42">
        <v>24350</v>
      </c>
      <c r="R27" s="113">
        <v>20.02714150594235</v>
      </c>
      <c r="S27" s="112">
        <v>13686</v>
      </c>
      <c r="T27" s="113">
        <v>56.205338809034913</v>
      </c>
      <c r="U27" s="112">
        <v>10664</v>
      </c>
      <c r="V27" s="114">
        <v>43.794661190965087</v>
      </c>
      <c r="X27" s="42">
        <v>65038</v>
      </c>
      <c r="Y27" s="113">
        <v>53.491795862976517</v>
      </c>
      <c r="Z27" s="112">
        <v>46413</v>
      </c>
      <c r="AA27" s="113">
        <v>71.362895537993182</v>
      </c>
      <c r="AB27" s="112">
        <v>18625</v>
      </c>
      <c r="AC27" s="114">
        <v>28.637104462006828</v>
      </c>
    </row>
    <row r="28" spans="2:29" x14ac:dyDescent="0.25">
      <c r="B28" s="111" t="s">
        <v>104</v>
      </c>
      <c r="D28" s="42">
        <v>15200</v>
      </c>
      <c r="E28" s="112">
        <v>9392</v>
      </c>
      <c r="F28" s="113">
        <v>61.789473684210527</v>
      </c>
      <c r="G28" s="112">
        <v>5808</v>
      </c>
      <c r="H28" s="114">
        <v>38.210526315789473</v>
      </c>
      <c r="J28" s="42">
        <v>3458</v>
      </c>
      <c r="K28" s="113">
        <v>22.75</v>
      </c>
      <c r="L28" s="112">
        <v>1441</v>
      </c>
      <c r="M28" s="113">
        <v>41.671486408328512</v>
      </c>
      <c r="N28" s="112">
        <v>2017</v>
      </c>
      <c r="O28" s="114">
        <v>58.328513591671481</v>
      </c>
      <c r="Q28" s="42">
        <v>2908</v>
      </c>
      <c r="R28" s="113">
        <v>19.131578947368421</v>
      </c>
      <c r="S28" s="112">
        <v>1713</v>
      </c>
      <c r="T28" s="113">
        <v>58.906464924346643</v>
      </c>
      <c r="U28" s="112">
        <v>1195</v>
      </c>
      <c r="V28" s="114">
        <v>41.093535075653371</v>
      </c>
      <c r="X28" s="42">
        <v>8834</v>
      </c>
      <c r="Y28" s="113">
        <v>58.118421052631582</v>
      </c>
      <c r="Z28" s="112">
        <v>6238</v>
      </c>
      <c r="AA28" s="113">
        <v>70.613538600860309</v>
      </c>
      <c r="AB28" s="112">
        <v>2596</v>
      </c>
      <c r="AC28" s="114">
        <v>29.38646139913968</v>
      </c>
    </row>
    <row r="29" spans="2:29" x14ac:dyDescent="0.25">
      <c r="B29" s="111" t="s">
        <v>105</v>
      </c>
      <c r="D29" s="42">
        <v>2516</v>
      </c>
      <c r="E29" s="112">
        <v>1348</v>
      </c>
      <c r="F29" s="113">
        <v>53.577106518282989</v>
      </c>
      <c r="G29" s="112">
        <v>1168</v>
      </c>
      <c r="H29" s="114">
        <v>46.422893481717011</v>
      </c>
      <c r="J29" s="42">
        <v>1387</v>
      </c>
      <c r="K29" s="113">
        <v>55.127186009538953</v>
      </c>
      <c r="L29" s="112">
        <v>538</v>
      </c>
      <c r="M29" s="113">
        <v>38.788752703676998</v>
      </c>
      <c r="N29" s="112">
        <v>849</v>
      </c>
      <c r="O29" s="114">
        <v>61.211247296323002</v>
      </c>
      <c r="Q29" s="42">
        <v>472</v>
      </c>
      <c r="R29" s="113">
        <v>18.75993640699523</v>
      </c>
      <c r="S29" s="112">
        <v>322</v>
      </c>
      <c r="T29" s="113">
        <v>68.220338983050837</v>
      </c>
      <c r="U29" s="112">
        <v>150</v>
      </c>
      <c r="V29" s="114">
        <v>31.779661016949149</v>
      </c>
      <c r="X29" s="42">
        <v>657</v>
      </c>
      <c r="Y29" s="113">
        <v>26.112877583465821</v>
      </c>
      <c r="Z29" s="112">
        <v>488</v>
      </c>
      <c r="AA29" s="113">
        <v>74.277016742770158</v>
      </c>
      <c r="AB29" s="112">
        <v>169</v>
      </c>
      <c r="AC29" s="114">
        <v>25.722983257229831</v>
      </c>
    </row>
    <row r="30" spans="2:29" x14ac:dyDescent="0.25">
      <c r="B30" s="115" t="s">
        <v>106</v>
      </c>
      <c r="D30" s="44">
        <v>3376</v>
      </c>
      <c r="E30" s="116">
        <v>1853</v>
      </c>
      <c r="F30" s="117">
        <v>54.887440758293828</v>
      </c>
      <c r="G30" s="116">
        <v>1523</v>
      </c>
      <c r="H30" s="118">
        <v>45.112559241706172</v>
      </c>
      <c r="J30" s="44">
        <v>1793</v>
      </c>
      <c r="K30" s="117">
        <v>53.110189573459721</v>
      </c>
      <c r="L30" s="116">
        <v>689</v>
      </c>
      <c r="M30" s="117">
        <v>38.427216954824317</v>
      </c>
      <c r="N30" s="116">
        <v>1104</v>
      </c>
      <c r="O30" s="118">
        <v>61.572783045175683</v>
      </c>
      <c r="Q30" s="44">
        <v>647</v>
      </c>
      <c r="R30" s="117">
        <v>19.164691943127959</v>
      </c>
      <c r="S30" s="116">
        <v>438</v>
      </c>
      <c r="T30" s="117">
        <v>67.697063369397213</v>
      </c>
      <c r="U30" s="116">
        <v>209</v>
      </c>
      <c r="V30" s="118">
        <v>32.30293663060278</v>
      </c>
      <c r="X30" s="44">
        <v>936</v>
      </c>
      <c r="Y30" s="117">
        <v>27.72511848341232</v>
      </c>
      <c r="Z30" s="116">
        <v>726</v>
      </c>
      <c r="AA30" s="117">
        <v>77.564102564102569</v>
      </c>
      <c r="AB30" s="116">
        <v>210</v>
      </c>
      <c r="AC30" s="118">
        <v>22.435897435897441</v>
      </c>
    </row>
    <row r="31" spans="2:29" ht="8.1" customHeight="1" x14ac:dyDescent="0.25"/>
    <row r="32" spans="2:29" x14ac:dyDescent="0.25">
      <c r="B32" s="119" t="s">
        <v>49</v>
      </c>
      <c r="D32" s="120">
        <v>2377691</v>
      </c>
      <c r="E32" s="121">
        <v>1468933</v>
      </c>
      <c r="F32" s="122">
        <v>61.779810749167993</v>
      </c>
      <c r="G32" s="121">
        <v>908758</v>
      </c>
      <c r="H32" s="123">
        <v>38.220189250832007</v>
      </c>
      <c r="J32" s="120">
        <v>619033</v>
      </c>
      <c r="K32" s="122">
        <v>26.03504828844455</v>
      </c>
      <c r="L32" s="121">
        <v>262220</v>
      </c>
      <c r="M32" s="122">
        <v>42.359615723232849</v>
      </c>
      <c r="N32" s="121">
        <v>356813</v>
      </c>
      <c r="O32" s="123">
        <v>57.640384276767151</v>
      </c>
      <c r="Q32" s="120">
        <v>521363</v>
      </c>
      <c r="R32" s="122">
        <v>21.927281551723919</v>
      </c>
      <c r="S32" s="121">
        <v>322465</v>
      </c>
      <c r="T32" s="122">
        <v>61.850380636907488</v>
      </c>
      <c r="U32" s="121">
        <v>198898</v>
      </c>
      <c r="V32" s="123">
        <v>38.149619363092498</v>
      </c>
      <c r="X32" s="120">
        <v>1237295</v>
      </c>
      <c r="Y32" s="122">
        <v>52.037670159831542</v>
      </c>
      <c r="Z32" s="121">
        <v>884248</v>
      </c>
      <c r="AA32" s="122">
        <v>71.466222687394676</v>
      </c>
      <c r="AB32" s="121">
        <v>353047</v>
      </c>
      <c r="AC32" s="123">
        <v>28.53377731260532</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4"/>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5.5703125" customWidth="1"/>
    <col min="5" max="5" width="8.140625" customWidth="1"/>
    <col min="6" max="6" width="0.42578125" customWidth="1"/>
    <col min="7" max="7" width="15.5703125" customWidth="1"/>
    <col min="8" max="8" width="8.140625" customWidth="1"/>
    <col min="9" max="9" width="0.42578125" customWidth="1"/>
    <col min="10" max="10" width="15.5703125" customWidth="1"/>
    <col min="11" max="11" width="8.140625" customWidth="1"/>
    <col min="12" max="12" width="0.42578125" customWidth="1"/>
    <col min="13" max="13" width="15.5703125" customWidth="1"/>
    <col min="14" max="14" width="8.140625" customWidth="1"/>
  </cols>
  <sheetData>
    <row r="1" spans="1:14" ht="14.45" customHeight="1" x14ac:dyDescent="0.25"/>
    <row r="2" spans="1:14" ht="52.5" customHeight="1" x14ac:dyDescent="0.25"/>
    <row r="3" spans="1:14" ht="4.5" customHeight="1" x14ac:dyDescent="0.25"/>
    <row r="4" spans="1:14" ht="17.100000000000001" customHeight="1" x14ac:dyDescent="0.25">
      <c r="A4" s="209" t="s">
        <v>143</v>
      </c>
      <c r="B4" s="210"/>
      <c r="C4" s="210"/>
      <c r="D4" s="210"/>
      <c r="E4" s="210"/>
      <c r="F4" s="210"/>
      <c r="G4" s="210"/>
      <c r="H4" s="210"/>
      <c r="I4" s="210"/>
      <c r="J4" s="210"/>
      <c r="K4" s="210"/>
      <c r="L4" s="210"/>
      <c r="M4" s="210"/>
      <c r="N4" s="210"/>
    </row>
    <row r="5" spans="1:14" ht="17.100000000000001" customHeight="1" x14ac:dyDescent="0.25">
      <c r="B5" s="226" t="s">
        <v>113</v>
      </c>
      <c r="C5" s="210"/>
      <c r="D5" s="210"/>
      <c r="E5" s="210"/>
      <c r="F5" s="210"/>
      <c r="G5" s="210"/>
      <c r="H5" s="210"/>
      <c r="I5" s="210"/>
      <c r="J5" s="210"/>
      <c r="K5" s="210"/>
      <c r="L5" s="210"/>
      <c r="M5" s="210"/>
      <c r="N5" s="210"/>
    </row>
    <row r="6" spans="1:14" ht="6" customHeight="1" x14ac:dyDescent="0.25"/>
    <row r="7" spans="1:14" ht="12.95" customHeight="1" x14ac:dyDescent="0.25">
      <c r="B7" s="235" t="s">
        <v>114</v>
      </c>
      <c r="D7" s="224" t="s">
        <v>60</v>
      </c>
      <c r="E7" s="216"/>
      <c r="G7" s="240"/>
      <c r="H7" s="216"/>
      <c r="J7" s="240"/>
      <c r="K7" s="216"/>
      <c r="M7" s="240"/>
      <c r="N7" s="216"/>
    </row>
    <row r="8" spans="1:14" ht="33.950000000000003" customHeight="1" x14ac:dyDescent="0.25">
      <c r="B8" s="220"/>
      <c r="D8" s="225"/>
      <c r="E8" s="213"/>
      <c r="G8" s="236" t="s">
        <v>138</v>
      </c>
      <c r="H8" s="202"/>
      <c r="J8" s="236" t="s">
        <v>139</v>
      </c>
      <c r="K8" s="202"/>
      <c r="M8" s="236" t="s">
        <v>140</v>
      </c>
      <c r="N8" s="202"/>
    </row>
    <row r="9" spans="1:14" ht="6" customHeight="1" x14ac:dyDescent="0.25">
      <c r="B9" s="220"/>
      <c r="D9" s="241" t="s">
        <v>119</v>
      </c>
      <c r="E9" s="239" t="s">
        <v>123</v>
      </c>
      <c r="G9" s="234" t="s">
        <v>119</v>
      </c>
      <c r="H9" s="237" t="s">
        <v>123</v>
      </c>
      <c r="J9" s="234" t="s">
        <v>119</v>
      </c>
      <c r="K9" s="237" t="s">
        <v>123</v>
      </c>
      <c r="M9" s="234" t="s">
        <v>119</v>
      </c>
      <c r="N9" s="237" t="s">
        <v>123</v>
      </c>
    </row>
    <row r="10" spans="1:14" ht="27.6" customHeight="1" x14ac:dyDescent="0.25">
      <c r="B10" s="231"/>
      <c r="D10" s="223"/>
      <c r="E10" s="238"/>
      <c r="G10" s="223"/>
      <c r="H10" s="238"/>
      <c r="J10" s="223"/>
      <c r="K10" s="238"/>
      <c r="M10" s="223"/>
      <c r="N10" s="238"/>
    </row>
    <row r="11" spans="1:14" ht="4.5" customHeight="1" x14ac:dyDescent="0.25"/>
    <row r="12" spans="1:14" x14ac:dyDescent="0.25">
      <c r="B12" s="107" t="s">
        <v>88</v>
      </c>
      <c r="D12" s="40">
        <v>470127</v>
      </c>
      <c r="E12" s="110">
        <v>5.4182615006397006</v>
      </c>
      <c r="G12" s="40">
        <v>130392</v>
      </c>
      <c r="H12" s="110">
        <v>1.8581971759370359</v>
      </c>
      <c r="J12" s="40">
        <v>115955</v>
      </c>
      <c r="K12" s="110">
        <v>9.5860683520444443</v>
      </c>
      <c r="M12" s="40">
        <v>223780</v>
      </c>
      <c r="N12" s="110">
        <v>49.732314892803728</v>
      </c>
    </row>
    <row r="13" spans="1:14" x14ac:dyDescent="0.25">
      <c r="B13" s="111" t="s">
        <v>89</v>
      </c>
      <c r="D13" s="42">
        <v>62734</v>
      </c>
      <c r="E13" s="114">
        <v>4.5971738673228684</v>
      </c>
      <c r="G13" s="42">
        <v>11911</v>
      </c>
      <c r="H13" s="114">
        <v>1.127724157781022</v>
      </c>
      <c r="J13" s="42">
        <v>12644</v>
      </c>
      <c r="K13" s="114">
        <v>6.0274965200312716</v>
      </c>
      <c r="M13" s="42">
        <v>38179</v>
      </c>
      <c r="N13" s="114">
        <v>38.701077535960103</v>
      </c>
    </row>
    <row r="14" spans="1:14" x14ac:dyDescent="0.25">
      <c r="B14" s="111" t="s">
        <v>90</v>
      </c>
      <c r="D14" s="42">
        <v>50757</v>
      </c>
      <c r="E14" s="114">
        <v>5.0000591058467503</v>
      </c>
      <c r="G14" s="42">
        <v>10850</v>
      </c>
      <c r="H14" s="114">
        <v>1.4919729107222659</v>
      </c>
      <c r="J14" s="42">
        <v>11602</v>
      </c>
      <c r="K14" s="114">
        <v>5.7599602829837409</v>
      </c>
      <c r="M14" s="42">
        <v>28305</v>
      </c>
      <c r="N14" s="114">
        <v>32.730867966419197</v>
      </c>
    </row>
    <row r="15" spans="1:14" x14ac:dyDescent="0.25">
      <c r="B15" s="111" t="s">
        <v>91</v>
      </c>
      <c r="D15" s="42">
        <v>50446</v>
      </c>
      <c r="E15" s="114">
        <v>4.0361837157277227</v>
      </c>
      <c r="G15" s="42">
        <v>14821</v>
      </c>
      <c r="H15" s="114">
        <v>1.4259915119781941</v>
      </c>
      <c r="J15" s="42">
        <v>11826</v>
      </c>
      <c r="K15" s="114">
        <v>7.6712506486766996</v>
      </c>
      <c r="M15" s="42">
        <v>23799</v>
      </c>
      <c r="N15" s="114">
        <v>42.243995952926142</v>
      </c>
    </row>
    <row r="16" spans="1:14" x14ac:dyDescent="0.25">
      <c r="B16" s="111" t="s">
        <v>92</v>
      </c>
      <c r="D16" s="42">
        <v>85779</v>
      </c>
      <c r="E16" s="114">
        <v>3.7974364127841138</v>
      </c>
      <c r="G16" s="42">
        <v>29562</v>
      </c>
      <c r="H16" s="114">
        <v>1.599646759554618</v>
      </c>
      <c r="J16" s="42">
        <v>20823</v>
      </c>
      <c r="K16" s="114">
        <v>6.8154592407847447</v>
      </c>
      <c r="M16" s="42">
        <v>35394</v>
      </c>
      <c r="N16" s="114">
        <v>33.610301309504592</v>
      </c>
    </row>
    <row r="17" spans="2:14" x14ac:dyDescent="0.25">
      <c r="B17" s="111" t="s">
        <v>93</v>
      </c>
      <c r="D17" s="42">
        <v>25854</v>
      </c>
      <c r="E17" s="114">
        <v>4.3552894682315202</v>
      </c>
      <c r="G17" s="42">
        <v>7183</v>
      </c>
      <c r="H17" s="114">
        <v>1.6030655308550501</v>
      </c>
      <c r="J17" s="42">
        <v>5484</v>
      </c>
      <c r="K17" s="114">
        <v>5.3047011027278002</v>
      </c>
      <c r="M17" s="42">
        <v>13187</v>
      </c>
      <c r="N17" s="114">
        <v>31.275495683521491</v>
      </c>
    </row>
    <row r="18" spans="2:14" x14ac:dyDescent="0.25">
      <c r="B18" s="111" t="s">
        <v>94</v>
      </c>
      <c r="D18" s="42">
        <v>105011</v>
      </c>
      <c r="E18" s="114">
        <v>4.9384916510611001</v>
      </c>
      <c r="G18" s="42">
        <v>24869</v>
      </c>
      <c r="H18" s="114">
        <v>1.463336848150484</v>
      </c>
      <c r="J18" s="42">
        <v>21406</v>
      </c>
      <c r="K18" s="114">
        <v>7.3208435078215306</v>
      </c>
      <c r="M18" s="42">
        <v>58736</v>
      </c>
      <c r="N18" s="114">
        <v>43.667291164837778</v>
      </c>
    </row>
    <row r="19" spans="2:14" x14ac:dyDescent="0.25">
      <c r="B19" s="111" t="s">
        <v>95</v>
      </c>
      <c r="D19" s="42">
        <v>161498</v>
      </c>
      <c r="E19" s="114">
        <v>6.7256616529673856</v>
      </c>
      <c r="G19" s="42">
        <v>33395</v>
      </c>
      <c r="H19" s="114">
        <v>1.9118121884252779</v>
      </c>
      <c r="J19" s="42">
        <v>29341</v>
      </c>
      <c r="K19" s="114">
        <v>6.8087466438942661</v>
      </c>
      <c r="M19" s="42">
        <v>98762</v>
      </c>
      <c r="N19" s="114">
        <v>44.185255773584231</v>
      </c>
    </row>
    <row r="20" spans="2:14" x14ac:dyDescent="0.25">
      <c r="B20" s="111" t="s">
        <v>96</v>
      </c>
      <c r="D20" s="42">
        <v>429638</v>
      </c>
      <c r="E20" s="114">
        <v>5.288421179090526</v>
      </c>
      <c r="G20" s="42">
        <v>110894</v>
      </c>
      <c r="H20" s="114">
        <v>1.7002704174198069</v>
      </c>
      <c r="J20" s="42">
        <v>99175</v>
      </c>
      <c r="K20" s="114">
        <v>8.8305557262158203</v>
      </c>
      <c r="M20" s="42">
        <v>219569</v>
      </c>
      <c r="N20" s="114">
        <v>45.848802876604204</v>
      </c>
    </row>
    <row r="21" spans="2:14" x14ac:dyDescent="0.25">
      <c r="B21" s="111" t="s">
        <v>97</v>
      </c>
      <c r="D21" s="42">
        <v>241132</v>
      </c>
      <c r="E21" s="114">
        <v>4.4446803812296061</v>
      </c>
      <c r="G21" s="42">
        <v>63419</v>
      </c>
      <c r="H21" s="114">
        <v>1.468417867097521</v>
      </c>
      <c r="J21" s="42">
        <v>53497</v>
      </c>
      <c r="K21" s="114">
        <v>6.7292839640346767</v>
      </c>
      <c r="M21" s="42">
        <v>124216</v>
      </c>
      <c r="N21" s="114">
        <v>39.898756295611058</v>
      </c>
    </row>
    <row r="22" spans="2:14" x14ac:dyDescent="0.25">
      <c r="B22" s="111" t="s">
        <v>98</v>
      </c>
      <c r="D22" s="42">
        <v>62019</v>
      </c>
      <c r="E22" s="114">
        <v>5.8878145336997854</v>
      </c>
      <c r="G22" s="42">
        <v>14845</v>
      </c>
      <c r="H22" s="114">
        <v>1.8288528799043009</v>
      </c>
      <c r="J22" s="42">
        <v>13591</v>
      </c>
      <c r="K22" s="114">
        <v>8.2084639403767525</v>
      </c>
      <c r="M22" s="42">
        <v>33583</v>
      </c>
      <c r="N22" s="114">
        <v>44.152719527747458</v>
      </c>
    </row>
    <row r="23" spans="2:14" x14ac:dyDescent="0.25">
      <c r="B23" s="111" t="s">
        <v>99</v>
      </c>
      <c r="D23" s="42">
        <v>102744</v>
      </c>
      <c r="E23" s="114">
        <v>3.784670434490804</v>
      </c>
      <c r="G23" s="42">
        <v>28398</v>
      </c>
      <c r="H23" s="114">
        <v>1.4306931491169379</v>
      </c>
      <c r="J23" s="42">
        <v>18167</v>
      </c>
      <c r="K23" s="114">
        <v>3.7506219380518728</v>
      </c>
      <c r="M23" s="42">
        <v>56179</v>
      </c>
      <c r="N23" s="114">
        <v>22.887605110488231</v>
      </c>
    </row>
    <row r="24" spans="2:14" x14ac:dyDescent="0.25">
      <c r="B24" s="111" t="s">
        <v>100</v>
      </c>
      <c r="D24" s="42">
        <v>287871</v>
      </c>
      <c r="E24" s="114">
        <v>4.0466068756232527</v>
      </c>
      <c r="G24" s="42">
        <v>68370</v>
      </c>
      <c r="H24" s="114">
        <v>1.1846678303684579</v>
      </c>
      <c r="J24" s="42">
        <v>57240</v>
      </c>
      <c r="K24" s="114">
        <v>6.131125100016388</v>
      </c>
      <c r="M24" s="42">
        <v>162261</v>
      </c>
      <c r="N24" s="114">
        <v>39.667669801565083</v>
      </c>
    </row>
    <row r="25" spans="2:14" x14ac:dyDescent="0.25">
      <c r="B25" s="111" t="s">
        <v>101</v>
      </c>
      <c r="D25" s="42">
        <v>75237</v>
      </c>
      <c r="E25" s="114">
        <v>4.7408646184693151</v>
      </c>
      <c r="G25" s="42">
        <v>25555</v>
      </c>
      <c r="H25" s="114">
        <v>1.9409032738264771</v>
      </c>
      <c r="J25" s="42">
        <v>17627</v>
      </c>
      <c r="K25" s="114">
        <v>8.9920827636868204</v>
      </c>
      <c r="M25" s="42">
        <v>32055</v>
      </c>
      <c r="N25" s="114">
        <v>43.139181223588942</v>
      </c>
    </row>
    <row r="26" spans="2:14" x14ac:dyDescent="0.25">
      <c r="B26" s="111" t="s">
        <v>102</v>
      </c>
      <c r="D26" s="42">
        <v>24167</v>
      </c>
      <c r="E26" s="114">
        <v>3.5339414553398831</v>
      </c>
      <c r="G26" s="42">
        <v>5734</v>
      </c>
      <c r="H26" s="114">
        <v>1.0612229789754219</v>
      </c>
      <c r="J26" s="42">
        <v>4608</v>
      </c>
      <c r="K26" s="114">
        <v>4.6220973970610357</v>
      </c>
      <c r="M26" s="42">
        <v>13825</v>
      </c>
      <c r="N26" s="114">
        <v>31.535847076803758</v>
      </c>
    </row>
    <row r="27" spans="2:14" x14ac:dyDescent="0.25">
      <c r="B27" s="111" t="s">
        <v>103</v>
      </c>
      <c r="D27" s="42">
        <v>121585</v>
      </c>
      <c r="E27" s="114">
        <v>5.4222302297195384</v>
      </c>
      <c r="G27" s="42">
        <v>32197</v>
      </c>
      <c r="H27" s="114">
        <v>1.8938030402488291</v>
      </c>
      <c r="J27" s="42">
        <v>24350</v>
      </c>
      <c r="K27" s="114">
        <v>6.4921733983528283</v>
      </c>
      <c r="M27" s="42">
        <v>65038</v>
      </c>
      <c r="N27" s="114">
        <v>38.909495548961416</v>
      </c>
    </row>
    <row r="28" spans="2:14" x14ac:dyDescent="0.25">
      <c r="B28" s="111" t="s">
        <v>104</v>
      </c>
      <c r="D28" s="42">
        <v>15200</v>
      </c>
      <c r="E28" s="114">
        <v>4.6511200937567896</v>
      </c>
      <c r="G28" s="42">
        <v>3458</v>
      </c>
      <c r="H28" s="114">
        <v>1.3651796288985389</v>
      </c>
      <c r="J28" s="42">
        <v>2908</v>
      </c>
      <c r="K28" s="114">
        <v>5.7502175116665351</v>
      </c>
      <c r="M28" s="42">
        <v>8834</v>
      </c>
      <c r="N28" s="114">
        <v>38.524268457546547</v>
      </c>
    </row>
    <row r="29" spans="2:14" x14ac:dyDescent="0.25">
      <c r="B29" s="111" t="s">
        <v>105</v>
      </c>
      <c r="D29" s="42">
        <v>2516</v>
      </c>
      <c r="E29" s="114">
        <v>3.0107578350305739</v>
      </c>
      <c r="G29" s="42">
        <v>1387</v>
      </c>
      <c r="H29" s="114">
        <v>1.922943614912171</v>
      </c>
      <c r="J29" s="42">
        <v>472</v>
      </c>
      <c r="K29" s="114">
        <v>5.353294771464217</v>
      </c>
      <c r="M29" s="42">
        <v>657</v>
      </c>
      <c r="N29" s="114">
        <v>25.066768409004201</v>
      </c>
    </row>
    <row r="30" spans="2:14" x14ac:dyDescent="0.25">
      <c r="B30" s="115" t="s">
        <v>106</v>
      </c>
      <c r="D30" s="44">
        <v>3376</v>
      </c>
      <c r="E30" s="118">
        <v>3.8774736697026428</v>
      </c>
      <c r="G30" s="44">
        <v>1793</v>
      </c>
      <c r="H30" s="118">
        <v>2.358341663597622</v>
      </c>
      <c r="J30" s="44">
        <v>647</v>
      </c>
      <c r="K30" s="118">
        <v>7.5136453373591916</v>
      </c>
      <c r="M30" s="44">
        <v>936</v>
      </c>
      <c r="N30" s="118">
        <v>38.550247116968698</v>
      </c>
    </row>
    <row r="31" spans="2:14" ht="8.1" customHeight="1" x14ac:dyDescent="0.25"/>
    <row r="32" spans="2:14" x14ac:dyDescent="0.25">
      <c r="B32" s="119" t="s">
        <v>49</v>
      </c>
      <c r="D32" s="120">
        <v>2377691</v>
      </c>
      <c r="E32" s="123">
        <v>4.8397586425599082</v>
      </c>
      <c r="G32" s="120">
        <v>619033</v>
      </c>
      <c r="H32" s="123">
        <v>1.5893150525118671</v>
      </c>
      <c r="J32" s="120">
        <v>521363</v>
      </c>
      <c r="K32" s="123">
        <v>7.2942161742744647</v>
      </c>
      <c r="M32" s="120">
        <v>1237295</v>
      </c>
      <c r="N32" s="123">
        <v>40.821305686599452</v>
      </c>
    </row>
    <row r="34" spans="2:14" x14ac:dyDescent="0.25">
      <c r="B34" s="211" t="s">
        <v>125</v>
      </c>
      <c r="C34" s="210"/>
      <c r="D34" s="210"/>
      <c r="E34" s="210"/>
      <c r="F34" s="210"/>
      <c r="G34" s="210"/>
      <c r="H34" s="210"/>
      <c r="I34" s="210"/>
      <c r="J34" s="210"/>
      <c r="K34" s="210"/>
      <c r="L34" s="210"/>
      <c r="M34" s="210"/>
      <c r="N34" s="210"/>
    </row>
  </sheetData>
  <mergeCells count="19">
    <mergeCell ref="B34:N34"/>
    <mergeCell ref="H9:H10"/>
    <mergeCell ref="D7:E8"/>
    <mergeCell ref="J9:J10"/>
    <mergeCell ref="G8:H8"/>
    <mergeCell ref="E9:E10"/>
    <mergeCell ref="G7:H7"/>
    <mergeCell ref="M7:N7"/>
    <mergeCell ref="D9:D10"/>
    <mergeCell ref="N9:N10"/>
    <mergeCell ref="J7:K7"/>
    <mergeCell ref="M8:N8"/>
    <mergeCell ref="G9:G10"/>
    <mergeCell ref="K9:K10"/>
    <mergeCell ref="A4:N4"/>
    <mergeCell ref="M9:M10"/>
    <mergeCell ref="B7:B10"/>
    <mergeCell ref="J8:K8"/>
    <mergeCell ref="B5:N5"/>
  </mergeCells>
  <printOptions horizontalCentered="1" verticalCentered="1"/>
  <pageMargins left="0.27777777777777779" right="0.27777777777777779" top="0.27777777777777779" bottom="0.27777777777777779" header="0.1388888888888889" footer="0.1388888888888889"/>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144</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5"/>
  <sheetViews>
    <sheetView showGridLines="0" workbookViewId="0"/>
  </sheetViews>
  <sheetFormatPr baseColWidth="10" defaultColWidth="8.7109375" defaultRowHeight="15" x14ac:dyDescent="0.25"/>
  <cols>
    <col min="1" max="1" width="3" customWidth="1"/>
    <col min="2" max="2" width="34" customWidth="1"/>
    <col min="3" max="3" width="0.42578125" customWidth="1"/>
    <col min="4" max="4" width="14" customWidth="1"/>
    <col min="5" max="5" width="0.42578125" customWidth="1"/>
    <col min="6" max="7" width="14" customWidth="1"/>
    <col min="8" max="8" width="0.42578125" customWidth="1"/>
    <col min="9" max="10" width="14" customWidth="1"/>
    <col min="11" max="11" width="9" customWidth="1"/>
    <col min="12" max="12" width="11" customWidth="1"/>
    <col min="13" max="13" width="9" customWidth="1"/>
    <col min="14" max="14" width="11" customWidth="1"/>
    <col min="15" max="15" width="9" customWidth="1"/>
    <col min="16" max="16" width="11" customWidth="1"/>
    <col min="17" max="17" width="9" customWidth="1"/>
    <col min="18" max="18" width="11" customWidth="1"/>
    <col min="19" max="19" width="9" customWidth="1"/>
    <col min="20" max="20" width="11" customWidth="1"/>
    <col min="21" max="21" width="9" customWidth="1"/>
    <col min="22" max="22" width="11" customWidth="1"/>
  </cols>
  <sheetData>
    <row r="1" spans="1:22" ht="14.45" customHeight="1" x14ac:dyDescent="0.25"/>
    <row r="2" spans="1:22" ht="14.45" customHeight="1" x14ac:dyDescent="0.25"/>
    <row r="3" spans="1:22" ht="32.450000000000003" customHeight="1" x14ac:dyDescent="0.25"/>
    <row r="4" spans="1:22" ht="19.5" customHeight="1" x14ac:dyDescent="0.25">
      <c r="A4" s="209" t="s">
        <v>145</v>
      </c>
      <c r="B4" s="210"/>
      <c r="C4" s="210"/>
      <c r="D4" s="210"/>
      <c r="E4" s="210"/>
      <c r="F4" s="210"/>
      <c r="G4" s="210"/>
      <c r="H4" s="210"/>
      <c r="I4" s="210"/>
      <c r="J4" s="210"/>
      <c r="K4" s="210"/>
      <c r="L4" s="210"/>
      <c r="M4" s="210"/>
      <c r="N4" s="210"/>
      <c r="O4" s="210"/>
      <c r="P4" s="210"/>
      <c r="Q4" s="210"/>
      <c r="R4" s="210"/>
      <c r="S4" s="210"/>
      <c r="T4" s="210"/>
      <c r="U4" s="210"/>
      <c r="V4" s="210"/>
    </row>
    <row r="5" spans="1:22" ht="15.95" customHeight="1" x14ac:dyDescent="0.25">
      <c r="B5" s="226" t="s">
        <v>113</v>
      </c>
      <c r="C5" s="210"/>
      <c r="D5" s="210"/>
      <c r="E5" s="210"/>
      <c r="F5" s="210"/>
      <c r="G5" s="210"/>
      <c r="H5" s="210"/>
      <c r="I5" s="210"/>
      <c r="J5" s="210"/>
      <c r="K5" s="210"/>
      <c r="L5" s="210"/>
      <c r="M5" s="210"/>
      <c r="N5" s="210"/>
      <c r="O5" s="210"/>
      <c r="P5" s="210"/>
      <c r="Q5" s="210"/>
      <c r="R5" s="210"/>
      <c r="S5" s="210"/>
      <c r="T5" s="210"/>
      <c r="U5" s="210"/>
      <c r="V5" s="210"/>
    </row>
    <row r="6" spans="1:22" ht="6" customHeight="1" x14ac:dyDescent="0.25"/>
    <row r="7" spans="1:22" ht="7.5" customHeight="1" x14ac:dyDescent="0.25">
      <c r="B7" s="235" t="s">
        <v>114</v>
      </c>
      <c r="D7" s="228" t="s">
        <v>146</v>
      </c>
      <c r="E7" s="5"/>
      <c r="F7" s="5"/>
      <c r="G7" s="5"/>
      <c r="H7" s="5"/>
      <c r="I7" s="5"/>
      <c r="J7" s="5"/>
      <c r="K7" s="5"/>
      <c r="L7" s="5"/>
      <c r="M7" s="5"/>
      <c r="N7" s="5"/>
      <c r="O7" s="5"/>
      <c r="P7" s="5"/>
      <c r="Q7" s="5"/>
      <c r="R7" s="5"/>
      <c r="S7" s="5"/>
      <c r="T7" s="5"/>
      <c r="U7" s="5"/>
      <c r="V7" s="6"/>
    </row>
    <row r="8" spans="1:22" ht="15" customHeight="1" x14ac:dyDescent="0.25">
      <c r="B8" s="220"/>
      <c r="D8" s="247"/>
      <c r="E8" s="9"/>
      <c r="F8" s="217" t="s">
        <v>147</v>
      </c>
      <c r="G8" s="204"/>
      <c r="H8" s="9"/>
      <c r="I8" s="217" t="s">
        <v>148</v>
      </c>
      <c r="J8" s="204"/>
      <c r="K8" s="243" t="s">
        <v>149</v>
      </c>
      <c r="L8" s="210"/>
      <c r="M8" s="210"/>
      <c r="N8" s="210"/>
      <c r="O8" s="210"/>
      <c r="P8" s="210"/>
      <c r="Q8" s="210"/>
      <c r="R8" s="210"/>
      <c r="S8" s="210"/>
      <c r="T8" s="210"/>
      <c r="U8" s="210"/>
      <c r="V8" s="213"/>
    </row>
    <row r="9" spans="1:22" ht="25.5" customHeight="1" x14ac:dyDescent="0.25">
      <c r="B9" s="220"/>
      <c r="D9" s="223"/>
      <c r="E9" s="9"/>
      <c r="F9" s="205"/>
      <c r="G9" s="207"/>
      <c r="H9" s="9"/>
      <c r="I9" s="205"/>
      <c r="J9" s="207"/>
      <c r="K9" s="245" t="s">
        <v>150</v>
      </c>
      <c r="L9" s="202"/>
      <c r="M9" s="245" t="s">
        <v>151</v>
      </c>
      <c r="N9" s="202"/>
      <c r="O9" s="245" t="s">
        <v>152</v>
      </c>
      <c r="P9" s="202"/>
      <c r="Q9" s="245" t="s">
        <v>153</v>
      </c>
      <c r="R9" s="202"/>
      <c r="S9" s="245" t="s">
        <v>154</v>
      </c>
      <c r="T9" s="202"/>
      <c r="U9" s="245" t="s">
        <v>155</v>
      </c>
      <c r="V9" s="202"/>
    </row>
    <row r="10" spans="1:22" ht="39" customHeight="1" x14ac:dyDescent="0.25">
      <c r="B10" s="231"/>
      <c r="D10" s="244" t="s">
        <v>119</v>
      </c>
      <c r="E10" s="10"/>
      <c r="F10" s="242" t="s">
        <v>119</v>
      </c>
      <c r="G10" s="242" t="s">
        <v>156</v>
      </c>
      <c r="H10" s="10"/>
      <c r="I10" s="242" t="s">
        <v>119</v>
      </c>
      <c r="J10" s="242" t="s">
        <v>156</v>
      </c>
      <c r="K10" s="242" t="s">
        <v>119</v>
      </c>
      <c r="L10" s="242" t="s">
        <v>157</v>
      </c>
      <c r="M10" s="242" t="s">
        <v>119</v>
      </c>
      <c r="N10" s="242" t="s">
        <v>157</v>
      </c>
      <c r="O10" s="242" t="s">
        <v>119</v>
      </c>
      <c r="P10" s="242" t="s">
        <v>157</v>
      </c>
      <c r="Q10" s="242" t="s">
        <v>119</v>
      </c>
      <c r="R10" s="242" t="s">
        <v>157</v>
      </c>
      <c r="S10" s="242" t="s">
        <v>119</v>
      </c>
      <c r="T10" s="242" t="s">
        <v>157</v>
      </c>
      <c r="U10" s="242" t="s">
        <v>119</v>
      </c>
      <c r="V10" s="246" t="s">
        <v>157</v>
      </c>
    </row>
    <row r="11" spans="1:22" ht="8.4499999999999993" customHeight="1" x14ac:dyDescent="0.25"/>
    <row r="12" spans="1:22" x14ac:dyDescent="0.25">
      <c r="B12" s="107" t="s">
        <v>88</v>
      </c>
      <c r="D12" s="130">
        <v>470127</v>
      </c>
      <c r="F12" s="40">
        <v>4735</v>
      </c>
      <c r="G12" s="110">
        <v>1.007174657060752</v>
      </c>
      <c r="I12" s="40">
        <v>3537</v>
      </c>
      <c r="J12" s="110">
        <v>0.75234989694274101</v>
      </c>
      <c r="K12" s="40">
        <v>3171</v>
      </c>
      <c r="L12" s="109">
        <v>89.652247667514843</v>
      </c>
      <c r="M12" s="108">
        <v>74</v>
      </c>
      <c r="N12" s="109">
        <v>2.0921685043822449</v>
      </c>
      <c r="O12" s="108">
        <v>1</v>
      </c>
      <c r="P12" s="109">
        <v>2.8272547356516822E-2</v>
      </c>
      <c r="Q12" s="108">
        <v>179</v>
      </c>
      <c r="R12" s="109">
        <v>5.0607859768165113</v>
      </c>
      <c r="S12" s="108">
        <v>53</v>
      </c>
      <c r="T12" s="109">
        <v>1.4984450098953921</v>
      </c>
      <c r="U12" s="108">
        <v>59</v>
      </c>
      <c r="V12" s="110">
        <v>1.668080294034493</v>
      </c>
    </row>
    <row r="13" spans="1:22" x14ac:dyDescent="0.25">
      <c r="B13" s="111" t="s">
        <v>89</v>
      </c>
      <c r="D13" s="131">
        <v>62734</v>
      </c>
      <c r="F13" s="42">
        <v>1078</v>
      </c>
      <c r="G13" s="114">
        <v>1.718366436063379</v>
      </c>
      <c r="I13" s="42">
        <v>704</v>
      </c>
      <c r="J13" s="114">
        <v>1.122198488857717</v>
      </c>
      <c r="K13" s="42">
        <v>634</v>
      </c>
      <c r="L13" s="113">
        <v>90.056818181818173</v>
      </c>
      <c r="M13" s="112">
        <v>10</v>
      </c>
      <c r="N13" s="113">
        <v>1.420454545454545</v>
      </c>
      <c r="O13" s="112">
        <v>0</v>
      </c>
      <c r="P13" s="113">
        <v>0</v>
      </c>
      <c r="Q13" s="112">
        <v>42</v>
      </c>
      <c r="R13" s="113">
        <v>5.9659090909090908</v>
      </c>
      <c r="S13" s="112">
        <v>3</v>
      </c>
      <c r="T13" s="113">
        <v>0.42613636363636359</v>
      </c>
      <c r="U13" s="112">
        <v>15</v>
      </c>
      <c r="V13" s="114">
        <v>2.1306818181818179</v>
      </c>
    </row>
    <row r="14" spans="1:22" x14ac:dyDescent="0.25">
      <c r="B14" s="111" t="s">
        <v>90</v>
      </c>
      <c r="D14" s="131">
        <v>50757</v>
      </c>
      <c r="F14" s="42">
        <v>635</v>
      </c>
      <c r="G14" s="114">
        <v>1.2510589672360459</v>
      </c>
      <c r="I14" s="42">
        <v>461</v>
      </c>
      <c r="J14" s="114">
        <v>0.90824910849735019</v>
      </c>
      <c r="K14" s="42">
        <v>431</v>
      </c>
      <c r="L14" s="113">
        <v>93.492407809110631</v>
      </c>
      <c r="M14" s="112">
        <v>1</v>
      </c>
      <c r="N14" s="113">
        <v>0.2169197396963124</v>
      </c>
      <c r="O14" s="112">
        <v>0</v>
      </c>
      <c r="P14" s="113">
        <v>0</v>
      </c>
      <c r="Q14" s="112">
        <v>4</v>
      </c>
      <c r="R14" s="113">
        <v>0.86767895878524948</v>
      </c>
      <c r="S14" s="112">
        <v>0</v>
      </c>
      <c r="T14" s="113">
        <v>0</v>
      </c>
      <c r="U14" s="112">
        <v>25</v>
      </c>
      <c r="V14" s="114">
        <v>5.4229934924078096</v>
      </c>
    </row>
    <row r="15" spans="1:22" x14ac:dyDescent="0.25">
      <c r="B15" s="111" t="s">
        <v>91</v>
      </c>
      <c r="D15" s="131">
        <v>50446</v>
      </c>
      <c r="F15" s="42">
        <v>886</v>
      </c>
      <c r="G15" s="114">
        <v>1.7563335051342031</v>
      </c>
      <c r="I15" s="42">
        <v>709</v>
      </c>
      <c r="J15" s="114">
        <v>1.4054632676525389</v>
      </c>
      <c r="K15" s="42">
        <v>464</v>
      </c>
      <c r="L15" s="113">
        <v>65.444287729196049</v>
      </c>
      <c r="M15" s="112">
        <v>17</v>
      </c>
      <c r="N15" s="113">
        <v>2.397743300423131</v>
      </c>
      <c r="O15" s="112">
        <v>0</v>
      </c>
      <c r="P15" s="113">
        <v>0</v>
      </c>
      <c r="Q15" s="112">
        <v>86</v>
      </c>
      <c r="R15" s="113">
        <v>12.12976022566996</v>
      </c>
      <c r="S15" s="112">
        <v>59</v>
      </c>
      <c r="T15" s="113">
        <v>8.3215796897038086</v>
      </c>
      <c r="U15" s="112">
        <v>83</v>
      </c>
      <c r="V15" s="114">
        <v>11.706629055007051</v>
      </c>
    </row>
    <row r="16" spans="1:22" x14ac:dyDescent="0.25">
      <c r="B16" s="111" t="s">
        <v>92</v>
      </c>
      <c r="D16" s="131">
        <v>85779</v>
      </c>
      <c r="F16" s="42">
        <v>1693</v>
      </c>
      <c r="G16" s="114">
        <v>1.973676540878303</v>
      </c>
      <c r="I16" s="42">
        <v>779</v>
      </c>
      <c r="J16" s="114">
        <v>0.90814768183354899</v>
      </c>
      <c r="K16" s="42">
        <v>715</v>
      </c>
      <c r="L16" s="113">
        <v>91.784338896020529</v>
      </c>
      <c r="M16" s="112">
        <v>5</v>
      </c>
      <c r="N16" s="113">
        <v>0.64184852374839541</v>
      </c>
      <c r="O16" s="112">
        <v>0</v>
      </c>
      <c r="P16" s="113">
        <v>0</v>
      </c>
      <c r="Q16" s="112">
        <v>33</v>
      </c>
      <c r="R16" s="113">
        <v>4.2362002567394086</v>
      </c>
      <c r="S16" s="112">
        <v>19</v>
      </c>
      <c r="T16" s="113">
        <v>2.4390243902439019</v>
      </c>
      <c r="U16" s="112">
        <v>7</v>
      </c>
      <c r="V16" s="114">
        <v>0.89858793324775355</v>
      </c>
    </row>
    <row r="17" spans="2:22" x14ac:dyDescent="0.25">
      <c r="B17" s="111" t="s">
        <v>93</v>
      </c>
      <c r="D17" s="131">
        <v>25854</v>
      </c>
      <c r="F17" s="42">
        <v>969</v>
      </c>
      <c r="G17" s="114">
        <v>3.7479693664423301</v>
      </c>
      <c r="I17" s="42">
        <v>285</v>
      </c>
      <c r="J17" s="114">
        <v>1.1023439313065679</v>
      </c>
      <c r="K17" s="42">
        <v>217</v>
      </c>
      <c r="L17" s="113">
        <v>76.140350877192986</v>
      </c>
      <c r="M17" s="112">
        <v>7</v>
      </c>
      <c r="N17" s="113">
        <v>2.4561403508771931</v>
      </c>
      <c r="O17" s="112">
        <v>0</v>
      </c>
      <c r="P17" s="113">
        <v>0</v>
      </c>
      <c r="Q17" s="112">
        <v>58</v>
      </c>
      <c r="R17" s="113">
        <v>20.350877192982459</v>
      </c>
      <c r="S17" s="112">
        <v>0</v>
      </c>
      <c r="T17" s="113">
        <v>0</v>
      </c>
      <c r="U17" s="112">
        <v>3</v>
      </c>
      <c r="V17" s="114">
        <v>1.0526315789473679</v>
      </c>
    </row>
    <row r="18" spans="2:22" x14ac:dyDescent="0.25">
      <c r="B18" s="111" t="s">
        <v>94</v>
      </c>
      <c r="D18" s="131">
        <v>105011</v>
      </c>
      <c r="F18" s="42">
        <v>1402</v>
      </c>
      <c r="G18" s="114">
        <v>1.3350982278047061</v>
      </c>
      <c r="I18" s="42">
        <v>1306</v>
      </c>
      <c r="J18" s="114">
        <v>1.2436792336040989</v>
      </c>
      <c r="K18" s="42">
        <v>971</v>
      </c>
      <c r="L18" s="113">
        <v>74.349157733537524</v>
      </c>
      <c r="M18" s="112">
        <v>38</v>
      </c>
      <c r="N18" s="113">
        <v>2.9096477794793261</v>
      </c>
      <c r="O18" s="112">
        <v>5</v>
      </c>
      <c r="P18" s="113">
        <v>0.38284839203675353</v>
      </c>
      <c r="Q18" s="112">
        <v>51</v>
      </c>
      <c r="R18" s="113">
        <v>3.9050535987748849</v>
      </c>
      <c r="S18" s="112">
        <v>0</v>
      </c>
      <c r="T18" s="113">
        <v>0</v>
      </c>
      <c r="U18" s="112">
        <v>241</v>
      </c>
      <c r="V18" s="114">
        <v>18.453292496171521</v>
      </c>
    </row>
    <row r="19" spans="2:22" x14ac:dyDescent="0.25">
      <c r="B19" s="111" t="s">
        <v>95</v>
      </c>
      <c r="D19" s="131">
        <v>161498</v>
      </c>
      <c r="F19" s="42">
        <v>1620</v>
      </c>
      <c r="G19" s="114">
        <v>1.003108397627215</v>
      </c>
      <c r="I19" s="42">
        <v>1481</v>
      </c>
      <c r="J19" s="114">
        <v>0.91703922029994189</v>
      </c>
      <c r="K19" s="42">
        <v>1372</v>
      </c>
      <c r="L19" s="113">
        <v>92.64010803511141</v>
      </c>
      <c r="M19" s="112">
        <v>63</v>
      </c>
      <c r="N19" s="113">
        <v>4.2538825118163404</v>
      </c>
      <c r="O19" s="112">
        <v>0</v>
      </c>
      <c r="P19" s="113">
        <v>0</v>
      </c>
      <c r="Q19" s="112">
        <v>1</v>
      </c>
      <c r="R19" s="113">
        <v>6.7521944632005407E-2</v>
      </c>
      <c r="S19" s="112">
        <v>0</v>
      </c>
      <c r="T19" s="113">
        <v>0</v>
      </c>
      <c r="U19" s="112">
        <v>45</v>
      </c>
      <c r="V19" s="114">
        <v>3.0384875084402432</v>
      </c>
    </row>
    <row r="20" spans="2:22" x14ac:dyDescent="0.25">
      <c r="B20" s="111" t="s">
        <v>96</v>
      </c>
      <c r="D20" s="131">
        <v>429638</v>
      </c>
      <c r="F20" s="42">
        <v>7041</v>
      </c>
      <c r="G20" s="114">
        <v>1.638821519511775</v>
      </c>
      <c r="I20" s="42">
        <v>4955</v>
      </c>
      <c r="J20" s="114">
        <v>1.153296496119989</v>
      </c>
      <c r="K20" s="42">
        <v>3327</v>
      </c>
      <c r="L20" s="113">
        <v>67.144298688193743</v>
      </c>
      <c r="M20" s="112">
        <v>66</v>
      </c>
      <c r="N20" s="113">
        <v>1.3319878910191729</v>
      </c>
      <c r="O20" s="112">
        <v>789</v>
      </c>
      <c r="P20" s="113">
        <v>15.92330978809284</v>
      </c>
      <c r="Q20" s="112">
        <v>85</v>
      </c>
      <c r="R20" s="113">
        <v>1.715438950554995</v>
      </c>
      <c r="S20" s="112">
        <v>436</v>
      </c>
      <c r="T20" s="113">
        <v>8.7991927346115038</v>
      </c>
      <c r="U20" s="112">
        <v>252</v>
      </c>
      <c r="V20" s="114">
        <v>5.0857719475277499</v>
      </c>
    </row>
    <row r="21" spans="2:22" x14ac:dyDescent="0.25">
      <c r="B21" s="111" t="s">
        <v>97</v>
      </c>
      <c r="D21" s="131">
        <v>241132</v>
      </c>
      <c r="F21" s="42">
        <v>1410</v>
      </c>
      <c r="G21" s="114">
        <v>0.58474196705538872</v>
      </c>
      <c r="I21" s="42">
        <v>2020</v>
      </c>
      <c r="J21" s="114">
        <v>0.83771544216445759</v>
      </c>
      <c r="K21" s="42">
        <v>1905</v>
      </c>
      <c r="L21" s="113">
        <v>94.306930693069305</v>
      </c>
      <c r="M21" s="112">
        <v>70</v>
      </c>
      <c r="N21" s="113">
        <v>3.4653465346534662</v>
      </c>
      <c r="O21" s="112">
        <v>0</v>
      </c>
      <c r="P21" s="113">
        <v>0</v>
      </c>
      <c r="Q21" s="112">
        <v>7</v>
      </c>
      <c r="R21" s="113">
        <v>0.34653465346534662</v>
      </c>
      <c r="S21" s="112">
        <v>7</v>
      </c>
      <c r="T21" s="113">
        <v>0.34653465346534662</v>
      </c>
      <c r="U21" s="112">
        <v>31</v>
      </c>
      <c r="V21" s="114">
        <v>1.5346534653465349</v>
      </c>
    </row>
    <row r="22" spans="2:22" x14ac:dyDescent="0.25">
      <c r="B22" s="111" t="s">
        <v>98</v>
      </c>
      <c r="D22" s="131">
        <v>62019</v>
      </c>
      <c r="F22" s="42">
        <v>746</v>
      </c>
      <c r="G22" s="114">
        <v>1.202857188925974</v>
      </c>
      <c r="I22" s="42">
        <v>787</v>
      </c>
      <c r="J22" s="114">
        <v>1.26896596204389</v>
      </c>
      <c r="K22" s="42">
        <v>540</v>
      </c>
      <c r="L22" s="113">
        <v>68.614993646759842</v>
      </c>
      <c r="M22" s="112">
        <v>20</v>
      </c>
      <c r="N22" s="113">
        <v>2.5412960609911051</v>
      </c>
      <c r="O22" s="112">
        <v>0</v>
      </c>
      <c r="P22" s="113">
        <v>0</v>
      </c>
      <c r="Q22" s="112">
        <v>13</v>
      </c>
      <c r="R22" s="113">
        <v>1.651842439644218</v>
      </c>
      <c r="S22" s="112">
        <v>8</v>
      </c>
      <c r="T22" s="113">
        <v>1.016518424396442</v>
      </c>
      <c r="U22" s="112">
        <v>206</v>
      </c>
      <c r="V22" s="114">
        <v>26.175349428208389</v>
      </c>
    </row>
    <row r="23" spans="2:22" x14ac:dyDescent="0.25">
      <c r="B23" s="111" t="s">
        <v>99</v>
      </c>
      <c r="D23" s="131">
        <v>102744</v>
      </c>
      <c r="F23" s="42">
        <v>2008</v>
      </c>
      <c r="G23" s="114">
        <v>1.9543720314568249</v>
      </c>
      <c r="I23" s="42">
        <v>1088</v>
      </c>
      <c r="J23" s="114">
        <v>1.0589426146538969</v>
      </c>
      <c r="K23" s="42">
        <v>1050</v>
      </c>
      <c r="L23" s="113">
        <v>96.507352941176478</v>
      </c>
      <c r="M23" s="112">
        <v>12</v>
      </c>
      <c r="N23" s="113">
        <v>1.1029411764705881</v>
      </c>
      <c r="O23" s="112">
        <v>0</v>
      </c>
      <c r="P23" s="113">
        <v>0</v>
      </c>
      <c r="Q23" s="112">
        <v>2</v>
      </c>
      <c r="R23" s="113">
        <v>0.18382352941176469</v>
      </c>
      <c r="S23" s="112">
        <v>0</v>
      </c>
      <c r="T23" s="113">
        <v>0</v>
      </c>
      <c r="U23" s="112">
        <v>24</v>
      </c>
      <c r="V23" s="114">
        <v>2.2058823529411771</v>
      </c>
    </row>
    <row r="24" spans="2:22" x14ac:dyDescent="0.25">
      <c r="B24" s="111" t="s">
        <v>100</v>
      </c>
      <c r="D24" s="131">
        <v>287871</v>
      </c>
      <c r="F24" s="42">
        <v>4216</v>
      </c>
      <c r="G24" s="114">
        <v>1.4645448829510439</v>
      </c>
      <c r="I24" s="42">
        <v>2992</v>
      </c>
      <c r="J24" s="114">
        <v>1.039354433062031</v>
      </c>
      <c r="K24" s="42">
        <v>2116</v>
      </c>
      <c r="L24" s="113">
        <v>70.721925133689851</v>
      </c>
      <c r="M24" s="112">
        <v>113</v>
      </c>
      <c r="N24" s="113">
        <v>3.7767379679144382</v>
      </c>
      <c r="O24" s="112">
        <v>0</v>
      </c>
      <c r="P24" s="113">
        <v>0</v>
      </c>
      <c r="Q24" s="112">
        <v>53</v>
      </c>
      <c r="R24" s="113">
        <v>1.7713903743315511</v>
      </c>
      <c r="S24" s="112">
        <v>0</v>
      </c>
      <c r="T24" s="113">
        <v>0</v>
      </c>
      <c r="U24" s="112">
        <v>710</v>
      </c>
      <c r="V24" s="114">
        <v>23.729946524064172</v>
      </c>
    </row>
    <row r="25" spans="2:22" x14ac:dyDescent="0.25">
      <c r="B25" s="111" t="s">
        <v>101</v>
      </c>
      <c r="D25" s="131">
        <v>75237</v>
      </c>
      <c r="F25" s="42">
        <v>1547</v>
      </c>
      <c r="G25" s="114">
        <v>2.056169172082885</v>
      </c>
      <c r="I25" s="42">
        <v>945</v>
      </c>
      <c r="J25" s="114">
        <v>1.2560309422225771</v>
      </c>
      <c r="K25" s="42">
        <v>510</v>
      </c>
      <c r="L25" s="113">
        <v>53.968253968253968</v>
      </c>
      <c r="M25" s="112">
        <v>10</v>
      </c>
      <c r="N25" s="113">
        <v>1.0582010582010579</v>
      </c>
      <c r="O25" s="112">
        <v>37</v>
      </c>
      <c r="P25" s="113">
        <v>3.9153439153439149</v>
      </c>
      <c r="Q25" s="112">
        <v>313</v>
      </c>
      <c r="R25" s="113">
        <v>33.121693121693127</v>
      </c>
      <c r="S25" s="112">
        <v>40</v>
      </c>
      <c r="T25" s="113">
        <v>4.2328042328042326</v>
      </c>
      <c r="U25" s="112">
        <v>35</v>
      </c>
      <c r="V25" s="114">
        <v>3.7037037037037028</v>
      </c>
    </row>
    <row r="26" spans="2:22" x14ac:dyDescent="0.25">
      <c r="B26" s="111" t="s">
        <v>102</v>
      </c>
      <c r="D26" s="131">
        <v>24167</v>
      </c>
      <c r="F26" s="42">
        <v>323</v>
      </c>
      <c r="G26" s="114">
        <v>1.3365332891960111</v>
      </c>
      <c r="I26" s="42">
        <v>246</v>
      </c>
      <c r="J26" s="114">
        <v>1.017916994248355</v>
      </c>
      <c r="K26" s="42">
        <v>233</v>
      </c>
      <c r="L26" s="113">
        <v>94.715447154471548</v>
      </c>
      <c r="M26" s="112">
        <v>13</v>
      </c>
      <c r="N26" s="113">
        <v>5.2845528455284558</v>
      </c>
      <c r="O26" s="112">
        <v>0</v>
      </c>
      <c r="P26" s="113">
        <v>0</v>
      </c>
      <c r="Q26" s="112">
        <v>0</v>
      </c>
      <c r="R26" s="113">
        <v>0</v>
      </c>
      <c r="S26" s="112">
        <v>0</v>
      </c>
      <c r="T26" s="113">
        <v>0</v>
      </c>
      <c r="U26" s="112">
        <v>0</v>
      </c>
      <c r="V26" s="114">
        <v>0</v>
      </c>
    </row>
    <row r="27" spans="2:22" x14ac:dyDescent="0.25">
      <c r="B27" s="111" t="s">
        <v>103</v>
      </c>
      <c r="D27" s="131">
        <v>121585</v>
      </c>
      <c r="F27" s="42">
        <v>1686</v>
      </c>
      <c r="G27" s="114">
        <v>1.38668421269071</v>
      </c>
      <c r="I27" s="42">
        <v>1119</v>
      </c>
      <c r="J27" s="114">
        <v>0.92034379240860298</v>
      </c>
      <c r="K27" s="42">
        <v>1039</v>
      </c>
      <c r="L27" s="113">
        <v>92.850759606791783</v>
      </c>
      <c r="M27" s="112">
        <v>46</v>
      </c>
      <c r="N27" s="113">
        <v>4.1108132260947272</v>
      </c>
      <c r="O27" s="112">
        <v>0</v>
      </c>
      <c r="P27" s="113">
        <v>0</v>
      </c>
      <c r="Q27" s="112">
        <v>9</v>
      </c>
      <c r="R27" s="113">
        <v>0.80428954423592491</v>
      </c>
      <c r="S27" s="112">
        <v>22</v>
      </c>
      <c r="T27" s="113">
        <v>1.9660411081322611</v>
      </c>
      <c r="U27" s="112">
        <v>3</v>
      </c>
      <c r="V27" s="114">
        <v>0.26809651474530832</v>
      </c>
    </row>
    <row r="28" spans="2:22" x14ac:dyDescent="0.25">
      <c r="B28" s="111" t="s">
        <v>104</v>
      </c>
      <c r="D28" s="131">
        <v>15200</v>
      </c>
      <c r="F28" s="42">
        <v>297</v>
      </c>
      <c r="G28" s="114">
        <v>1.9539473684210531</v>
      </c>
      <c r="I28" s="42">
        <v>314</v>
      </c>
      <c r="J28" s="114">
        <v>2.0657894736842111</v>
      </c>
      <c r="K28" s="42">
        <v>74</v>
      </c>
      <c r="L28" s="113">
        <v>23.566878980891719</v>
      </c>
      <c r="M28" s="112">
        <v>2</v>
      </c>
      <c r="N28" s="113">
        <v>0.63694267515923575</v>
      </c>
      <c r="O28" s="112">
        <v>137</v>
      </c>
      <c r="P28" s="113">
        <v>43.630573248407643</v>
      </c>
      <c r="Q28" s="112">
        <v>0</v>
      </c>
      <c r="R28" s="113">
        <v>0</v>
      </c>
      <c r="S28" s="112">
        <v>0</v>
      </c>
      <c r="T28" s="113">
        <v>0</v>
      </c>
      <c r="U28" s="112">
        <v>101</v>
      </c>
      <c r="V28" s="114">
        <v>32.165605095541402</v>
      </c>
    </row>
    <row r="29" spans="2:22" x14ac:dyDescent="0.25">
      <c r="B29" s="111" t="s">
        <v>105</v>
      </c>
      <c r="D29" s="131">
        <v>2516</v>
      </c>
      <c r="F29" s="42">
        <v>30</v>
      </c>
      <c r="G29" s="114">
        <v>1.192368839427663</v>
      </c>
      <c r="I29" s="42">
        <v>49</v>
      </c>
      <c r="J29" s="114">
        <v>1.9475357710651831</v>
      </c>
      <c r="K29" s="42">
        <v>23</v>
      </c>
      <c r="L29" s="113">
        <v>46.938775510204081</v>
      </c>
      <c r="M29" s="112">
        <v>1</v>
      </c>
      <c r="N29" s="113">
        <v>2.0408163265306118</v>
      </c>
      <c r="O29" s="112">
        <v>2</v>
      </c>
      <c r="P29" s="113">
        <v>4.0816326530612246</v>
      </c>
      <c r="Q29" s="112">
        <v>15</v>
      </c>
      <c r="R29" s="113">
        <v>30.612244897959179</v>
      </c>
      <c r="S29" s="112">
        <v>0</v>
      </c>
      <c r="T29" s="113">
        <v>0</v>
      </c>
      <c r="U29" s="112">
        <v>8</v>
      </c>
      <c r="V29" s="114">
        <v>16.326530612244898</v>
      </c>
    </row>
    <row r="30" spans="2:22" x14ac:dyDescent="0.25">
      <c r="B30" s="115" t="s">
        <v>106</v>
      </c>
      <c r="D30" s="132">
        <v>3376</v>
      </c>
      <c r="F30" s="44">
        <v>32</v>
      </c>
      <c r="G30" s="118">
        <v>0.94786729857819907</v>
      </c>
      <c r="I30" s="44">
        <v>29</v>
      </c>
      <c r="J30" s="118">
        <v>0.85900473933649291</v>
      </c>
      <c r="K30" s="44">
        <v>18</v>
      </c>
      <c r="L30" s="117">
        <v>62.068965517241381</v>
      </c>
      <c r="M30" s="116">
        <v>0</v>
      </c>
      <c r="N30" s="117">
        <v>0</v>
      </c>
      <c r="O30" s="116">
        <v>2</v>
      </c>
      <c r="P30" s="117">
        <v>6.8965517241379306</v>
      </c>
      <c r="Q30" s="116">
        <v>3</v>
      </c>
      <c r="R30" s="117">
        <v>10.3448275862069</v>
      </c>
      <c r="S30" s="116">
        <v>2</v>
      </c>
      <c r="T30" s="117">
        <v>6.8965517241379306</v>
      </c>
      <c r="U30" s="116">
        <v>4</v>
      </c>
      <c r="V30" s="118">
        <v>13.793103448275859</v>
      </c>
    </row>
    <row r="31" spans="2:22" ht="8.1" customHeight="1" x14ac:dyDescent="0.25"/>
    <row r="32" spans="2:22" x14ac:dyDescent="0.25">
      <c r="B32" s="119" t="s">
        <v>49</v>
      </c>
      <c r="D32" s="133">
        <v>2377691</v>
      </c>
      <c r="F32" s="120">
        <v>32354</v>
      </c>
      <c r="G32" s="123">
        <v>1.3607319033465659</v>
      </c>
      <c r="I32" s="120">
        <v>23806</v>
      </c>
      <c r="J32" s="123">
        <v>1.001223455865375</v>
      </c>
      <c r="K32" s="120">
        <v>37620</v>
      </c>
      <c r="L32" s="122">
        <v>158.02738805343191</v>
      </c>
      <c r="M32" s="121">
        <v>1136</v>
      </c>
      <c r="N32" s="122">
        <v>4.7719062421238343</v>
      </c>
      <c r="O32" s="121">
        <v>1946</v>
      </c>
      <c r="P32" s="122">
        <v>8.1744098126522715</v>
      </c>
      <c r="Q32" s="121">
        <v>1908</v>
      </c>
      <c r="R32" s="122">
        <v>8.0147861883558775</v>
      </c>
      <c r="S32" s="121">
        <v>1298</v>
      </c>
      <c r="T32" s="122">
        <v>5.4524069562295221</v>
      </c>
      <c r="U32" s="121">
        <v>3704</v>
      </c>
      <c r="V32" s="123">
        <v>15.559102747206589</v>
      </c>
    </row>
    <row r="34" spans="2:22" x14ac:dyDescent="0.25">
      <c r="B34" s="248" t="s">
        <v>158</v>
      </c>
      <c r="C34" s="210"/>
      <c r="D34" s="210"/>
      <c r="E34" s="210"/>
      <c r="F34" s="210"/>
      <c r="G34" s="210"/>
      <c r="H34" s="210"/>
      <c r="I34" s="210"/>
      <c r="J34" s="210"/>
      <c r="K34" s="210"/>
      <c r="L34" s="210"/>
      <c r="M34" s="210"/>
      <c r="N34" s="210"/>
      <c r="O34" s="210"/>
      <c r="P34" s="210"/>
      <c r="Q34" s="210"/>
      <c r="R34" s="210"/>
      <c r="S34" s="210"/>
      <c r="T34" s="210"/>
      <c r="U34" s="210"/>
      <c r="V34" s="210"/>
    </row>
    <row r="35" spans="2:22" x14ac:dyDescent="0.25">
      <c r="B35" s="210"/>
      <c r="C35" s="210"/>
      <c r="D35" s="210"/>
      <c r="E35" s="210"/>
      <c r="F35" s="210"/>
      <c r="G35" s="210"/>
      <c r="H35" s="210"/>
      <c r="I35" s="210"/>
      <c r="J35" s="210"/>
      <c r="K35" s="210"/>
      <c r="L35" s="210"/>
      <c r="M35" s="210"/>
      <c r="N35" s="210"/>
      <c r="O35" s="210"/>
      <c r="P35" s="210"/>
      <c r="Q35" s="210"/>
      <c r="R35" s="210"/>
      <c r="S35" s="210"/>
      <c r="T35" s="210"/>
      <c r="U35" s="210"/>
      <c r="V35" s="210"/>
    </row>
  </sheetData>
  <mergeCells count="31">
    <mergeCell ref="G10"/>
    <mergeCell ref="M10"/>
    <mergeCell ref="Q10"/>
    <mergeCell ref="D7:D9"/>
    <mergeCell ref="B34:V35"/>
    <mergeCell ref="S10"/>
    <mergeCell ref="B7:B10"/>
    <mergeCell ref="L10"/>
    <mergeCell ref="N10"/>
    <mergeCell ref="I10"/>
    <mergeCell ref="I8:J9"/>
    <mergeCell ref="U10"/>
    <mergeCell ref="M9:N9"/>
    <mergeCell ref="O9:P9"/>
    <mergeCell ref="S9:T9"/>
    <mergeCell ref="A4:V4"/>
    <mergeCell ref="K10"/>
    <mergeCell ref="K8:V8"/>
    <mergeCell ref="O10"/>
    <mergeCell ref="D10"/>
    <mergeCell ref="F10"/>
    <mergeCell ref="J10"/>
    <mergeCell ref="P10"/>
    <mergeCell ref="R10"/>
    <mergeCell ref="B5:V5"/>
    <mergeCell ref="T10"/>
    <mergeCell ref="Q9:R9"/>
    <mergeCell ref="V10"/>
    <mergeCell ref="F8:G9"/>
    <mergeCell ref="U9:V9"/>
    <mergeCell ref="K9:L9"/>
  </mergeCells>
  <printOptions horizontalCentered="1" verticalCentered="1"/>
  <pageMargins left="0.27777777777777779" right="0.27777777777777779" top="0.27777777777777779" bottom="0.27777777777777779" header="0.1388888888888889" footer="0.1388888888888889"/>
  <pageSetup paperSize="9" scale="6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C36"/>
  <sheetViews>
    <sheetView showGridLines="0" workbookViewId="0"/>
  </sheetViews>
  <sheetFormatPr baseColWidth="10" defaultColWidth="8.7109375" defaultRowHeight="15" x14ac:dyDescent="0.25"/>
  <cols>
    <col min="1" max="1" width="0.7109375" customWidth="1"/>
    <col min="3" max="3" width="0.7109375" customWidth="1"/>
    <col min="6" max="6" width="0.7109375" customWidth="1"/>
    <col min="9" max="9" width="0.7109375" customWidth="1"/>
    <col min="12" max="12" width="0.7109375" customWidth="1"/>
    <col min="15" max="15" width="0.7109375" customWidth="1"/>
    <col min="18" max="18" width="0.7109375" customWidth="1"/>
    <col min="21" max="21" width="0.7109375" customWidth="1"/>
    <col min="24" max="24" width="0.7109375" customWidth="1"/>
    <col min="27" max="27" width="0.7109375" customWidth="1"/>
  </cols>
  <sheetData>
    <row r="2" spans="2:29" ht="48.95" customHeight="1" x14ac:dyDescent="0.25"/>
    <row r="3" spans="2:29" ht="9" customHeight="1" x14ac:dyDescent="0.25"/>
    <row r="4" spans="2:29" ht="21" x14ac:dyDescent="0.25">
      <c r="B4" s="209" t="s">
        <v>18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2:29" ht="23.1"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row>
    <row r="7" spans="2:29" ht="9" customHeight="1" x14ac:dyDescent="0.25"/>
    <row r="8" spans="2:29" ht="23.1" customHeight="1" x14ac:dyDescent="0.25">
      <c r="B8" s="201" t="s">
        <v>159</v>
      </c>
      <c r="D8" s="201" t="s">
        <v>160</v>
      </c>
      <c r="E8" s="208"/>
      <c r="F8" s="208"/>
      <c r="G8" s="208"/>
      <c r="H8" s="208"/>
      <c r="I8" s="208"/>
      <c r="J8" s="208"/>
      <c r="K8" s="208"/>
      <c r="L8" s="208"/>
      <c r="M8" s="208"/>
      <c r="N8" s="208"/>
      <c r="O8" s="208"/>
      <c r="P8" s="208"/>
      <c r="Q8" s="208"/>
      <c r="R8" s="208"/>
      <c r="S8" s="208"/>
      <c r="T8" s="208"/>
      <c r="U8" s="208"/>
      <c r="V8" s="208"/>
      <c r="W8" s="208"/>
      <c r="X8" s="208"/>
      <c r="Y8" s="208"/>
      <c r="Z8" s="202"/>
      <c r="AB8" s="201" t="s">
        <v>161</v>
      </c>
      <c r="AC8" s="204"/>
    </row>
    <row r="9" spans="2:29" ht="23.1" customHeight="1" x14ac:dyDescent="0.25">
      <c r="B9" s="249"/>
      <c r="D9" s="201" t="s">
        <v>162</v>
      </c>
      <c r="E9" s="202"/>
      <c r="G9" s="201" t="s">
        <v>163</v>
      </c>
      <c r="H9" s="202"/>
      <c r="J9" s="201" t="s">
        <v>164</v>
      </c>
      <c r="K9" s="202"/>
      <c r="M9" s="201" t="s">
        <v>165</v>
      </c>
      <c r="N9" s="202"/>
      <c r="P9" s="201" t="s">
        <v>166</v>
      </c>
      <c r="Q9" s="202"/>
      <c r="S9" s="201" t="s">
        <v>167</v>
      </c>
      <c r="T9" s="202"/>
      <c r="V9" s="201" t="s">
        <v>168</v>
      </c>
      <c r="W9" s="202"/>
      <c r="Y9" s="201" t="s">
        <v>169</v>
      </c>
      <c r="Z9" s="202"/>
      <c r="AB9" s="205"/>
      <c r="AC9" s="207"/>
    </row>
    <row r="10" spans="2:29" ht="23.1" customHeight="1" x14ac:dyDescent="0.25">
      <c r="B10" s="218"/>
      <c r="D10" s="4" t="s">
        <v>119</v>
      </c>
      <c r="E10" s="4" t="s">
        <v>170</v>
      </c>
      <c r="G10" s="4" t="s">
        <v>119</v>
      </c>
      <c r="H10" s="4" t="s">
        <v>170</v>
      </c>
      <c r="J10" s="4" t="s">
        <v>119</v>
      </c>
      <c r="K10" s="4" t="s">
        <v>170</v>
      </c>
      <c r="M10" s="4" t="s">
        <v>119</v>
      </c>
      <c r="N10" s="4" t="s">
        <v>170</v>
      </c>
      <c r="P10" s="4" t="s">
        <v>119</v>
      </c>
      <c r="Q10" s="4" t="s">
        <v>170</v>
      </c>
      <c r="S10" s="4" t="s">
        <v>119</v>
      </c>
      <c r="T10" s="4" t="s">
        <v>170</v>
      </c>
      <c r="V10" s="4" t="s">
        <v>119</v>
      </c>
      <c r="W10" s="4" t="s">
        <v>170</v>
      </c>
      <c r="Y10" s="4" t="s">
        <v>119</v>
      </c>
      <c r="Z10" s="4" t="s">
        <v>170</v>
      </c>
      <c r="AB10" s="4" t="s">
        <v>119</v>
      </c>
      <c r="AC10" s="4" t="s">
        <v>170</v>
      </c>
    </row>
    <row r="11" spans="2:29" ht="9" customHeight="1" x14ac:dyDescent="0.25"/>
    <row r="12" spans="2:29" ht="23.1" customHeight="1" x14ac:dyDescent="0.25">
      <c r="B12" s="29" t="s">
        <v>120</v>
      </c>
      <c r="D12" s="95">
        <v>2913</v>
      </c>
      <c r="E12" s="124">
        <f>IFERROR(D12/AB12*100,"-")</f>
        <v>0.19830720665952767</v>
      </c>
      <c r="G12" s="95">
        <v>53005</v>
      </c>
      <c r="H12" s="124">
        <f>IFERROR(G12/AB12*100,"-")</f>
        <v>3.6084014723612308</v>
      </c>
      <c r="J12" s="95">
        <v>30232</v>
      </c>
      <c r="K12" s="124">
        <f>IFERROR(J12/AB12*100,"-")</f>
        <v>2.0580925066017306</v>
      </c>
      <c r="M12" s="95">
        <v>38972</v>
      </c>
      <c r="N12" s="124">
        <f>IFERROR(M12/AB12*100,"-")</f>
        <v>2.6530822032046388</v>
      </c>
      <c r="P12" s="95">
        <v>49875</v>
      </c>
      <c r="Q12" s="124">
        <f>IFERROR(P12/AB12*100,"-")</f>
        <v>3.3953216382231184</v>
      </c>
      <c r="S12" s="95">
        <v>87223</v>
      </c>
      <c r="T12" s="124">
        <f>IFERROR(S12/AB12*100,"-")</f>
        <v>5.9378474035235103</v>
      </c>
      <c r="V12" s="95">
        <v>322465</v>
      </c>
      <c r="W12" s="124">
        <f>IFERROR(V12/AB12*100,"-")</f>
        <v>21.952328663049983</v>
      </c>
      <c r="Y12" s="95">
        <v>884248</v>
      </c>
      <c r="Z12" s="124">
        <f>IFERROR(Y12/AB12*100,"-")</f>
        <v>60.196618906376266</v>
      </c>
      <c r="AB12" s="66">
        <f>D12+G12+J12+M12+P12+S12+V12+Y12</f>
        <v>1468933</v>
      </c>
      <c r="AC12" s="134">
        <f>E12+H12+K12+N12+Q12+T12+W12+Z12</f>
        <v>100</v>
      </c>
    </row>
    <row r="13" spans="2:29" ht="23.1" customHeight="1" x14ac:dyDescent="0.25">
      <c r="B13" s="30" t="s">
        <v>121</v>
      </c>
      <c r="D13" s="87">
        <v>3749</v>
      </c>
      <c r="E13" s="126">
        <f>IFERROR(D13/AB13*100,"-")</f>
        <v>0.41254107254076439</v>
      </c>
      <c r="G13" s="87">
        <v>111787</v>
      </c>
      <c r="H13" s="126">
        <f>IFERROR(G13/AB13*100,"-")</f>
        <v>12.301074653538127</v>
      </c>
      <c r="J13" s="87">
        <v>49614</v>
      </c>
      <c r="K13" s="126">
        <f>IFERROR(J13/AB13*100,"-")</f>
        <v>5.4595392832855385</v>
      </c>
      <c r="M13" s="87">
        <v>50533</v>
      </c>
      <c r="N13" s="126">
        <f>IFERROR(M13/AB13*100,"-")</f>
        <v>5.5606663160049212</v>
      </c>
      <c r="P13" s="87">
        <v>54117</v>
      </c>
      <c r="Q13" s="126">
        <f>IFERROR(P13/AB13*100,"-")</f>
        <v>5.9550507395808348</v>
      </c>
      <c r="S13" s="87">
        <v>87013</v>
      </c>
      <c r="T13" s="126">
        <f>IFERROR(S13/AB13*100,"-")</f>
        <v>9.5749363416883266</v>
      </c>
      <c r="V13" s="87">
        <v>198898</v>
      </c>
      <c r="W13" s="126">
        <f>IFERROR(V13/AB13*100,"-")</f>
        <v>21.886794944308605</v>
      </c>
      <c r="Y13" s="87">
        <v>353047</v>
      </c>
      <c r="Z13" s="126">
        <f>IFERROR(Y13/AB13*100,"-")</f>
        <v>38.849396649052878</v>
      </c>
      <c r="AB13" s="135">
        <f>D13+G13+J13+M13+P13+S13+V13+Y13</f>
        <v>908758</v>
      </c>
      <c r="AC13" s="136">
        <f>E13+H13+K13+N13+Q13+T13+W13+Z13</f>
        <v>100</v>
      </c>
    </row>
    <row r="14" spans="2:29" ht="9" customHeight="1" x14ac:dyDescent="0.25"/>
    <row r="15" spans="2:29" ht="23.1" customHeight="1" x14ac:dyDescent="0.25">
      <c r="B15" s="31" t="s">
        <v>171</v>
      </c>
      <c r="D15" s="60">
        <f>D12+D13</f>
        <v>6662</v>
      </c>
      <c r="E15" s="137">
        <f>IFERROR(D15/AB15*100,"-")</f>
        <v>0.28018779563870999</v>
      </c>
      <c r="G15" s="60">
        <f>G12+G13</f>
        <v>164792</v>
      </c>
      <c r="H15" s="137">
        <f>IFERROR(G15/AB15*100,"-")</f>
        <v>6.930757613163359</v>
      </c>
      <c r="J15" s="60">
        <f>J12+J13</f>
        <v>79846</v>
      </c>
      <c r="K15" s="137">
        <f>IFERROR(J15/AB15*100,"-")</f>
        <v>3.3581319019166069</v>
      </c>
      <c r="M15" s="60">
        <f>M12+M13</f>
        <v>89505</v>
      </c>
      <c r="N15" s="137">
        <f>IFERROR(M15/AB15*100,"-")</f>
        <v>3.7643663537440317</v>
      </c>
      <c r="P15" s="60">
        <f>P12+P13</f>
        <v>103992</v>
      </c>
      <c r="Q15" s="137">
        <f>IFERROR(P15/AB15*100,"-")</f>
        <v>4.3736549450706592</v>
      </c>
      <c r="S15" s="60">
        <f>S12+S13</f>
        <v>174236</v>
      </c>
      <c r="T15" s="137">
        <f>IFERROR(S15/AB15*100,"-")</f>
        <v>7.3279496789111791</v>
      </c>
      <c r="V15" s="60">
        <f>V12+V13</f>
        <v>521363</v>
      </c>
      <c r="W15" s="137">
        <f>IFERROR(V15/AB15*100,"-")</f>
        <v>21.927281551723922</v>
      </c>
      <c r="Y15" s="60">
        <f>Y12+Y13</f>
        <v>1237295</v>
      </c>
      <c r="Z15" s="137">
        <f>IFERROR(Y15/AB15*100,"-")</f>
        <v>52.037670159831542</v>
      </c>
      <c r="AB15" s="60">
        <f>D15+G15+J15+M15+P15+S15+V15+Y15</f>
        <v>2377691</v>
      </c>
      <c r="AC15" s="137">
        <f>E15+H15+K15+N15+Q15+T15+W15+Z15</f>
        <v>100</v>
      </c>
    </row>
    <row r="36" spans="2:2" x14ac:dyDescent="0.25">
      <c r="B36" s="32" t="s">
        <v>172</v>
      </c>
    </row>
  </sheetData>
  <mergeCells count="13">
    <mergeCell ref="B8:B10"/>
    <mergeCell ref="B5:AB5"/>
    <mergeCell ref="S9:T9"/>
    <mergeCell ref="B4:AC4"/>
    <mergeCell ref="D9:E9"/>
    <mergeCell ref="Y9:Z9"/>
    <mergeCell ref="J9:K9"/>
    <mergeCell ref="P9:Q9"/>
    <mergeCell ref="G9:H9"/>
    <mergeCell ref="V9:W9"/>
    <mergeCell ref="AB8:AC9"/>
    <mergeCell ref="D8:Z8"/>
    <mergeCell ref="M9:N9"/>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30"/>
  <sheetViews>
    <sheetView showGridLines="0" workbookViewId="0"/>
  </sheetViews>
  <sheetFormatPr baseColWidth="10" defaultColWidth="8.7109375" defaultRowHeight="15" x14ac:dyDescent="0.25"/>
  <cols>
    <col min="1" max="1" width="0.5703125" customWidth="1"/>
    <col min="2" max="2" width="32" customWidth="1"/>
    <col min="3" max="3" width="0.42578125" customWidth="1"/>
    <col min="4" max="5" width="12" customWidth="1"/>
    <col min="6" max="6" width="0.42578125" customWidth="1"/>
    <col min="7" max="7" width="0" hidden="1" customWidth="1"/>
    <col min="8" max="9" width="12" customWidth="1"/>
    <col min="10" max="10" width="0.42578125" customWidth="1"/>
    <col min="11" max="12" width="12" customWidth="1"/>
    <col min="13" max="13" width="0.42578125" customWidth="1"/>
    <col min="14" max="15" width="12" customWidth="1"/>
    <col min="16" max="16" width="0.42578125" customWidth="1"/>
    <col min="17" max="18" width="12" customWidth="1"/>
    <col min="19" max="19" width="0.42578125" customWidth="1"/>
    <col min="20" max="21" width="12" customWidth="1"/>
    <col min="22" max="22" width="0.42578125" customWidth="1"/>
    <col min="23" max="24" width="12" customWidth="1"/>
  </cols>
  <sheetData>
    <row r="1" spans="1:24" ht="9.9499999999999993" customHeight="1" x14ac:dyDescent="0.25"/>
    <row r="2" spans="1:24" ht="50.1" customHeight="1" x14ac:dyDescent="0.25"/>
    <row r="3" spans="1:24" ht="3" customHeight="1" x14ac:dyDescent="0.25"/>
    <row r="4" spans="1:24" ht="15" customHeight="1" x14ac:dyDescent="0.25">
      <c r="A4" s="209" t="s">
        <v>173</v>
      </c>
      <c r="B4" s="210"/>
      <c r="C4" s="210"/>
      <c r="D4" s="210"/>
      <c r="E4" s="210"/>
      <c r="F4" s="210"/>
      <c r="G4" s="210"/>
      <c r="H4" s="210"/>
      <c r="I4" s="210"/>
      <c r="J4" s="210"/>
      <c r="K4" s="210"/>
      <c r="L4" s="210"/>
      <c r="M4" s="210"/>
      <c r="N4" s="210"/>
      <c r="O4" s="210"/>
      <c r="P4" s="210"/>
      <c r="Q4" s="210"/>
      <c r="R4" s="210"/>
      <c r="S4" s="210"/>
      <c r="T4" s="210"/>
      <c r="U4" s="210"/>
      <c r="V4" s="210"/>
    </row>
    <row r="5" spans="1:24" ht="15" customHeight="1" x14ac:dyDescent="0.25">
      <c r="B5" s="226" t="s">
        <v>113</v>
      </c>
      <c r="C5" s="210"/>
      <c r="D5" s="210"/>
      <c r="E5" s="210"/>
      <c r="F5" s="210"/>
      <c r="G5" s="210"/>
      <c r="H5" s="210"/>
      <c r="I5" s="210"/>
      <c r="J5" s="210"/>
      <c r="K5" s="210"/>
      <c r="L5" s="210"/>
      <c r="M5" s="210"/>
      <c r="N5" s="210"/>
      <c r="O5" s="210"/>
      <c r="P5" s="210"/>
      <c r="Q5" s="210"/>
      <c r="R5" s="210"/>
      <c r="S5" s="210"/>
      <c r="T5" s="210"/>
      <c r="U5" s="210"/>
      <c r="V5" s="210"/>
    </row>
    <row r="6" spans="1:24" ht="4.5" customHeight="1" x14ac:dyDescent="0.25"/>
    <row r="7" spans="1:24" ht="52.5" customHeight="1" x14ac:dyDescent="0.25">
      <c r="B7" s="250" t="s">
        <v>114</v>
      </c>
      <c r="D7" s="251" t="s">
        <v>60</v>
      </c>
      <c r="E7" s="216"/>
      <c r="H7" s="251" t="s">
        <v>61</v>
      </c>
      <c r="I7" s="216"/>
      <c r="K7" s="251" t="s">
        <v>66</v>
      </c>
      <c r="L7" s="216"/>
      <c r="N7" s="251" t="s">
        <v>65</v>
      </c>
      <c r="O7" s="216"/>
      <c r="Q7" s="251" t="s">
        <v>64</v>
      </c>
      <c r="R7" s="216"/>
      <c r="T7" s="251" t="s">
        <v>174</v>
      </c>
      <c r="U7" s="216"/>
      <c r="W7" s="251" t="s">
        <v>62</v>
      </c>
      <c r="X7" s="216"/>
    </row>
    <row r="8" spans="1:24" ht="36" customHeight="1" x14ac:dyDescent="0.25">
      <c r="B8" s="231"/>
      <c r="D8" s="20" t="s">
        <v>119</v>
      </c>
      <c r="E8" s="26" t="s">
        <v>128</v>
      </c>
      <c r="H8" s="20" t="s">
        <v>119</v>
      </c>
      <c r="I8" s="26" t="s">
        <v>175</v>
      </c>
      <c r="K8" s="20" t="s">
        <v>119</v>
      </c>
      <c r="L8" s="26" t="s">
        <v>176</v>
      </c>
      <c r="N8" s="20" t="s">
        <v>119</v>
      </c>
      <c r="O8" s="26" t="s">
        <v>176</v>
      </c>
      <c r="Q8" s="20" t="s">
        <v>119</v>
      </c>
      <c r="R8" s="26" t="s">
        <v>176</v>
      </c>
      <c r="T8" s="20" t="s">
        <v>119</v>
      </c>
      <c r="U8" s="26" t="s">
        <v>176</v>
      </c>
      <c r="W8" s="20" t="s">
        <v>119</v>
      </c>
      <c r="X8" s="26" t="s">
        <v>176</v>
      </c>
    </row>
    <row r="9" spans="1:24" ht="4.5" customHeight="1" x14ac:dyDescent="0.25"/>
    <row r="10" spans="1:24" x14ac:dyDescent="0.25">
      <c r="B10" s="107" t="s">
        <v>88</v>
      </c>
      <c r="D10" s="95">
        <v>470127</v>
      </c>
      <c r="E10" s="138">
        <v>19.772417862539751</v>
      </c>
      <c r="H10" s="95">
        <v>449403</v>
      </c>
      <c r="I10" s="138">
        <v>95.591829441831678</v>
      </c>
      <c r="K10" s="95">
        <v>87933</v>
      </c>
      <c r="L10" s="138">
        <v>19.566625055907501</v>
      </c>
      <c r="N10" s="95">
        <v>153398</v>
      </c>
      <c r="O10" s="138">
        <v>34.133728524286667</v>
      </c>
      <c r="Q10" s="95">
        <v>122633</v>
      </c>
      <c r="R10" s="138">
        <v>27.287979831020269</v>
      </c>
      <c r="T10" s="95">
        <v>363964</v>
      </c>
      <c r="U10" s="138">
        <v>80.988333411214427</v>
      </c>
      <c r="W10" s="95">
        <v>85439</v>
      </c>
      <c r="X10" s="138">
        <v>19.01166658878557</v>
      </c>
    </row>
    <row r="11" spans="1:24" x14ac:dyDescent="0.25">
      <c r="B11" s="111" t="s">
        <v>89</v>
      </c>
      <c r="D11" s="72">
        <v>62734</v>
      </c>
      <c r="E11" s="139">
        <v>2.6384420851994639</v>
      </c>
      <c r="H11" s="72">
        <v>58813</v>
      </c>
      <c r="I11" s="139">
        <v>93.749800746006954</v>
      </c>
      <c r="K11" s="72">
        <v>14904</v>
      </c>
      <c r="L11" s="139">
        <v>25.341336099161751</v>
      </c>
      <c r="N11" s="72">
        <v>18047</v>
      </c>
      <c r="O11" s="139">
        <v>30.685392685290669</v>
      </c>
      <c r="Q11" s="72">
        <v>18028</v>
      </c>
      <c r="R11" s="139">
        <v>30.653086902555561</v>
      </c>
      <c r="T11" s="72">
        <v>50979</v>
      </c>
      <c r="U11" s="139">
        <v>86.679815687007974</v>
      </c>
      <c r="W11" s="72">
        <v>7834</v>
      </c>
      <c r="X11" s="139">
        <v>13.32018431299203</v>
      </c>
    </row>
    <row r="12" spans="1:24" x14ac:dyDescent="0.25">
      <c r="B12" s="111" t="s">
        <v>90</v>
      </c>
      <c r="D12" s="72">
        <v>50757</v>
      </c>
      <c r="E12" s="139">
        <v>2.134718094151006</v>
      </c>
      <c r="H12" s="72">
        <v>43986</v>
      </c>
      <c r="I12" s="139">
        <v>86.659968083220051</v>
      </c>
      <c r="K12" s="72">
        <v>7397</v>
      </c>
      <c r="L12" s="139">
        <v>16.816714409130181</v>
      </c>
      <c r="N12" s="72">
        <v>11314</v>
      </c>
      <c r="O12" s="139">
        <v>25.721820579275221</v>
      </c>
      <c r="Q12" s="72">
        <v>16143</v>
      </c>
      <c r="R12" s="139">
        <v>36.700313736188789</v>
      </c>
      <c r="T12" s="72">
        <v>34854</v>
      </c>
      <c r="U12" s="139">
        <v>79.238848724594192</v>
      </c>
      <c r="W12" s="72">
        <v>9132</v>
      </c>
      <c r="X12" s="139">
        <v>20.761151275405808</v>
      </c>
    </row>
    <row r="13" spans="1:24" x14ac:dyDescent="0.25">
      <c r="B13" s="111" t="s">
        <v>91</v>
      </c>
      <c r="D13" s="72">
        <v>50446</v>
      </c>
      <c r="E13" s="139">
        <v>2.121638177542835</v>
      </c>
      <c r="H13" s="72">
        <v>48395</v>
      </c>
      <c r="I13" s="139">
        <v>95.934266344209647</v>
      </c>
      <c r="K13" s="72">
        <v>8816</v>
      </c>
      <c r="L13" s="139">
        <v>18.216757929538179</v>
      </c>
      <c r="N13" s="72">
        <v>12066</v>
      </c>
      <c r="O13" s="139">
        <v>24.93232771980577</v>
      </c>
      <c r="Q13" s="72">
        <v>17639</v>
      </c>
      <c r="R13" s="139">
        <v>36.447980163239997</v>
      </c>
      <c r="T13" s="72">
        <v>38521</v>
      </c>
      <c r="U13" s="139">
        <v>79.597065812583949</v>
      </c>
      <c r="W13" s="72">
        <v>9874</v>
      </c>
      <c r="X13" s="139">
        <v>20.402934187416051</v>
      </c>
    </row>
    <row r="14" spans="1:24" x14ac:dyDescent="0.25">
      <c r="B14" s="111" t="s">
        <v>92</v>
      </c>
      <c r="D14" s="72">
        <v>85779</v>
      </c>
      <c r="E14" s="139">
        <v>3.607659700104008</v>
      </c>
      <c r="H14" s="72">
        <v>83375</v>
      </c>
      <c r="I14" s="139">
        <v>97.197449259142672</v>
      </c>
      <c r="K14" s="72">
        <v>25514</v>
      </c>
      <c r="L14" s="139">
        <v>30.601499250374811</v>
      </c>
      <c r="N14" s="72">
        <v>26815</v>
      </c>
      <c r="O14" s="139">
        <v>32.161919040479759</v>
      </c>
      <c r="Q14" s="72">
        <v>22128</v>
      </c>
      <c r="R14" s="139">
        <v>26.54032983508246</v>
      </c>
      <c r="T14" s="72">
        <v>74457</v>
      </c>
      <c r="U14" s="139">
        <v>89.303748125937034</v>
      </c>
      <c r="W14" s="72">
        <v>8918</v>
      </c>
      <c r="X14" s="139">
        <v>10.69625187406297</v>
      </c>
    </row>
    <row r="15" spans="1:24" x14ac:dyDescent="0.25">
      <c r="B15" s="111" t="s">
        <v>93</v>
      </c>
      <c r="D15" s="72">
        <v>25854</v>
      </c>
      <c r="E15" s="139">
        <v>1.0873574404748141</v>
      </c>
      <c r="H15" s="72">
        <v>25533</v>
      </c>
      <c r="I15" s="139">
        <v>98.758412624738924</v>
      </c>
      <c r="K15" s="72">
        <v>5313</v>
      </c>
      <c r="L15" s="139">
        <v>20.80836564446011</v>
      </c>
      <c r="N15" s="72">
        <v>8823</v>
      </c>
      <c r="O15" s="139">
        <v>34.55528140054048</v>
      </c>
      <c r="Q15" s="72">
        <v>6704</v>
      </c>
      <c r="R15" s="139">
        <v>26.256217444091959</v>
      </c>
      <c r="T15" s="72">
        <v>20840</v>
      </c>
      <c r="U15" s="139">
        <v>81.619864489092535</v>
      </c>
      <c r="W15" s="72">
        <v>4693</v>
      </c>
      <c r="X15" s="139">
        <v>18.380135510907451</v>
      </c>
    </row>
    <row r="16" spans="1:24" x14ac:dyDescent="0.25">
      <c r="B16" s="111" t="s">
        <v>94</v>
      </c>
      <c r="D16" s="72">
        <v>105011</v>
      </c>
      <c r="E16" s="139">
        <v>4.4165116493270151</v>
      </c>
      <c r="H16" s="72">
        <v>101979</v>
      </c>
      <c r="I16" s="139">
        <v>97.11268343316415</v>
      </c>
      <c r="K16" s="72">
        <v>25628</v>
      </c>
      <c r="L16" s="139">
        <v>25.130664156345919</v>
      </c>
      <c r="N16" s="72">
        <v>27608</v>
      </c>
      <c r="O16" s="139">
        <v>27.072240363212039</v>
      </c>
      <c r="Q16" s="72">
        <v>32212</v>
      </c>
      <c r="R16" s="139">
        <v>31.5868953411977</v>
      </c>
      <c r="T16" s="72">
        <v>85448</v>
      </c>
      <c r="U16" s="139">
        <v>83.789799860755636</v>
      </c>
      <c r="W16" s="72">
        <v>16531</v>
      </c>
      <c r="X16" s="139">
        <v>16.21020013924435</v>
      </c>
    </row>
    <row r="17" spans="2:24" x14ac:dyDescent="0.25">
      <c r="B17" s="111" t="s">
        <v>95</v>
      </c>
      <c r="D17" s="72">
        <v>161498</v>
      </c>
      <c r="E17" s="139">
        <v>6.7922198469018893</v>
      </c>
      <c r="H17" s="72">
        <v>157881</v>
      </c>
      <c r="I17" s="139">
        <v>97.760343781347132</v>
      </c>
      <c r="K17" s="72">
        <v>34456</v>
      </c>
      <c r="L17" s="139">
        <v>21.824032024119429</v>
      </c>
      <c r="N17" s="72">
        <v>42331</v>
      </c>
      <c r="O17" s="139">
        <v>26.811965974373098</v>
      </c>
      <c r="Q17" s="72">
        <v>51432</v>
      </c>
      <c r="R17" s="139">
        <v>32.576434149771018</v>
      </c>
      <c r="T17" s="72">
        <v>128219</v>
      </c>
      <c r="U17" s="139">
        <v>81.212432148263574</v>
      </c>
      <c r="W17" s="72">
        <v>29662</v>
      </c>
      <c r="X17" s="139">
        <v>18.78756785173643</v>
      </c>
    </row>
    <row r="18" spans="2:24" x14ac:dyDescent="0.25">
      <c r="B18" s="111" t="s">
        <v>96</v>
      </c>
      <c r="D18" s="72">
        <v>429638</v>
      </c>
      <c r="E18" s="139">
        <v>18.06954730450677</v>
      </c>
      <c r="H18" s="72">
        <v>388528</v>
      </c>
      <c r="I18" s="139">
        <v>90.431479524623057</v>
      </c>
      <c r="K18" s="72">
        <v>49725</v>
      </c>
      <c r="L18" s="139">
        <v>12.798305398838689</v>
      </c>
      <c r="N18" s="72">
        <v>108118</v>
      </c>
      <c r="O18" s="139">
        <v>27.827595437137091</v>
      </c>
      <c r="Q18" s="72">
        <v>137809</v>
      </c>
      <c r="R18" s="139">
        <v>35.469515710579422</v>
      </c>
      <c r="T18" s="72">
        <v>295652</v>
      </c>
      <c r="U18" s="139">
        <v>76.095416546555199</v>
      </c>
      <c r="W18" s="72">
        <v>92876</v>
      </c>
      <c r="X18" s="139">
        <v>23.904583453444801</v>
      </c>
    </row>
    <row r="19" spans="2:24" x14ac:dyDescent="0.25">
      <c r="B19" s="111" t="s">
        <v>97</v>
      </c>
      <c r="D19" s="72">
        <v>241132</v>
      </c>
      <c r="E19" s="139">
        <v>10.14143553556791</v>
      </c>
      <c r="H19" s="72">
        <v>224835</v>
      </c>
      <c r="I19" s="139">
        <v>93.241461108438529</v>
      </c>
      <c r="K19" s="72">
        <v>50716</v>
      </c>
      <c r="L19" s="139">
        <v>22.55698623434964</v>
      </c>
      <c r="N19" s="72">
        <v>72795</v>
      </c>
      <c r="O19" s="139">
        <v>32.377076522783383</v>
      </c>
      <c r="Q19" s="72">
        <v>69812</v>
      </c>
      <c r="R19" s="139">
        <v>31.050325794471501</v>
      </c>
      <c r="T19" s="72">
        <v>193323</v>
      </c>
      <c r="U19" s="139">
        <v>85.984388551604511</v>
      </c>
      <c r="W19" s="72">
        <v>31512</v>
      </c>
      <c r="X19" s="139">
        <v>14.015611448395489</v>
      </c>
    </row>
    <row r="20" spans="2:24" x14ac:dyDescent="0.25">
      <c r="B20" s="111" t="s">
        <v>98</v>
      </c>
      <c r="D20" s="72">
        <v>62019</v>
      </c>
      <c r="E20" s="139">
        <v>2.6083708942835711</v>
      </c>
      <c r="H20" s="72">
        <v>58372</v>
      </c>
      <c r="I20" s="139">
        <v>94.119544010706406</v>
      </c>
      <c r="K20" s="72">
        <v>13094</v>
      </c>
      <c r="L20" s="139">
        <v>22.43198793942301</v>
      </c>
      <c r="N20" s="72">
        <v>14013</v>
      </c>
      <c r="O20" s="139">
        <v>24.00637291852258</v>
      </c>
      <c r="Q20" s="72">
        <v>15191</v>
      </c>
      <c r="R20" s="139">
        <v>26.024463784006031</v>
      </c>
      <c r="T20" s="72">
        <v>42298</v>
      </c>
      <c r="U20" s="139">
        <v>72.462824641951613</v>
      </c>
      <c r="W20" s="72">
        <v>16074</v>
      </c>
      <c r="X20" s="139">
        <v>27.53717535804838</v>
      </c>
    </row>
    <row r="21" spans="2:24" x14ac:dyDescent="0.25">
      <c r="B21" s="111" t="s">
        <v>99</v>
      </c>
      <c r="D21" s="72">
        <v>102744</v>
      </c>
      <c r="E21" s="139">
        <v>4.3211670481992819</v>
      </c>
      <c r="H21" s="72">
        <v>102704</v>
      </c>
      <c r="I21" s="139">
        <v>99.961068286225967</v>
      </c>
      <c r="K21" s="72">
        <v>27938</v>
      </c>
      <c r="L21" s="139">
        <v>27.202445863841721</v>
      </c>
      <c r="N21" s="72">
        <v>32455</v>
      </c>
      <c r="O21" s="139">
        <v>31.60052188814457</v>
      </c>
      <c r="Q21" s="72">
        <v>36722</v>
      </c>
      <c r="R21" s="139">
        <v>35.755179934569249</v>
      </c>
      <c r="T21" s="72">
        <v>97115</v>
      </c>
      <c r="U21" s="139">
        <v>94.558147686555543</v>
      </c>
      <c r="W21" s="72">
        <v>5589</v>
      </c>
      <c r="X21" s="139">
        <v>5.4418523134444623</v>
      </c>
    </row>
    <row r="22" spans="2:24" x14ac:dyDescent="0.25">
      <c r="B22" s="111" t="s">
        <v>100</v>
      </c>
      <c r="D22" s="72">
        <v>287871</v>
      </c>
      <c r="E22" s="139">
        <v>12.1071661540545</v>
      </c>
      <c r="H22" s="72">
        <v>287779</v>
      </c>
      <c r="I22" s="139">
        <v>99.968041240694617</v>
      </c>
      <c r="K22" s="72">
        <v>72403</v>
      </c>
      <c r="L22" s="139">
        <v>25.15923677544227</v>
      </c>
      <c r="N22" s="72">
        <v>88292</v>
      </c>
      <c r="O22" s="139">
        <v>30.68048745738918</v>
      </c>
      <c r="Q22" s="72">
        <v>72454</v>
      </c>
      <c r="R22" s="139">
        <v>25.176958707897381</v>
      </c>
      <c r="T22" s="72">
        <v>233149</v>
      </c>
      <c r="U22" s="139">
        <v>81.016682940728828</v>
      </c>
      <c r="W22" s="72">
        <v>54630</v>
      </c>
      <c r="X22" s="139">
        <v>18.98331705927118</v>
      </c>
    </row>
    <row r="23" spans="2:24" x14ac:dyDescent="0.25">
      <c r="B23" s="111" t="s">
        <v>101</v>
      </c>
      <c r="D23" s="72">
        <v>75237</v>
      </c>
      <c r="E23" s="139">
        <v>3.1642883789356988</v>
      </c>
      <c r="H23" s="72">
        <v>69481</v>
      </c>
      <c r="I23" s="139">
        <v>92.349508885255929</v>
      </c>
      <c r="K23" s="72">
        <v>16026</v>
      </c>
      <c r="L23" s="139">
        <v>23.065298426908079</v>
      </c>
      <c r="N23" s="72">
        <v>21262</v>
      </c>
      <c r="O23" s="139">
        <v>30.6011715432996</v>
      </c>
      <c r="Q23" s="72">
        <v>21581</v>
      </c>
      <c r="R23" s="139">
        <v>31.0602898634159</v>
      </c>
      <c r="T23" s="72">
        <v>58869</v>
      </c>
      <c r="U23" s="139">
        <v>84.726759833623575</v>
      </c>
      <c r="W23" s="72">
        <v>10612</v>
      </c>
      <c r="X23" s="139">
        <v>15.27324016637642</v>
      </c>
    </row>
    <row r="24" spans="2:24" x14ac:dyDescent="0.25">
      <c r="B24" s="111" t="s">
        <v>102</v>
      </c>
      <c r="D24" s="72">
        <v>24167</v>
      </c>
      <c r="E24" s="139">
        <v>1.016406252957176</v>
      </c>
      <c r="H24" s="72">
        <v>24081</v>
      </c>
      <c r="I24" s="139">
        <v>99.644142839409113</v>
      </c>
      <c r="K24" s="72">
        <v>3179</v>
      </c>
      <c r="L24" s="139">
        <v>13.20127901665213</v>
      </c>
      <c r="N24" s="72">
        <v>6608</v>
      </c>
      <c r="O24" s="139">
        <v>27.440720900294838</v>
      </c>
      <c r="Q24" s="72">
        <v>8001</v>
      </c>
      <c r="R24" s="139">
        <v>33.225364395166309</v>
      </c>
      <c r="T24" s="72">
        <v>17788</v>
      </c>
      <c r="U24" s="139">
        <v>73.867364312113281</v>
      </c>
      <c r="W24" s="72">
        <v>6293</v>
      </c>
      <c r="X24" s="139">
        <v>26.132635687886719</v>
      </c>
    </row>
    <row r="25" spans="2:24" x14ac:dyDescent="0.25">
      <c r="B25" s="111" t="s">
        <v>103</v>
      </c>
      <c r="D25" s="72">
        <v>121585</v>
      </c>
      <c r="E25" s="139">
        <v>5.1135744720403116</v>
      </c>
      <c r="H25" s="72">
        <v>121444</v>
      </c>
      <c r="I25" s="139">
        <v>99.884031747337261</v>
      </c>
      <c r="K25" s="72">
        <v>19454</v>
      </c>
      <c r="L25" s="139">
        <v>16.018905833141201</v>
      </c>
      <c r="N25" s="72">
        <v>27473</v>
      </c>
      <c r="O25" s="139">
        <v>22.621949211159059</v>
      </c>
      <c r="Q25" s="72">
        <v>40784</v>
      </c>
      <c r="R25" s="139">
        <v>33.582556569282957</v>
      </c>
      <c r="T25" s="72">
        <v>87711</v>
      </c>
      <c r="U25" s="139">
        <v>72.22341161358321</v>
      </c>
      <c r="W25" s="72">
        <v>33733</v>
      </c>
      <c r="X25" s="139">
        <v>27.77658838641678</v>
      </c>
    </row>
    <row r="26" spans="2:24" x14ac:dyDescent="0.25">
      <c r="B26" s="111" t="s">
        <v>104</v>
      </c>
      <c r="D26" s="72">
        <v>15200</v>
      </c>
      <c r="E26" s="139">
        <v>0.63927566702317495</v>
      </c>
      <c r="H26" s="72">
        <v>15193</v>
      </c>
      <c r="I26" s="139">
        <v>99.953947368421041</v>
      </c>
      <c r="K26" s="72">
        <v>2233</v>
      </c>
      <c r="L26" s="139">
        <v>14.69755808596064</v>
      </c>
      <c r="N26" s="72">
        <v>4496</v>
      </c>
      <c r="O26" s="139">
        <v>29.592575528203781</v>
      </c>
      <c r="Q26" s="72">
        <v>3898</v>
      </c>
      <c r="R26" s="139">
        <v>25.65655235963931</v>
      </c>
      <c r="T26" s="72">
        <v>10627</v>
      </c>
      <c r="U26" s="139">
        <v>69.946685973803724</v>
      </c>
      <c r="W26" s="72">
        <v>4566</v>
      </c>
      <c r="X26" s="139">
        <v>30.053314026196279</v>
      </c>
    </row>
    <row r="27" spans="2:24" x14ac:dyDescent="0.25">
      <c r="B27" s="111" t="s">
        <v>105</v>
      </c>
      <c r="D27" s="72">
        <v>2516</v>
      </c>
      <c r="E27" s="139">
        <v>0.1058169459362045</v>
      </c>
      <c r="H27" s="72">
        <v>2487</v>
      </c>
      <c r="I27" s="139">
        <v>98.847376788553248</v>
      </c>
      <c r="K27" s="72">
        <v>440</v>
      </c>
      <c r="L27" s="139">
        <v>17.69199839163651</v>
      </c>
      <c r="N27" s="72">
        <v>609</v>
      </c>
      <c r="O27" s="139">
        <v>24.487334137515081</v>
      </c>
      <c r="Q27" s="72">
        <v>683</v>
      </c>
      <c r="R27" s="139">
        <v>27.46280659429031</v>
      </c>
      <c r="T27" s="72">
        <v>1732</v>
      </c>
      <c r="U27" s="139">
        <v>69.642139123441893</v>
      </c>
      <c r="W27" s="72">
        <v>755</v>
      </c>
      <c r="X27" s="139">
        <v>30.3578608765581</v>
      </c>
    </row>
    <row r="28" spans="2:24" x14ac:dyDescent="0.25">
      <c r="B28" s="115" t="s">
        <v>106</v>
      </c>
      <c r="D28" s="87">
        <v>3376</v>
      </c>
      <c r="E28" s="140">
        <v>0.14198649025462101</v>
      </c>
      <c r="H28" s="87">
        <v>3314</v>
      </c>
      <c r="I28" s="140">
        <v>98.16350710900474</v>
      </c>
      <c r="K28" s="87">
        <v>895</v>
      </c>
      <c r="L28" s="140">
        <v>27.006638503319252</v>
      </c>
      <c r="N28" s="87">
        <v>989</v>
      </c>
      <c r="O28" s="140">
        <v>29.843089921544959</v>
      </c>
      <c r="Q28" s="87">
        <v>707</v>
      </c>
      <c r="R28" s="140">
        <v>21.333735666867831</v>
      </c>
      <c r="T28" s="87">
        <v>2591</v>
      </c>
      <c r="U28" s="140">
        <v>78.183464091732048</v>
      </c>
      <c r="W28" s="87">
        <v>723</v>
      </c>
      <c r="X28" s="140">
        <v>21.816535908267952</v>
      </c>
    </row>
    <row r="29" spans="2:24" ht="8.1" customHeight="1" x14ac:dyDescent="0.25"/>
    <row r="30" spans="2:24" x14ac:dyDescent="0.25">
      <c r="B30" s="119" t="s">
        <v>49</v>
      </c>
      <c r="D30" s="120">
        <v>2377691</v>
      </c>
      <c r="E30" s="123">
        <v>100</v>
      </c>
      <c r="H30" s="120">
        <v>2267583</v>
      </c>
      <c r="I30" s="123">
        <v>95.369120714171856</v>
      </c>
      <c r="K30" s="120">
        <v>466064</v>
      </c>
      <c r="L30" s="123">
        <v>20.553338069653901</v>
      </c>
      <c r="N30" s="120">
        <v>677512</v>
      </c>
      <c r="O30" s="123">
        <v>29.87815660992343</v>
      </c>
      <c r="Q30" s="120">
        <v>694561</v>
      </c>
      <c r="R30" s="123">
        <v>30.63001442505082</v>
      </c>
      <c r="T30" s="120">
        <v>1838137</v>
      </c>
      <c r="U30" s="123">
        <v>81.061509104628144</v>
      </c>
      <c r="W30" s="120">
        <v>429446</v>
      </c>
      <c r="X30" s="123">
        <v>18.93849089537186</v>
      </c>
    </row>
  </sheetData>
  <mergeCells count="10">
    <mergeCell ref="B5:V5"/>
    <mergeCell ref="B7:B8"/>
    <mergeCell ref="A4:V4"/>
    <mergeCell ref="W7:X7"/>
    <mergeCell ref="K7:L7"/>
    <mergeCell ref="Q7:R7"/>
    <mergeCell ref="D7:E7"/>
    <mergeCell ref="T7:U7"/>
    <mergeCell ref="N7:O7"/>
    <mergeCell ref="H7:I7"/>
  </mergeCells>
  <printOptions horizontalCentered="1" verticalCentered="1"/>
  <pageMargins left="0.27777777777777779" right="0.27777777777777779" top="0.27777777777777779" bottom="0.27777777777777779" header="0.1388888888888889" footer="0.1388888888888889"/>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31"/>
  <sheetViews>
    <sheetView showGridLines="0" workbookViewId="0"/>
  </sheetViews>
  <sheetFormatPr baseColWidth="10" defaultColWidth="8.7109375" defaultRowHeight="15" x14ac:dyDescent="0.25"/>
  <cols>
    <col min="1" max="1" width="2" customWidth="1"/>
  </cols>
  <sheetData>
    <row r="2" spans="2:14" ht="69.95" customHeight="1" x14ac:dyDescent="0.25"/>
    <row r="3" spans="2:14" ht="15.75" x14ac:dyDescent="0.25">
      <c r="B3" s="1" t="s">
        <v>0</v>
      </c>
    </row>
    <row r="5" spans="2:14" ht="25.5" customHeight="1" x14ac:dyDescent="0.25">
      <c r="B5" s="1" t="s">
        <v>1</v>
      </c>
      <c r="N5" s="1" t="s">
        <v>2</v>
      </c>
    </row>
    <row r="7" spans="2:14" x14ac:dyDescent="0.25">
      <c r="B7" s="2" t="s">
        <v>3</v>
      </c>
    </row>
    <row r="8" spans="2:14" x14ac:dyDescent="0.25">
      <c r="B8" s="3" t="s">
        <v>4</v>
      </c>
    </row>
    <row r="9" spans="2:14" x14ac:dyDescent="0.25">
      <c r="B9" s="3" t="s">
        <v>5</v>
      </c>
    </row>
    <row r="10" spans="2:14" x14ac:dyDescent="0.25">
      <c r="B10" s="3" t="s">
        <v>6</v>
      </c>
    </row>
    <row r="11" spans="2:14" x14ac:dyDescent="0.25">
      <c r="B11" s="3" t="s">
        <v>7</v>
      </c>
    </row>
    <row r="12" spans="2:14" x14ac:dyDescent="0.25">
      <c r="B12" s="3" t="s">
        <v>8</v>
      </c>
    </row>
    <row r="13" spans="2:14" x14ac:dyDescent="0.25">
      <c r="B13" s="3" t="s">
        <v>9</v>
      </c>
    </row>
    <row r="14" spans="2:14" x14ac:dyDescent="0.25">
      <c r="B14" s="3" t="s">
        <v>10</v>
      </c>
    </row>
    <row r="16" spans="2:14" x14ac:dyDescent="0.25">
      <c r="B16" s="2" t="s">
        <v>11</v>
      </c>
    </row>
    <row r="17" spans="2:2" x14ac:dyDescent="0.25">
      <c r="B17" s="3" t="s">
        <v>12</v>
      </c>
    </row>
    <row r="18" spans="2:2" x14ac:dyDescent="0.25">
      <c r="B18" s="3" t="s">
        <v>13</v>
      </c>
    </row>
    <row r="19" spans="2:2" x14ac:dyDescent="0.25">
      <c r="B19" s="3" t="s">
        <v>14</v>
      </c>
    </row>
    <row r="20" spans="2:2" x14ac:dyDescent="0.25">
      <c r="B20" s="3" t="s">
        <v>15</v>
      </c>
    </row>
    <row r="21" spans="2:2" x14ac:dyDescent="0.25">
      <c r="B21" s="3" t="s">
        <v>16</v>
      </c>
    </row>
    <row r="22" spans="2:2" x14ac:dyDescent="0.25">
      <c r="B22" s="3" t="s">
        <v>17</v>
      </c>
    </row>
    <row r="23" spans="2:2" x14ac:dyDescent="0.25">
      <c r="B23" s="3" t="s">
        <v>18</v>
      </c>
    </row>
    <row r="25" spans="2:2" x14ac:dyDescent="0.25">
      <c r="B25" s="2" t="s">
        <v>19</v>
      </c>
    </row>
    <row r="26" spans="2:2" x14ac:dyDescent="0.25">
      <c r="B26" s="3" t="s">
        <v>20</v>
      </c>
    </row>
    <row r="27" spans="2:2" x14ac:dyDescent="0.25">
      <c r="B27" s="3" t="s">
        <v>21</v>
      </c>
    </row>
    <row r="28" spans="2:2" x14ac:dyDescent="0.25">
      <c r="B28" s="3" t="s">
        <v>22</v>
      </c>
    </row>
    <row r="29" spans="2:2" x14ac:dyDescent="0.25">
      <c r="B29" s="3" t="s">
        <v>23</v>
      </c>
    </row>
    <row r="30" spans="2:2" x14ac:dyDescent="0.25">
      <c r="B30" s="3" t="s">
        <v>24</v>
      </c>
    </row>
    <row r="31" spans="2:2" x14ac:dyDescent="0.25">
      <c r="B31" s="3" t="s">
        <v>25</v>
      </c>
    </row>
  </sheetData>
  <printOptions horizontalCentered="1" verticalCentered="1"/>
  <pageMargins left="0.27777777777777779" right="0.27777777777777779" top="0.27777777777777779" bottom="0.27777777777777779" header="0.1388888888888889" footer="0.1388888888888889"/>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177</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178</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3"/>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3.85546875" customWidth="1"/>
    <col min="5" max="5" width="8.5703125" customWidth="1"/>
    <col min="6" max="6" width="0.42578125" customWidth="1"/>
    <col min="7" max="7" width="13.85546875" customWidth="1"/>
    <col min="8" max="8" width="8.5703125" customWidth="1"/>
    <col min="9" max="9" width="0.42578125" customWidth="1"/>
    <col min="10" max="10" width="13.85546875" customWidth="1"/>
    <col min="11" max="11" width="8.5703125" customWidth="1"/>
    <col min="12" max="12" width="12.5703125" customWidth="1"/>
  </cols>
  <sheetData>
    <row r="1" spans="1:21" ht="15.6" customHeight="1" x14ac:dyDescent="0.25"/>
    <row r="2" spans="1:21" ht="52.5" customHeight="1" x14ac:dyDescent="0.25"/>
    <row r="3" spans="1:21" ht="4.5" customHeight="1" x14ac:dyDescent="0.25"/>
    <row r="4" spans="1:21" ht="17.100000000000001" customHeight="1" x14ac:dyDescent="0.25">
      <c r="A4" s="209" t="s">
        <v>179</v>
      </c>
      <c r="B4" s="210"/>
      <c r="C4" s="210"/>
      <c r="D4" s="210"/>
      <c r="E4" s="210"/>
      <c r="F4" s="210"/>
      <c r="G4" s="210"/>
      <c r="H4" s="210"/>
      <c r="I4" s="210"/>
      <c r="J4" s="210"/>
      <c r="K4" s="210"/>
      <c r="L4" s="210"/>
      <c r="M4" s="210"/>
      <c r="N4" s="210"/>
      <c r="O4" s="210"/>
      <c r="P4" s="210"/>
      <c r="Q4" s="210"/>
      <c r="R4" s="210"/>
      <c r="S4" s="210"/>
      <c r="T4" s="210"/>
      <c r="U4" s="210"/>
    </row>
    <row r="5" spans="1:21" ht="17.100000000000001" customHeight="1" x14ac:dyDescent="0.25">
      <c r="B5" s="226" t="s">
        <v>113</v>
      </c>
      <c r="C5" s="210"/>
      <c r="D5" s="210"/>
      <c r="E5" s="210"/>
      <c r="F5" s="210"/>
      <c r="G5" s="210"/>
      <c r="H5" s="210"/>
      <c r="I5" s="210"/>
      <c r="J5" s="210"/>
      <c r="K5" s="210"/>
      <c r="L5" s="210"/>
      <c r="M5" s="210"/>
      <c r="N5" s="210"/>
      <c r="O5" s="210"/>
      <c r="P5" s="210"/>
      <c r="Q5" s="210"/>
      <c r="R5" s="210"/>
      <c r="S5" s="210"/>
    </row>
    <row r="6" spans="1:21" ht="6" customHeight="1" x14ac:dyDescent="0.25"/>
    <row r="7" spans="1:21" ht="39.6" customHeight="1" x14ac:dyDescent="0.25">
      <c r="B7" s="230" t="s">
        <v>114</v>
      </c>
      <c r="D7" s="232" t="s">
        <v>115</v>
      </c>
      <c r="E7" s="216"/>
      <c r="G7" s="232" t="s">
        <v>130</v>
      </c>
      <c r="H7" s="216"/>
      <c r="J7" s="232" t="s">
        <v>61</v>
      </c>
      <c r="K7" s="215"/>
      <c r="L7" s="216"/>
    </row>
    <row r="8" spans="1:21" ht="26.1" customHeight="1" x14ac:dyDescent="0.25">
      <c r="B8" s="231"/>
      <c r="D8" s="22" t="s">
        <v>119</v>
      </c>
      <c r="E8" s="23" t="s">
        <v>132</v>
      </c>
      <c r="G8" s="22" t="s">
        <v>119</v>
      </c>
      <c r="H8" s="23" t="s">
        <v>132</v>
      </c>
      <c r="J8" s="22" t="s">
        <v>119</v>
      </c>
      <c r="K8" s="24" t="s">
        <v>133</v>
      </c>
      <c r="L8" s="23" t="s">
        <v>134</v>
      </c>
    </row>
    <row r="9" spans="1:21" ht="4.5" customHeight="1" x14ac:dyDescent="0.25"/>
    <row r="10" spans="1:21" x14ac:dyDescent="0.25">
      <c r="B10" s="107" t="s">
        <v>88</v>
      </c>
      <c r="D10" s="40">
        <v>8676713</v>
      </c>
      <c r="E10" s="124">
        <v>35.322669540122668</v>
      </c>
      <c r="G10" s="40">
        <v>1096572</v>
      </c>
      <c r="H10" s="124">
        <v>16.190506563479449</v>
      </c>
      <c r="J10" s="40">
        <v>449403</v>
      </c>
      <c r="K10" s="127">
        <v>5.1794152924039318</v>
      </c>
      <c r="L10" s="124">
        <v>40.982534662566607</v>
      </c>
    </row>
    <row r="11" spans="1:21" x14ac:dyDescent="0.25">
      <c r="B11" s="111" t="s">
        <v>89</v>
      </c>
      <c r="D11" s="42">
        <v>1364621</v>
      </c>
      <c r="E11" s="125">
        <v>5.5553360622290651</v>
      </c>
      <c r="G11" s="42">
        <v>191202</v>
      </c>
      <c r="H11" s="125">
        <v>2.823031443398516</v>
      </c>
      <c r="J11" s="42">
        <v>58813</v>
      </c>
      <c r="K11" s="128">
        <v>4.3098413405626914</v>
      </c>
      <c r="L11" s="125">
        <v>30.75961548519367</v>
      </c>
    </row>
    <row r="12" spans="1:21" x14ac:dyDescent="0.25">
      <c r="B12" s="111" t="s">
        <v>90</v>
      </c>
      <c r="D12" s="42">
        <v>1015128</v>
      </c>
      <c r="E12" s="125">
        <v>4.132559286555364</v>
      </c>
      <c r="G12" s="42">
        <v>191994</v>
      </c>
      <c r="H12" s="125">
        <v>2.834725049653533</v>
      </c>
      <c r="J12" s="42">
        <v>43986</v>
      </c>
      <c r="K12" s="128">
        <v>4.3330496252689317</v>
      </c>
      <c r="L12" s="125">
        <v>22.910090940341881</v>
      </c>
    </row>
    <row r="13" spans="1:21" x14ac:dyDescent="0.25">
      <c r="B13" s="111" t="s">
        <v>91</v>
      </c>
      <c r="D13" s="42">
        <v>1249844</v>
      </c>
      <c r="E13" s="125">
        <v>5.0880819255753966</v>
      </c>
      <c r="G13" s="42">
        <v>127828</v>
      </c>
      <c r="H13" s="125">
        <v>1.88733623783614</v>
      </c>
      <c r="J13" s="42">
        <v>48395</v>
      </c>
      <c r="K13" s="128">
        <v>3.872083235987851</v>
      </c>
      <c r="L13" s="125">
        <v>37.859467409331288</v>
      </c>
    </row>
    <row r="14" spans="1:21" x14ac:dyDescent="0.25">
      <c r="B14" s="111" t="s">
        <v>92</v>
      </c>
      <c r="D14" s="42">
        <v>2258866</v>
      </c>
      <c r="E14" s="125">
        <v>9.195783847341584</v>
      </c>
      <c r="G14" s="42">
        <v>270684</v>
      </c>
      <c r="H14" s="125">
        <v>3.9965557014303399</v>
      </c>
      <c r="J14" s="42">
        <v>83375</v>
      </c>
      <c r="K14" s="128">
        <v>3.6910113304640468</v>
      </c>
      <c r="L14" s="125">
        <v>30.801598912384922</v>
      </c>
    </row>
    <row r="15" spans="1:21" x14ac:dyDescent="0.25">
      <c r="B15" s="111" t="s">
        <v>93</v>
      </c>
      <c r="D15" s="42">
        <v>593623</v>
      </c>
      <c r="E15" s="125">
        <v>2.416623560144981</v>
      </c>
      <c r="G15" s="42">
        <v>104312</v>
      </c>
      <c r="H15" s="125">
        <v>1.5401306258500751</v>
      </c>
      <c r="J15" s="42">
        <v>25533</v>
      </c>
      <c r="K15" s="128">
        <v>4.3012147440378827</v>
      </c>
      <c r="L15" s="125">
        <v>24.477528951606718</v>
      </c>
    </row>
    <row r="16" spans="1:21" x14ac:dyDescent="0.25">
      <c r="B16" s="111" t="s">
        <v>94</v>
      </c>
      <c r="D16" s="42">
        <v>2126378</v>
      </c>
      <c r="E16" s="125">
        <v>8.656428697294352</v>
      </c>
      <c r="G16" s="42">
        <v>300904</v>
      </c>
      <c r="H16" s="125">
        <v>4.4427435562618971</v>
      </c>
      <c r="J16" s="42">
        <v>101979</v>
      </c>
      <c r="K16" s="128">
        <v>4.7959017634682084</v>
      </c>
      <c r="L16" s="125">
        <v>33.890875495174541</v>
      </c>
    </row>
    <row r="17" spans="2:12" x14ac:dyDescent="0.25">
      <c r="B17" s="111" t="s">
        <v>95</v>
      </c>
      <c r="D17" s="42">
        <v>2401221</v>
      </c>
      <c r="E17" s="125">
        <v>9.7753072938799406</v>
      </c>
      <c r="G17" s="42">
        <v>428661</v>
      </c>
      <c r="H17" s="125">
        <v>6.3290315036383067</v>
      </c>
      <c r="J17" s="42">
        <v>157881</v>
      </c>
      <c r="K17" s="128">
        <v>6.5750299535111507</v>
      </c>
      <c r="L17" s="125">
        <v>36.831202278723737</v>
      </c>
    </row>
    <row r="18" spans="2:12" x14ac:dyDescent="0.25">
      <c r="B18" s="111" t="s">
        <v>96</v>
      </c>
      <c r="D18" s="42">
        <v>8124126</v>
      </c>
      <c r="E18" s="125">
        <v>33.073102452543793</v>
      </c>
      <c r="G18" s="42">
        <v>1133130</v>
      </c>
      <c r="H18" s="125">
        <v>16.730272797659861</v>
      </c>
      <c r="J18" s="42">
        <v>388528</v>
      </c>
      <c r="K18" s="128">
        <v>4.7823975157450782</v>
      </c>
      <c r="L18" s="125">
        <v>34.28803402963473</v>
      </c>
    </row>
    <row r="19" spans="2:12" x14ac:dyDescent="0.25">
      <c r="B19" s="111" t="s">
        <v>97</v>
      </c>
      <c r="D19" s="42">
        <v>5425182</v>
      </c>
      <c r="E19" s="125">
        <v>22.085772686156819</v>
      </c>
      <c r="G19" s="42">
        <v>691918</v>
      </c>
      <c r="H19" s="125">
        <v>10.215930117119139</v>
      </c>
      <c r="J19" s="42">
        <v>224835</v>
      </c>
      <c r="K19" s="128">
        <v>4.1442849290586006</v>
      </c>
      <c r="L19" s="125">
        <v>32.494457435707702</v>
      </c>
    </row>
    <row r="20" spans="2:12" x14ac:dyDescent="0.25">
      <c r="B20" s="111" t="s">
        <v>98</v>
      </c>
      <c r="D20" s="42">
        <v>1053345</v>
      </c>
      <c r="E20" s="125">
        <v>4.2881396845488053</v>
      </c>
      <c r="G20" s="42">
        <v>157166</v>
      </c>
      <c r="H20" s="125">
        <v>2.3205016675200638</v>
      </c>
      <c r="J20" s="42">
        <v>58372</v>
      </c>
      <c r="K20" s="128">
        <v>5.5415841913143371</v>
      </c>
      <c r="L20" s="125">
        <v>37.140348421414302</v>
      </c>
    </row>
    <row r="21" spans="2:12" x14ac:dyDescent="0.25">
      <c r="B21" s="111" t="s">
        <v>99</v>
      </c>
      <c r="D21" s="42">
        <v>2714741</v>
      </c>
      <c r="E21" s="125">
        <v>11.051638936314029</v>
      </c>
      <c r="G21" s="42">
        <v>492391</v>
      </c>
      <c r="H21" s="125">
        <v>7.2699829261536948</v>
      </c>
      <c r="J21" s="42">
        <v>102704</v>
      </c>
      <c r="K21" s="128">
        <v>3.7831969974299571</v>
      </c>
      <c r="L21" s="125">
        <v>20.858220398017021</v>
      </c>
    </row>
    <row r="22" spans="2:12" x14ac:dyDescent="0.25">
      <c r="B22" s="111" t="s">
        <v>100</v>
      </c>
      <c r="D22" s="42">
        <v>7113886</v>
      </c>
      <c r="E22" s="125">
        <v>28.960442084935291</v>
      </c>
      <c r="G22" s="42">
        <v>881049</v>
      </c>
      <c r="H22" s="125">
        <v>13.00838396133314</v>
      </c>
      <c r="J22" s="42">
        <v>287779</v>
      </c>
      <c r="K22" s="128">
        <v>4.0453136302718384</v>
      </c>
      <c r="L22" s="125">
        <v>32.663223044348271</v>
      </c>
    </row>
    <row r="23" spans="2:12" x14ac:dyDescent="0.25">
      <c r="B23" s="111" t="s">
        <v>101</v>
      </c>
      <c r="D23" s="42">
        <v>1586989</v>
      </c>
      <c r="E23" s="125">
        <v>6.4605903192614216</v>
      </c>
      <c r="G23" s="42">
        <v>204667</v>
      </c>
      <c r="H23" s="125">
        <v>3.0218375143881562</v>
      </c>
      <c r="J23" s="42">
        <v>69481</v>
      </c>
      <c r="K23" s="128">
        <v>4.3781651920712754</v>
      </c>
      <c r="L23" s="125">
        <v>33.948316045087871</v>
      </c>
    </row>
    <row r="24" spans="2:12" x14ac:dyDescent="0.25">
      <c r="B24" s="111" t="s">
        <v>102</v>
      </c>
      <c r="D24" s="42">
        <v>683854</v>
      </c>
      <c r="E24" s="125">
        <v>2.7839515788629918</v>
      </c>
      <c r="G24" s="42">
        <v>86335</v>
      </c>
      <c r="H24" s="125">
        <v>1.274706434377312</v>
      </c>
      <c r="J24" s="42">
        <v>24081</v>
      </c>
      <c r="K24" s="128">
        <v>3.5213656716199662</v>
      </c>
      <c r="L24" s="125">
        <v>27.892511727572831</v>
      </c>
    </row>
    <row r="25" spans="2:12" x14ac:dyDescent="0.25">
      <c r="B25" s="111" t="s">
        <v>103</v>
      </c>
      <c r="D25" s="42">
        <v>2242343</v>
      </c>
      <c r="E25" s="125">
        <v>9.1285191505824024</v>
      </c>
      <c r="G25" s="42">
        <v>346850</v>
      </c>
      <c r="H25" s="125">
        <v>5.1211203655964654</v>
      </c>
      <c r="J25" s="42">
        <v>121444</v>
      </c>
      <c r="K25" s="128">
        <v>5.4159421640667817</v>
      </c>
      <c r="L25" s="125">
        <v>35.013406371630388</v>
      </c>
    </row>
    <row r="26" spans="2:12" x14ac:dyDescent="0.25">
      <c r="B26" s="111" t="s">
        <v>104</v>
      </c>
      <c r="D26" s="42">
        <v>326803</v>
      </c>
      <c r="E26" s="125">
        <v>1.330406384735868</v>
      </c>
      <c r="G26" s="42">
        <v>45193</v>
      </c>
      <c r="H26" s="125">
        <v>0.66725902459968589</v>
      </c>
      <c r="J26" s="42">
        <v>15193</v>
      </c>
      <c r="K26" s="128">
        <v>4.648978130555717</v>
      </c>
      <c r="L26" s="125">
        <v>33.61803819175536</v>
      </c>
    </row>
    <row r="27" spans="2:12" x14ac:dyDescent="0.25">
      <c r="B27" s="111" t="s">
        <v>105</v>
      </c>
      <c r="D27" s="42">
        <v>83567</v>
      </c>
      <c r="E27" s="125">
        <v>0.3401990506611699</v>
      </c>
      <c r="G27" s="42">
        <v>10381</v>
      </c>
      <c r="H27" s="125">
        <v>0.15327187693601529</v>
      </c>
      <c r="J27" s="42">
        <v>2487</v>
      </c>
      <c r="K27" s="128">
        <v>2.976055141383561</v>
      </c>
      <c r="L27" s="125">
        <v>23.957229553992871</v>
      </c>
    </row>
    <row r="28" spans="2:12" x14ac:dyDescent="0.25">
      <c r="B28" s="115" t="s">
        <v>106</v>
      </c>
      <c r="D28" s="44">
        <v>87067</v>
      </c>
      <c r="E28" s="126">
        <v>0.35444745825404861</v>
      </c>
      <c r="G28" s="44">
        <v>11695</v>
      </c>
      <c r="H28" s="126">
        <v>0.17267263276820141</v>
      </c>
      <c r="J28" s="44">
        <v>3314</v>
      </c>
      <c r="K28" s="129">
        <v>3.8062641414083411</v>
      </c>
      <c r="L28" s="126">
        <v>28.336896109448489</v>
      </c>
    </row>
    <row r="29" spans="2:12" ht="8.1" customHeight="1" x14ac:dyDescent="0.25"/>
    <row r="30" spans="2:12" x14ac:dyDescent="0.25">
      <c r="B30" s="119" t="s">
        <v>49</v>
      </c>
      <c r="D30" s="120">
        <v>24564148</v>
      </c>
      <c r="E30" s="123">
        <v>100</v>
      </c>
      <c r="G30" s="120">
        <v>6772932</v>
      </c>
      <c r="H30" s="123">
        <v>100</v>
      </c>
      <c r="J30" s="120">
        <v>2267583</v>
      </c>
      <c r="K30" s="122">
        <v>9.2312705241950486</v>
      </c>
      <c r="L30" s="123">
        <v>33.480079233041167</v>
      </c>
    </row>
    <row r="32" spans="2:12" x14ac:dyDescent="0.25">
      <c r="B32" s="211" t="s">
        <v>135</v>
      </c>
      <c r="C32" s="210"/>
      <c r="D32" s="210"/>
      <c r="E32" s="210"/>
      <c r="F32" s="210"/>
      <c r="G32" s="210"/>
      <c r="H32" s="210"/>
      <c r="I32" s="210"/>
      <c r="J32" s="210"/>
      <c r="K32" s="210"/>
      <c r="L32" s="210"/>
    </row>
    <row r="33" spans="2:12" x14ac:dyDescent="0.25">
      <c r="B33" s="211" t="s">
        <v>136</v>
      </c>
      <c r="C33" s="210"/>
      <c r="D33" s="210"/>
      <c r="E33" s="210"/>
      <c r="F33" s="210"/>
      <c r="G33" s="210"/>
      <c r="H33" s="210"/>
      <c r="I33" s="210"/>
      <c r="J33" s="210"/>
      <c r="K33" s="210"/>
      <c r="L33" s="210"/>
    </row>
  </sheetData>
  <mergeCells count="8">
    <mergeCell ref="B33:L33"/>
    <mergeCell ref="B7:B8"/>
    <mergeCell ref="B32:L32"/>
    <mergeCell ref="J7:L7"/>
    <mergeCell ref="A4:U4"/>
    <mergeCell ref="D7:E7"/>
    <mergeCell ref="G7:H7"/>
    <mergeCell ref="B5:S5"/>
  </mergeCells>
  <printOptions horizontalCentered="1" verticalCentered="1"/>
  <pageMargins left="0.27777777777777779" right="0.27777777777777779" top="0.27777777777777779" bottom="0.27777777777777779" header="0.1388888888888889" footer="0.1388888888888889"/>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180</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61</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181</v>
      </c>
      <c r="K8" s="210"/>
      <c r="L8" s="210"/>
      <c r="M8" s="210"/>
      <c r="N8" s="210"/>
      <c r="O8" s="213"/>
      <c r="Q8" s="212" t="s">
        <v>182</v>
      </c>
      <c r="R8" s="210"/>
      <c r="S8" s="210"/>
      <c r="T8" s="210"/>
      <c r="U8" s="210"/>
      <c r="V8" s="213"/>
      <c r="X8" s="212" t="s">
        <v>183</v>
      </c>
      <c r="Y8" s="210"/>
      <c r="Z8" s="210"/>
      <c r="AA8" s="210"/>
      <c r="AB8" s="210"/>
      <c r="AC8" s="213"/>
    </row>
    <row r="9" spans="1:29" ht="21.95" customHeight="1" x14ac:dyDescent="0.25">
      <c r="B9" s="220"/>
      <c r="D9" s="222" t="s">
        <v>119</v>
      </c>
      <c r="E9" s="217" t="s">
        <v>120</v>
      </c>
      <c r="F9" s="202"/>
      <c r="G9" s="217" t="s">
        <v>121</v>
      </c>
      <c r="H9" s="202"/>
      <c r="J9" s="222" t="s">
        <v>119</v>
      </c>
      <c r="K9" s="233" t="s">
        <v>184</v>
      </c>
      <c r="L9" s="217" t="s">
        <v>120</v>
      </c>
      <c r="M9" s="202"/>
      <c r="N9" s="217" t="s">
        <v>121</v>
      </c>
      <c r="O9" s="202"/>
      <c r="Q9" s="222" t="s">
        <v>119</v>
      </c>
      <c r="R9" s="233" t="s">
        <v>184</v>
      </c>
      <c r="S9" s="217" t="s">
        <v>120</v>
      </c>
      <c r="T9" s="202"/>
      <c r="U9" s="217" t="s">
        <v>121</v>
      </c>
      <c r="V9" s="202"/>
      <c r="X9" s="222" t="s">
        <v>119</v>
      </c>
      <c r="Y9" s="233" t="s">
        <v>184</v>
      </c>
      <c r="Z9" s="217" t="s">
        <v>120</v>
      </c>
      <c r="AA9" s="202"/>
      <c r="AB9" s="217" t="s">
        <v>121</v>
      </c>
      <c r="AC9" s="202"/>
    </row>
    <row r="10" spans="1:29" ht="36.950000000000003" customHeight="1" x14ac:dyDescent="0.25">
      <c r="B10" s="221"/>
      <c r="D10" s="223"/>
      <c r="E10" s="13" t="s">
        <v>119</v>
      </c>
      <c r="F10" s="25" t="s">
        <v>185</v>
      </c>
      <c r="G10" s="13" t="s">
        <v>119</v>
      </c>
      <c r="H10" s="26" t="s">
        <v>185</v>
      </c>
      <c r="J10" s="223"/>
      <c r="K10" s="218"/>
      <c r="L10" s="13" t="s">
        <v>119</v>
      </c>
      <c r="M10" s="25" t="s">
        <v>186</v>
      </c>
      <c r="N10" s="13" t="s">
        <v>119</v>
      </c>
      <c r="O10" s="26" t="s">
        <v>186</v>
      </c>
      <c r="Q10" s="223"/>
      <c r="R10" s="218"/>
      <c r="S10" s="13" t="s">
        <v>119</v>
      </c>
      <c r="T10" s="25" t="s">
        <v>186</v>
      </c>
      <c r="U10" s="13" t="s">
        <v>119</v>
      </c>
      <c r="V10" s="26" t="s">
        <v>186</v>
      </c>
      <c r="X10" s="223"/>
      <c r="Y10" s="218"/>
      <c r="Z10" s="13" t="s">
        <v>119</v>
      </c>
      <c r="AA10" s="25" t="s">
        <v>186</v>
      </c>
      <c r="AB10" s="13" t="s">
        <v>119</v>
      </c>
      <c r="AC10" s="26" t="s">
        <v>186</v>
      </c>
    </row>
    <row r="11" spans="1:29" ht="4.5" customHeight="1" x14ac:dyDescent="0.25"/>
    <row r="12" spans="1:29" x14ac:dyDescent="0.25">
      <c r="B12" s="107" t="s">
        <v>88</v>
      </c>
      <c r="D12" s="40">
        <v>449403</v>
      </c>
      <c r="E12" s="108">
        <v>277769</v>
      </c>
      <c r="F12" s="109">
        <v>61.8084436463486</v>
      </c>
      <c r="G12" s="108">
        <v>171634</v>
      </c>
      <c r="H12" s="110">
        <v>38.1915563536514</v>
      </c>
      <c r="J12" s="40">
        <v>124899</v>
      </c>
      <c r="K12" s="109">
        <v>27.792204324403709</v>
      </c>
      <c r="L12" s="108">
        <v>52250</v>
      </c>
      <c r="M12" s="109">
        <v>41.833801711783117</v>
      </c>
      <c r="N12" s="108">
        <v>72649</v>
      </c>
      <c r="O12" s="110">
        <v>58.166198288216883</v>
      </c>
      <c r="Q12" s="40">
        <v>108881</v>
      </c>
      <c r="R12" s="109">
        <v>24.22792015184589</v>
      </c>
      <c r="S12" s="108">
        <v>71489</v>
      </c>
      <c r="T12" s="109">
        <v>65.657920114620552</v>
      </c>
      <c r="U12" s="108">
        <v>37392</v>
      </c>
      <c r="V12" s="110">
        <v>34.342079885379448</v>
      </c>
      <c r="X12" s="40">
        <v>215623</v>
      </c>
      <c r="Y12" s="109">
        <v>47.979875523750401</v>
      </c>
      <c r="Z12" s="108">
        <v>154030</v>
      </c>
      <c r="AA12" s="109">
        <v>71.434865482810267</v>
      </c>
      <c r="AB12" s="108">
        <v>61593</v>
      </c>
      <c r="AC12" s="110">
        <v>28.565134517189719</v>
      </c>
    </row>
    <row r="13" spans="1:29" x14ac:dyDescent="0.25">
      <c r="B13" s="111" t="s">
        <v>89</v>
      </c>
      <c r="D13" s="42">
        <v>58813</v>
      </c>
      <c r="E13" s="112">
        <v>37594</v>
      </c>
      <c r="F13" s="113">
        <v>63.921241902300508</v>
      </c>
      <c r="G13" s="112">
        <v>21219</v>
      </c>
      <c r="H13" s="114">
        <v>36.078758097699478</v>
      </c>
      <c r="J13" s="42">
        <v>11415</v>
      </c>
      <c r="K13" s="113">
        <v>19.40897420638294</v>
      </c>
      <c r="L13" s="112">
        <v>4831</v>
      </c>
      <c r="M13" s="113">
        <v>42.321506789312309</v>
      </c>
      <c r="N13" s="112">
        <v>6584</v>
      </c>
      <c r="O13" s="114">
        <v>57.678493210687677</v>
      </c>
      <c r="Q13" s="42">
        <v>11565</v>
      </c>
      <c r="R13" s="113">
        <v>19.664019859554859</v>
      </c>
      <c r="S13" s="112">
        <v>7011</v>
      </c>
      <c r="T13" s="113">
        <v>60.622568093385212</v>
      </c>
      <c r="U13" s="112">
        <v>4554</v>
      </c>
      <c r="V13" s="114">
        <v>39.377431906614788</v>
      </c>
      <c r="X13" s="42">
        <v>35833</v>
      </c>
      <c r="Y13" s="113">
        <v>60.927005934062187</v>
      </c>
      <c r="Z13" s="112">
        <v>25752</v>
      </c>
      <c r="AA13" s="113">
        <v>71.866715039209666</v>
      </c>
      <c r="AB13" s="112">
        <v>10081</v>
      </c>
      <c r="AC13" s="114">
        <v>28.133284960790331</v>
      </c>
    </row>
    <row r="14" spans="1:29" x14ac:dyDescent="0.25">
      <c r="B14" s="111" t="s">
        <v>90</v>
      </c>
      <c r="D14" s="42">
        <v>43986</v>
      </c>
      <c r="E14" s="112">
        <v>28389</v>
      </c>
      <c r="F14" s="113">
        <v>64.54099031510026</v>
      </c>
      <c r="G14" s="112">
        <v>15597</v>
      </c>
      <c r="H14" s="114">
        <v>35.45900968489974</v>
      </c>
      <c r="J14" s="42">
        <v>10033</v>
      </c>
      <c r="K14" s="113">
        <v>22.809530305097081</v>
      </c>
      <c r="L14" s="112">
        <v>4208</v>
      </c>
      <c r="M14" s="113">
        <v>41.94159274394498</v>
      </c>
      <c r="N14" s="112">
        <v>5825</v>
      </c>
      <c r="O14" s="114">
        <v>58.05840725605502</v>
      </c>
      <c r="Q14" s="42">
        <v>9681</v>
      </c>
      <c r="R14" s="113">
        <v>22.00927567862502</v>
      </c>
      <c r="S14" s="112">
        <v>5823</v>
      </c>
      <c r="T14" s="113">
        <v>60.148744964363189</v>
      </c>
      <c r="U14" s="112">
        <v>3858</v>
      </c>
      <c r="V14" s="114">
        <v>39.851255035636811</v>
      </c>
      <c r="X14" s="42">
        <v>24272</v>
      </c>
      <c r="Y14" s="113">
        <v>55.1811940162779</v>
      </c>
      <c r="Z14" s="112">
        <v>18358</v>
      </c>
      <c r="AA14" s="113">
        <v>75.63447593935399</v>
      </c>
      <c r="AB14" s="112">
        <v>5914</v>
      </c>
      <c r="AC14" s="114">
        <v>24.36552406064601</v>
      </c>
    </row>
    <row r="15" spans="1:29" x14ac:dyDescent="0.25">
      <c r="B15" s="111" t="s">
        <v>91</v>
      </c>
      <c r="D15" s="42">
        <v>48395</v>
      </c>
      <c r="E15" s="112">
        <v>29131</v>
      </c>
      <c r="F15" s="113">
        <v>60.194234941626199</v>
      </c>
      <c r="G15" s="112">
        <v>19264</v>
      </c>
      <c r="H15" s="114">
        <v>39.805765058373801</v>
      </c>
      <c r="J15" s="42">
        <v>14250</v>
      </c>
      <c r="K15" s="113">
        <v>29.445190618865581</v>
      </c>
      <c r="L15" s="112">
        <v>6154</v>
      </c>
      <c r="M15" s="113">
        <v>43.185964912280703</v>
      </c>
      <c r="N15" s="112">
        <v>8096</v>
      </c>
      <c r="O15" s="114">
        <v>56.814035087719297</v>
      </c>
      <c r="Q15" s="42">
        <v>11206</v>
      </c>
      <c r="R15" s="113">
        <v>23.155284636842651</v>
      </c>
      <c r="S15" s="112">
        <v>6678</v>
      </c>
      <c r="T15" s="113">
        <v>59.59307513831876</v>
      </c>
      <c r="U15" s="112">
        <v>4528</v>
      </c>
      <c r="V15" s="114">
        <v>40.40692486168124</v>
      </c>
      <c r="X15" s="42">
        <v>22939</v>
      </c>
      <c r="Y15" s="113">
        <v>47.399524744291767</v>
      </c>
      <c r="Z15" s="112">
        <v>16299</v>
      </c>
      <c r="AA15" s="113">
        <v>71.053664065565187</v>
      </c>
      <c r="AB15" s="112">
        <v>6640</v>
      </c>
      <c r="AC15" s="114">
        <v>28.94633593443481</v>
      </c>
    </row>
    <row r="16" spans="1:29" x14ac:dyDescent="0.25">
      <c r="B16" s="111" t="s">
        <v>92</v>
      </c>
      <c r="D16" s="42">
        <v>83375</v>
      </c>
      <c r="E16" s="112">
        <v>48755</v>
      </c>
      <c r="F16" s="113">
        <v>58.476761619190412</v>
      </c>
      <c r="G16" s="112">
        <v>34620</v>
      </c>
      <c r="H16" s="114">
        <v>41.523238380809588</v>
      </c>
      <c r="J16" s="42">
        <v>28813</v>
      </c>
      <c r="K16" s="113">
        <v>34.558320839580212</v>
      </c>
      <c r="L16" s="112">
        <v>12097</v>
      </c>
      <c r="M16" s="113">
        <v>41.984520875993468</v>
      </c>
      <c r="N16" s="112">
        <v>16716</v>
      </c>
      <c r="O16" s="114">
        <v>58.015479124006518</v>
      </c>
      <c r="Q16" s="42">
        <v>20048</v>
      </c>
      <c r="R16" s="113">
        <v>24.045577211394299</v>
      </c>
      <c r="S16" s="112">
        <v>12139</v>
      </c>
      <c r="T16" s="113">
        <v>60.549680766161217</v>
      </c>
      <c r="U16" s="112">
        <v>7909</v>
      </c>
      <c r="V16" s="114">
        <v>39.45031923383879</v>
      </c>
      <c r="X16" s="42">
        <v>34514</v>
      </c>
      <c r="Y16" s="113">
        <v>41.396101949025493</v>
      </c>
      <c r="Z16" s="112">
        <v>24519</v>
      </c>
      <c r="AA16" s="113">
        <v>71.040737092194476</v>
      </c>
      <c r="AB16" s="112">
        <v>9995</v>
      </c>
      <c r="AC16" s="114">
        <v>28.959262907805531</v>
      </c>
    </row>
    <row r="17" spans="2:29" x14ac:dyDescent="0.25">
      <c r="B17" s="111" t="s">
        <v>93</v>
      </c>
      <c r="D17" s="42">
        <v>25533</v>
      </c>
      <c r="E17" s="112">
        <v>15681</v>
      </c>
      <c r="F17" s="113">
        <v>61.414639877805193</v>
      </c>
      <c r="G17" s="112">
        <v>9852</v>
      </c>
      <c r="H17" s="114">
        <v>38.585360122194807</v>
      </c>
      <c r="J17" s="42">
        <v>7127</v>
      </c>
      <c r="K17" s="113">
        <v>27.91289703520934</v>
      </c>
      <c r="L17" s="112">
        <v>3014</v>
      </c>
      <c r="M17" s="113">
        <v>42.289883541462054</v>
      </c>
      <c r="N17" s="112">
        <v>4113</v>
      </c>
      <c r="O17" s="114">
        <v>57.710116458537946</v>
      </c>
      <c r="Q17" s="42">
        <v>5354</v>
      </c>
      <c r="R17" s="113">
        <v>20.96894215329182</v>
      </c>
      <c r="S17" s="112">
        <v>3029</v>
      </c>
      <c r="T17" s="113">
        <v>56.574523720582739</v>
      </c>
      <c r="U17" s="112">
        <v>2325</v>
      </c>
      <c r="V17" s="114">
        <v>43.425476279417261</v>
      </c>
      <c r="X17" s="42">
        <v>13052</v>
      </c>
      <c r="Y17" s="113">
        <v>51.118160811498853</v>
      </c>
      <c r="Z17" s="112">
        <v>9638</v>
      </c>
      <c r="AA17" s="113">
        <v>73.843089181734598</v>
      </c>
      <c r="AB17" s="112">
        <v>3414</v>
      </c>
      <c r="AC17" s="114">
        <v>26.156910818265398</v>
      </c>
    </row>
    <row r="18" spans="2:29" x14ac:dyDescent="0.25">
      <c r="B18" s="111" t="s">
        <v>94</v>
      </c>
      <c r="D18" s="42">
        <v>101979</v>
      </c>
      <c r="E18" s="112">
        <v>63258</v>
      </c>
      <c r="F18" s="113">
        <v>62.030418027240913</v>
      </c>
      <c r="G18" s="112">
        <v>38721</v>
      </c>
      <c r="H18" s="114">
        <v>37.969581972759087</v>
      </c>
      <c r="J18" s="42">
        <v>24302</v>
      </c>
      <c r="K18" s="113">
        <v>23.83039645417194</v>
      </c>
      <c r="L18" s="112">
        <v>10100</v>
      </c>
      <c r="M18" s="113">
        <v>41.560365402024523</v>
      </c>
      <c r="N18" s="112">
        <v>14202</v>
      </c>
      <c r="O18" s="114">
        <v>58.439634597975477</v>
      </c>
      <c r="Q18" s="42">
        <v>20505</v>
      </c>
      <c r="R18" s="113">
        <v>20.107080869590799</v>
      </c>
      <c r="S18" s="112">
        <v>12625</v>
      </c>
      <c r="T18" s="113">
        <v>61.570348695440138</v>
      </c>
      <c r="U18" s="112">
        <v>7880</v>
      </c>
      <c r="V18" s="114">
        <v>38.429651304559862</v>
      </c>
      <c r="X18" s="42">
        <v>57172</v>
      </c>
      <c r="Y18" s="113">
        <v>56.062522676237272</v>
      </c>
      <c r="Z18" s="112">
        <v>40533</v>
      </c>
      <c r="AA18" s="113">
        <v>70.89659273770377</v>
      </c>
      <c r="AB18" s="112">
        <v>16639</v>
      </c>
      <c r="AC18" s="114">
        <v>29.10340726229623</v>
      </c>
    </row>
    <row r="19" spans="2:29" x14ac:dyDescent="0.25">
      <c r="B19" s="111" t="s">
        <v>95</v>
      </c>
      <c r="D19" s="42">
        <v>157881</v>
      </c>
      <c r="E19" s="112">
        <v>98372</v>
      </c>
      <c r="F19" s="113">
        <v>62.307687435473561</v>
      </c>
      <c r="G19" s="112">
        <v>59509</v>
      </c>
      <c r="H19" s="114">
        <v>37.692312564526453</v>
      </c>
      <c r="J19" s="42">
        <v>33020</v>
      </c>
      <c r="K19" s="113">
        <v>20.91448622696841</v>
      </c>
      <c r="L19" s="112">
        <v>13967</v>
      </c>
      <c r="M19" s="113">
        <v>42.298606904906123</v>
      </c>
      <c r="N19" s="112">
        <v>19053</v>
      </c>
      <c r="O19" s="114">
        <v>57.701393095093877</v>
      </c>
      <c r="Q19" s="42">
        <v>28330</v>
      </c>
      <c r="R19" s="113">
        <v>17.943894452150669</v>
      </c>
      <c r="S19" s="112">
        <v>16052</v>
      </c>
      <c r="T19" s="113">
        <v>56.66078362160254</v>
      </c>
      <c r="U19" s="112">
        <v>12278</v>
      </c>
      <c r="V19" s="114">
        <v>43.33921637839746</v>
      </c>
      <c r="X19" s="42">
        <v>96531</v>
      </c>
      <c r="Y19" s="113">
        <v>61.141619320880913</v>
      </c>
      <c r="Z19" s="112">
        <v>68353</v>
      </c>
      <c r="AA19" s="113">
        <v>70.809377298484421</v>
      </c>
      <c r="AB19" s="112">
        <v>28178</v>
      </c>
      <c r="AC19" s="114">
        <v>29.190622701515569</v>
      </c>
    </row>
    <row r="20" spans="2:29" x14ac:dyDescent="0.25">
      <c r="B20" s="111" t="s">
        <v>96</v>
      </c>
      <c r="D20" s="42">
        <v>388528</v>
      </c>
      <c r="E20" s="112">
        <v>241745</v>
      </c>
      <c r="F20" s="113">
        <v>62.220740847506477</v>
      </c>
      <c r="G20" s="112">
        <v>146783</v>
      </c>
      <c r="H20" s="114">
        <v>37.779259152493523</v>
      </c>
      <c r="J20" s="42">
        <v>100887</v>
      </c>
      <c r="K20" s="113">
        <v>25.966468311164189</v>
      </c>
      <c r="L20" s="112">
        <v>44042</v>
      </c>
      <c r="M20" s="113">
        <v>43.654782082924463</v>
      </c>
      <c r="N20" s="112">
        <v>56845</v>
      </c>
      <c r="O20" s="114">
        <v>56.345217917075537</v>
      </c>
      <c r="Q20" s="42">
        <v>86923</v>
      </c>
      <c r="R20" s="113">
        <v>22.372390149487291</v>
      </c>
      <c r="S20" s="112">
        <v>54124</v>
      </c>
      <c r="T20" s="113">
        <v>62.266603775755563</v>
      </c>
      <c r="U20" s="112">
        <v>32799</v>
      </c>
      <c r="V20" s="114">
        <v>37.733396224244437</v>
      </c>
      <c r="X20" s="42">
        <v>200718</v>
      </c>
      <c r="Y20" s="113">
        <v>51.66114153934852</v>
      </c>
      <c r="Z20" s="112">
        <v>143579</v>
      </c>
      <c r="AA20" s="113">
        <v>71.532697615560139</v>
      </c>
      <c r="AB20" s="112">
        <v>57139</v>
      </c>
      <c r="AC20" s="114">
        <v>28.467302384439861</v>
      </c>
    </row>
    <row r="21" spans="2:29" x14ac:dyDescent="0.25">
      <c r="B21" s="111" t="s">
        <v>97</v>
      </c>
      <c r="D21" s="42">
        <v>224835</v>
      </c>
      <c r="E21" s="112">
        <v>138373</v>
      </c>
      <c r="F21" s="113">
        <v>61.544243556385787</v>
      </c>
      <c r="G21" s="112">
        <v>86462</v>
      </c>
      <c r="H21" s="114">
        <v>38.455756443614213</v>
      </c>
      <c r="J21" s="42">
        <v>59716</v>
      </c>
      <c r="K21" s="113">
        <v>26.559921720372721</v>
      </c>
      <c r="L21" s="112">
        <v>24310</v>
      </c>
      <c r="M21" s="113">
        <v>40.70935762609686</v>
      </c>
      <c r="N21" s="112">
        <v>35406</v>
      </c>
      <c r="O21" s="114">
        <v>59.290642373903147</v>
      </c>
      <c r="Q21" s="42">
        <v>48802</v>
      </c>
      <c r="R21" s="113">
        <v>21.705695287655391</v>
      </c>
      <c r="S21" s="112">
        <v>29958</v>
      </c>
      <c r="T21" s="113">
        <v>61.386828408671782</v>
      </c>
      <c r="U21" s="112">
        <v>18844</v>
      </c>
      <c r="V21" s="114">
        <v>38.613171591328218</v>
      </c>
      <c r="X21" s="42">
        <v>116317</v>
      </c>
      <c r="Y21" s="113">
        <v>51.734382991971891</v>
      </c>
      <c r="Z21" s="112">
        <v>84105</v>
      </c>
      <c r="AA21" s="113">
        <v>72.306713550039987</v>
      </c>
      <c r="AB21" s="112">
        <v>32212</v>
      </c>
      <c r="AC21" s="114">
        <v>27.69328644996002</v>
      </c>
    </row>
    <row r="22" spans="2:29" x14ac:dyDescent="0.25">
      <c r="B22" s="111" t="s">
        <v>98</v>
      </c>
      <c r="D22" s="42">
        <v>58372</v>
      </c>
      <c r="E22" s="112">
        <v>36795</v>
      </c>
      <c r="F22" s="113">
        <v>63.035359418899468</v>
      </c>
      <c r="G22" s="112">
        <v>21577</v>
      </c>
      <c r="H22" s="114">
        <v>36.964640581100532</v>
      </c>
      <c r="J22" s="42">
        <v>14143</v>
      </c>
      <c r="K22" s="113">
        <v>24.229082436784761</v>
      </c>
      <c r="L22" s="112">
        <v>6146</v>
      </c>
      <c r="M22" s="113">
        <v>43.456126705790851</v>
      </c>
      <c r="N22" s="112">
        <v>7997</v>
      </c>
      <c r="O22" s="114">
        <v>56.543873294209149</v>
      </c>
      <c r="Q22" s="42">
        <v>12384</v>
      </c>
      <c r="R22" s="113">
        <v>21.215651339683411</v>
      </c>
      <c r="S22" s="112">
        <v>7702</v>
      </c>
      <c r="T22" s="113">
        <v>62.193152454780368</v>
      </c>
      <c r="U22" s="112">
        <v>4682</v>
      </c>
      <c r="V22" s="114">
        <v>37.80684754521964</v>
      </c>
      <c r="X22" s="42">
        <v>31845</v>
      </c>
      <c r="Y22" s="113">
        <v>54.555266223531831</v>
      </c>
      <c r="Z22" s="112">
        <v>22947</v>
      </c>
      <c r="AA22" s="113">
        <v>72.058407913330186</v>
      </c>
      <c r="AB22" s="112">
        <v>8898</v>
      </c>
      <c r="AC22" s="114">
        <v>27.941592086669811</v>
      </c>
    </row>
    <row r="23" spans="2:29" x14ac:dyDescent="0.25">
      <c r="B23" s="111" t="s">
        <v>99</v>
      </c>
      <c r="D23" s="42">
        <v>102704</v>
      </c>
      <c r="E23" s="112">
        <v>63579</v>
      </c>
      <c r="F23" s="113">
        <v>61.905086462065739</v>
      </c>
      <c r="G23" s="112">
        <v>39125</v>
      </c>
      <c r="H23" s="114">
        <v>38.094913537934247</v>
      </c>
      <c r="J23" s="42">
        <v>28381</v>
      </c>
      <c r="K23" s="113">
        <v>27.633782520641841</v>
      </c>
      <c r="L23" s="112">
        <v>11184</v>
      </c>
      <c r="M23" s="113">
        <v>39.406645290863608</v>
      </c>
      <c r="N23" s="112">
        <v>17197</v>
      </c>
      <c r="O23" s="114">
        <v>60.593354709136392</v>
      </c>
      <c r="Q23" s="42">
        <v>18159</v>
      </c>
      <c r="R23" s="113">
        <v>17.680908241159059</v>
      </c>
      <c r="S23" s="112">
        <v>10482</v>
      </c>
      <c r="T23" s="113">
        <v>57.723442920865693</v>
      </c>
      <c r="U23" s="112">
        <v>7677</v>
      </c>
      <c r="V23" s="114">
        <v>42.276557079134307</v>
      </c>
      <c r="X23" s="42">
        <v>56164</v>
      </c>
      <c r="Y23" s="113">
        <v>54.685309238199103</v>
      </c>
      <c r="Z23" s="112">
        <v>41913</v>
      </c>
      <c r="AA23" s="113">
        <v>74.626095007478099</v>
      </c>
      <c r="AB23" s="112">
        <v>14251</v>
      </c>
      <c r="AC23" s="114">
        <v>25.373904992521901</v>
      </c>
    </row>
    <row r="24" spans="2:29" x14ac:dyDescent="0.25">
      <c r="B24" s="111" t="s">
        <v>100</v>
      </c>
      <c r="D24" s="42">
        <v>287779</v>
      </c>
      <c r="E24" s="112">
        <v>186223</v>
      </c>
      <c r="F24" s="113">
        <v>64.710420148794739</v>
      </c>
      <c r="G24" s="112">
        <v>101556</v>
      </c>
      <c r="H24" s="114">
        <v>35.289579851205268</v>
      </c>
      <c r="J24" s="42">
        <v>68343</v>
      </c>
      <c r="K24" s="113">
        <v>23.7484319564666</v>
      </c>
      <c r="L24" s="112">
        <v>31292</v>
      </c>
      <c r="M24" s="113">
        <v>45.78669358968731</v>
      </c>
      <c r="N24" s="112">
        <v>37051</v>
      </c>
      <c r="O24" s="114">
        <v>54.21330641031269</v>
      </c>
      <c r="Q24" s="42">
        <v>57221</v>
      </c>
      <c r="R24" s="113">
        <v>19.88366072576526</v>
      </c>
      <c r="S24" s="112">
        <v>36954</v>
      </c>
      <c r="T24" s="113">
        <v>64.581185229199065</v>
      </c>
      <c r="U24" s="112">
        <v>20267</v>
      </c>
      <c r="V24" s="114">
        <v>35.418814770800928</v>
      </c>
      <c r="X24" s="42">
        <v>162215</v>
      </c>
      <c r="Y24" s="113">
        <v>56.36790731776815</v>
      </c>
      <c r="Z24" s="112">
        <v>117977</v>
      </c>
      <c r="AA24" s="113">
        <v>72.728785870603829</v>
      </c>
      <c r="AB24" s="112">
        <v>44238</v>
      </c>
      <c r="AC24" s="114">
        <v>27.271214129396171</v>
      </c>
    </row>
    <row r="25" spans="2:29" x14ac:dyDescent="0.25">
      <c r="B25" s="111" t="s">
        <v>101</v>
      </c>
      <c r="D25" s="42">
        <v>69481</v>
      </c>
      <c r="E25" s="112">
        <v>39576</v>
      </c>
      <c r="F25" s="113">
        <v>56.959456542076254</v>
      </c>
      <c r="G25" s="112">
        <v>29905</v>
      </c>
      <c r="H25" s="114">
        <v>43.040543457923746</v>
      </c>
      <c r="J25" s="42">
        <v>23864</v>
      </c>
      <c r="K25" s="113">
        <v>34.346080223370407</v>
      </c>
      <c r="L25" s="112">
        <v>9005</v>
      </c>
      <c r="M25" s="113">
        <v>37.734663090848137</v>
      </c>
      <c r="N25" s="112">
        <v>14859</v>
      </c>
      <c r="O25" s="114">
        <v>62.265336909151863</v>
      </c>
      <c r="Q25" s="42">
        <v>15788</v>
      </c>
      <c r="R25" s="113">
        <v>22.722758739799371</v>
      </c>
      <c r="S25" s="112">
        <v>9780</v>
      </c>
      <c r="T25" s="113">
        <v>61.945781606283248</v>
      </c>
      <c r="U25" s="112">
        <v>6008</v>
      </c>
      <c r="V25" s="114">
        <v>38.054218393716752</v>
      </c>
      <c r="X25" s="42">
        <v>29829</v>
      </c>
      <c r="Y25" s="113">
        <v>42.931161036830211</v>
      </c>
      <c r="Z25" s="112">
        <v>20791</v>
      </c>
      <c r="AA25" s="113">
        <v>69.70062690670153</v>
      </c>
      <c r="AB25" s="112">
        <v>9038</v>
      </c>
      <c r="AC25" s="114">
        <v>30.29937309329847</v>
      </c>
    </row>
    <row r="26" spans="2:29" x14ac:dyDescent="0.25">
      <c r="B26" s="111" t="s">
        <v>102</v>
      </c>
      <c r="D26" s="42">
        <v>24081</v>
      </c>
      <c r="E26" s="112">
        <v>14925</v>
      </c>
      <c r="F26" s="113">
        <v>61.978323159337243</v>
      </c>
      <c r="G26" s="112">
        <v>9156</v>
      </c>
      <c r="H26" s="114">
        <v>38.021676840662757</v>
      </c>
      <c r="J26" s="42">
        <v>5695</v>
      </c>
      <c r="K26" s="113">
        <v>23.649350110045269</v>
      </c>
      <c r="L26" s="112">
        <v>2507</v>
      </c>
      <c r="M26" s="113">
        <v>44.021071115013171</v>
      </c>
      <c r="N26" s="112">
        <v>3188</v>
      </c>
      <c r="O26" s="114">
        <v>55.978928884986843</v>
      </c>
      <c r="Q26" s="42">
        <v>4584</v>
      </c>
      <c r="R26" s="113">
        <v>19.035754329139149</v>
      </c>
      <c r="S26" s="112">
        <v>2545</v>
      </c>
      <c r="T26" s="113">
        <v>55.519197207678893</v>
      </c>
      <c r="U26" s="112">
        <v>2039</v>
      </c>
      <c r="V26" s="114">
        <v>44.480802792321107</v>
      </c>
      <c r="X26" s="42">
        <v>13802</v>
      </c>
      <c r="Y26" s="113">
        <v>57.314895560815579</v>
      </c>
      <c r="Z26" s="112">
        <v>9873</v>
      </c>
      <c r="AA26" s="113">
        <v>71.533111143312567</v>
      </c>
      <c r="AB26" s="112">
        <v>3929</v>
      </c>
      <c r="AC26" s="114">
        <v>28.46688885668744</v>
      </c>
    </row>
    <row r="27" spans="2:29" x14ac:dyDescent="0.25">
      <c r="B27" s="111" t="s">
        <v>103</v>
      </c>
      <c r="D27" s="42">
        <v>121444</v>
      </c>
      <c r="E27" s="112">
        <v>73168</v>
      </c>
      <c r="F27" s="113">
        <v>60.248344916175363</v>
      </c>
      <c r="G27" s="112">
        <v>48276</v>
      </c>
      <c r="H27" s="114">
        <v>39.751655083824637</v>
      </c>
      <c r="J27" s="42">
        <v>32138</v>
      </c>
      <c r="K27" s="113">
        <v>26.463225848950959</v>
      </c>
      <c r="L27" s="112">
        <v>13120</v>
      </c>
      <c r="M27" s="113">
        <v>40.82394672972805</v>
      </c>
      <c r="N27" s="112">
        <v>19018</v>
      </c>
      <c r="O27" s="114">
        <v>59.176053270271957</v>
      </c>
      <c r="Q27" s="42">
        <v>24317</v>
      </c>
      <c r="R27" s="113">
        <v>20.023220579032309</v>
      </c>
      <c r="S27" s="112">
        <v>13666</v>
      </c>
      <c r="T27" s="113">
        <v>56.199366698194673</v>
      </c>
      <c r="U27" s="112">
        <v>10651</v>
      </c>
      <c r="V27" s="114">
        <v>43.80063330180532</v>
      </c>
      <c r="X27" s="42">
        <v>64989</v>
      </c>
      <c r="Y27" s="113">
        <v>53.51355357201674</v>
      </c>
      <c r="Z27" s="112">
        <v>46382</v>
      </c>
      <c r="AA27" s="113">
        <v>71.369000907845944</v>
      </c>
      <c r="AB27" s="112">
        <v>18607</v>
      </c>
      <c r="AC27" s="114">
        <v>28.63099909215406</v>
      </c>
    </row>
    <row r="28" spans="2:29" x14ac:dyDescent="0.25">
      <c r="B28" s="111" t="s">
        <v>104</v>
      </c>
      <c r="D28" s="42">
        <v>15193</v>
      </c>
      <c r="E28" s="112">
        <v>9386</v>
      </c>
      <c r="F28" s="113">
        <v>61.778450602251027</v>
      </c>
      <c r="G28" s="112">
        <v>5807</v>
      </c>
      <c r="H28" s="114">
        <v>38.221549397748959</v>
      </c>
      <c r="J28" s="42">
        <v>3455</v>
      </c>
      <c r="K28" s="113">
        <v>22.740735865201081</v>
      </c>
      <c r="L28" s="112">
        <v>1439</v>
      </c>
      <c r="M28" s="113">
        <v>41.649782923299568</v>
      </c>
      <c r="N28" s="112">
        <v>2016</v>
      </c>
      <c r="O28" s="114">
        <v>58.350217076700439</v>
      </c>
      <c r="Q28" s="42">
        <v>2906</v>
      </c>
      <c r="R28" s="113">
        <v>19.12722964523136</v>
      </c>
      <c r="S28" s="112">
        <v>1711</v>
      </c>
      <c r="T28" s="113">
        <v>58.878183069511358</v>
      </c>
      <c r="U28" s="112">
        <v>1195</v>
      </c>
      <c r="V28" s="114">
        <v>41.121816930488642</v>
      </c>
      <c r="X28" s="42">
        <v>8832</v>
      </c>
      <c r="Y28" s="113">
        <v>58.132034489567573</v>
      </c>
      <c r="Z28" s="112">
        <v>6236</v>
      </c>
      <c r="AA28" s="113">
        <v>70.606884057971016</v>
      </c>
      <c r="AB28" s="112">
        <v>2596</v>
      </c>
      <c r="AC28" s="114">
        <v>29.393115942028981</v>
      </c>
    </row>
    <row r="29" spans="2:29" x14ac:dyDescent="0.25">
      <c r="B29" s="111" t="s">
        <v>105</v>
      </c>
      <c r="D29" s="42">
        <v>2487</v>
      </c>
      <c r="E29" s="112">
        <v>1332</v>
      </c>
      <c r="F29" s="113">
        <v>53.558504221954159</v>
      </c>
      <c r="G29" s="112">
        <v>1155</v>
      </c>
      <c r="H29" s="114">
        <v>46.441495778045841</v>
      </c>
      <c r="J29" s="42">
        <v>1375</v>
      </c>
      <c r="K29" s="113">
        <v>55.287494973864092</v>
      </c>
      <c r="L29" s="112">
        <v>533</v>
      </c>
      <c r="M29" s="113">
        <v>38.763636363636358</v>
      </c>
      <c r="N29" s="112">
        <v>842</v>
      </c>
      <c r="O29" s="114">
        <v>61.236363636363627</v>
      </c>
      <c r="Q29" s="42">
        <v>465</v>
      </c>
      <c r="R29" s="113">
        <v>18.697225572979491</v>
      </c>
      <c r="S29" s="112">
        <v>319</v>
      </c>
      <c r="T29" s="113">
        <v>68.602150537634415</v>
      </c>
      <c r="U29" s="112">
        <v>146</v>
      </c>
      <c r="V29" s="114">
        <v>31.397849462365588</v>
      </c>
      <c r="X29" s="42">
        <v>647</v>
      </c>
      <c r="Y29" s="113">
        <v>26.01527945315641</v>
      </c>
      <c r="Z29" s="112">
        <v>480</v>
      </c>
      <c r="AA29" s="113">
        <v>74.188562596599695</v>
      </c>
      <c r="AB29" s="112">
        <v>167</v>
      </c>
      <c r="AC29" s="114">
        <v>25.811437403400308</v>
      </c>
    </row>
    <row r="30" spans="2:29" x14ac:dyDescent="0.25">
      <c r="B30" s="115" t="s">
        <v>106</v>
      </c>
      <c r="D30" s="44">
        <v>3314</v>
      </c>
      <c r="E30" s="116">
        <v>1830</v>
      </c>
      <c r="F30" s="117">
        <v>55.220277610138801</v>
      </c>
      <c r="G30" s="116">
        <v>1484</v>
      </c>
      <c r="H30" s="118">
        <v>44.779722389861192</v>
      </c>
      <c r="J30" s="44">
        <v>1765</v>
      </c>
      <c r="K30" s="117">
        <v>53.258901629450818</v>
      </c>
      <c r="L30" s="116">
        <v>681</v>
      </c>
      <c r="M30" s="117">
        <v>38.583569405099148</v>
      </c>
      <c r="N30" s="116">
        <v>1084</v>
      </c>
      <c r="O30" s="118">
        <v>61.416430594900852</v>
      </c>
      <c r="Q30" s="44">
        <v>621</v>
      </c>
      <c r="R30" s="117">
        <v>18.738684369342181</v>
      </c>
      <c r="S30" s="116">
        <v>427</v>
      </c>
      <c r="T30" s="117">
        <v>68.760064412238322</v>
      </c>
      <c r="U30" s="116">
        <v>194</v>
      </c>
      <c r="V30" s="118">
        <v>31.239935587761671</v>
      </c>
      <c r="X30" s="44">
        <v>928</v>
      </c>
      <c r="Y30" s="117">
        <v>28.002414001207001</v>
      </c>
      <c r="Z30" s="116">
        <v>722</v>
      </c>
      <c r="AA30" s="117">
        <v>77.801724137931032</v>
      </c>
      <c r="AB30" s="116">
        <v>206</v>
      </c>
      <c r="AC30" s="118">
        <v>22.198275862068972</v>
      </c>
    </row>
    <row r="31" spans="2:29" ht="8.1" customHeight="1" x14ac:dyDescent="0.25"/>
    <row r="32" spans="2:29" x14ac:dyDescent="0.25">
      <c r="B32" s="119" t="s">
        <v>49</v>
      </c>
      <c r="D32" s="120">
        <v>2267583</v>
      </c>
      <c r="E32" s="121">
        <v>1405881</v>
      </c>
      <c r="F32" s="122">
        <v>61.999097717702071</v>
      </c>
      <c r="G32" s="121">
        <v>861702</v>
      </c>
      <c r="H32" s="123">
        <v>38.000902282297943</v>
      </c>
      <c r="J32" s="120">
        <v>593621</v>
      </c>
      <c r="K32" s="122">
        <v>26.178578689291641</v>
      </c>
      <c r="L32" s="121">
        <v>250880</v>
      </c>
      <c r="M32" s="122">
        <v>42.262655802271148</v>
      </c>
      <c r="N32" s="121">
        <v>342741</v>
      </c>
      <c r="O32" s="123">
        <v>57.737344197728859</v>
      </c>
      <c r="Q32" s="120">
        <v>487740</v>
      </c>
      <c r="R32" s="122">
        <v>21.509245747564702</v>
      </c>
      <c r="S32" s="121">
        <v>302514</v>
      </c>
      <c r="T32" s="122">
        <v>62.023619141345797</v>
      </c>
      <c r="U32" s="121">
        <v>185226</v>
      </c>
      <c r="V32" s="123">
        <v>37.976380858654203</v>
      </c>
      <c r="X32" s="120">
        <v>1186222</v>
      </c>
      <c r="Y32" s="122">
        <v>52.312175563143661</v>
      </c>
      <c r="Z32" s="121">
        <v>852487</v>
      </c>
      <c r="AA32" s="122">
        <v>71.865721593428546</v>
      </c>
      <c r="AB32" s="121">
        <v>333735</v>
      </c>
      <c r="AC32" s="123">
        <v>28.13427840657145</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187</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61</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181</v>
      </c>
      <c r="K8" s="210"/>
      <c r="L8" s="210"/>
      <c r="M8" s="210"/>
      <c r="N8" s="210"/>
      <c r="O8" s="213"/>
      <c r="Q8" s="212" t="s">
        <v>182</v>
      </c>
      <c r="R8" s="210"/>
      <c r="S8" s="210"/>
      <c r="T8" s="210"/>
      <c r="U8" s="210"/>
      <c r="V8" s="213"/>
      <c r="X8" s="212" t="s">
        <v>183</v>
      </c>
      <c r="Y8" s="210"/>
      <c r="Z8" s="210"/>
      <c r="AA8" s="210"/>
      <c r="AB8" s="210"/>
      <c r="AC8" s="213"/>
    </row>
    <row r="9" spans="1:29" ht="21.95" customHeight="1" x14ac:dyDescent="0.25">
      <c r="B9" s="220"/>
      <c r="D9" s="222" t="s">
        <v>119</v>
      </c>
      <c r="E9" s="217" t="s">
        <v>120</v>
      </c>
      <c r="F9" s="202"/>
      <c r="G9" s="217" t="s">
        <v>121</v>
      </c>
      <c r="H9" s="202"/>
      <c r="J9" s="222" t="s">
        <v>119</v>
      </c>
      <c r="K9" s="233" t="s">
        <v>184</v>
      </c>
      <c r="L9" s="217" t="s">
        <v>120</v>
      </c>
      <c r="M9" s="202"/>
      <c r="N9" s="217" t="s">
        <v>121</v>
      </c>
      <c r="O9" s="202"/>
      <c r="Q9" s="222" t="s">
        <v>119</v>
      </c>
      <c r="R9" s="233" t="s">
        <v>184</v>
      </c>
      <c r="S9" s="217" t="s">
        <v>120</v>
      </c>
      <c r="T9" s="202"/>
      <c r="U9" s="217" t="s">
        <v>121</v>
      </c>
      <c r="V9" s="202"/>
      <c r="X9" s="222" t="s">
        <v>119</v>
      </c>
      <c r="Y9" s="233" t="s">
        <v>184</v>
      </c>
      <c r="Z9" s="217" t="s">
        <v>120</v>
      </c>
      <c r="AA9" s="202"/>
      <c r="AB9" s="217" t="s">
        <v>121</v>
      </c>
      <c r="AC9" s="202"/>
    </row>
    <row r="10" spans="1:29" ht="36.950000000000003" customHeight="1" x14ac:dyDescent="0.25">
      <c r="B10" s="221"/>
      <c r="D10" s="223"/>
      <c r="E10" s="13" t="s">
        <v>119</v>
      </c>
      <c r="F10" s="25" t="s">
        <v>185</v>
      </c>
      <c r="G10" s="13" t="s">
        <v>119</v>
      </c>
      <c r="H10" s="26" t="s">
        <v>185</v>
      </c>
      <c r="J10" s="223"/>
      <c r="K10" s="218"/>
      <c r="L10" s="13" t="s">
        <v>119</v>
      </c>
      <c r="M10" s="25" t="s">
        <v>186</v>
      </c>
      <c r="N10" s="13" t="s">
        <v>119</v>
      </c>
      <c r="O10" s="26" t="s">
        <v>186</v>
      </c>
      <c r="Q10" s="223"/>
      <c r="R10" s="218"/>
      <c r="S10" s="13" t="s">
        <v>119</v>
      </c>
      <c r="T10" s="25" t="s">
        <v>186</v>
      </c>
      <c r="U10" s="13" t="s">
        <v>119</v>
      </c>
      <c r="V10" s="26" t="s">
        <v>186</v>
      </c>
      <c r="X10" s="223"/>
      <c r="Y10" s="218"/>
      <c r="Z10" s="13" t="s">
        <v>119</v>
      </c>
      <c r="AA10" s="25" t="s">
        <v>186</v>
      </c>
      <c r="AB10" s="13" t="s">
        <v>119</v>
      </c>
      <c r="AC10" s="26" t="s">
        <v>186</v>
      </c>
    </row>
    <row r="11" spans="1:29" ht="4.5" customHeight="1" x14ac:dyDescent="0.25"/>
    <row r="12" spans="1:29" x14ac:dyDescent="0.25">
      <c r="B12" s="107" t="s">
        <v>88</v>
      </c>
      <c r="D12" s="40">
        <v>87933</v>
      </c>
      <c r="E12" s="108">
        <v>51882</v>
      </c>
      <c r="F12" s="109">
        <v>59.00173996110675</v>
      </c>
      <c r="G12" s="108">
        <v>36051</v>
      </c>
      <c r="H12" s="110">
        <v>40.99826003889325</v>
      </c>
      <c r="J12" s="40">
        <v>30405</v>
      </c>
      <c r="K12" s="109">
        <v>34.577462386134897</v>
      </c>
      <c r="L12" s="108">
        <v>11734</v>
      </c>
      <c r="M12" s="109">
        <v>38.592336786712707</v>
      </c>
      <c r="N12" s="108">
        <v>18671</v>
      </c>
      <c r="O12" s="110">
        <v>61.407663213287293</v>
      </c>
      <c r="Q12" s="40">
        <v>15278</v>
      </c>
      <c r="R12" s="109">
        <v>17.374592018923501</v>
      </c>
      <c r="S12" s="108">
        <v>8716</v>
      </c>
      <c r="T12" s="109">
        <v>57.049352009425313</v>
      </c>
      <c r="U12" s="108">
        <v>6562</v>
      </c>
      <c r="V12" s="110">
        <v>42.95064799057468</v>
      </c>
      <c r="X12" s="40">
        <v>42250</v>
      </c>
      <c r="Y12" s="109">
        <v>48.047945594941602</v>
      </c>
      <c r="Z12" s="108">
        <v>31432</v>
      </c>
      <c r="AA12" s="109">
        <v>74.39526627218936</v>
      </c>
      <c r="AB12" s="108">
        <v>10818</v>
      </c>
      <c r="AC12" s="110">
        <v>25.60473372781065</v>
      </c>
    </row>
    <row r="13" spans="1:29" x14ac:dyDescent="0.25">
      <c r="B13" s="111" t="s">
        <v>89</v>
      </c>
      <c r="D13" s="42">
        <v>14904</v>
      </c>
      <c r="E13" s="112">
        <v>9922</v>
      </c>
      <c r="F13" s="113">
        <v>66.572732152442299</v>
      </c>
      <c r="G13" s="112">
        <v>4982</v>
      </c>
      <c r="H13" s="114">
        <v>33.427267847557701</v>
      </c>
      <c r="J13" s="42">
        <v>2679</v>
      </c>
      <c r="K13" s="113">
        <v>17.975040257648949</v>
      </c>
      <c r="L13" s="112">
        <v>1075</v>
      </c>
      <c r="M13" s="113">
        <v>40.126913027248968</v>
      </c>
      <c r="N13" s="112">
        <v>1604</v>
      </c>
      <c r="O13" s="114">
        <v>59.873086972751032</v>
      </c>
      <c r="Q13" s="42">
        <v>2264</v>
      </c>
      <c r="R13" s="113">
        <v>15.19055287171229</v>
      </c>
      <c r="S13" s="112">
        <v>1308</v>
      </c>
      <c r="T13" s="113">
        <v>57.773851590106013</v>
      </c>
      <c r="U13" s="112">
        <v>956</v>
      </c>
      <c r="V13" s="114">
        <v>42.226148409893987</v>
      </c>
      <c r="X13" s="42">
        <v>9961</v>
      </c>
      <c r="Y13" s="113">
        <v>66.834406870638759</v>
      </c>
      <c r="Z13" s="112">
        <v>7539</v>
      </c>
      <c r="AA13" s="113">
        <v>75.685172171468736</v>
      </c>
      <c r="AB13" s="112">
        <v>2422</v>
      </c>
      <c r="AC13" s="114">
        <v>24.314827828531271</v>
      </c>
    </row>
    <row r="14" spans="1:29" x14ac:dyDescent="0.25">
      <c r="B14" s="111" t="s">
        <v>90</v>
      </c>
      <c r="D14" s="42">
        <v>7397</v>
      </c>
      <c r="E14" s="112">
        <v>4849</v>
      </c>
      <c r="F14" s="113">
        <v>65.553602811950796</v>
      </c>
      <c r="G14" s="112">
        <v>2548</v>
      </c>
      <c r="H14" s="114">
        <v>34.446397188049211</v>
      </c>
      <c r="J14" s="42">
        <v>1804</v>
      </c>
      <c r="K14" s="113">
        <v>24.38826551304583</v>
      </c>
      <c r="L14" s="112">
        <v>732</v>
      </c>
      <c r="M14" s="113">
        <v>40.576496674057651</v>
      </c>
      <c r="N14" s="112">
        <v>1072</v>
      </c>
      <c r="O14" s="114">
        <v>59.423503325942349</v>
      </c>
      <c r="Q14" s="42">
        <v>1365</v>
      </c>
      <c r="R14" s="113">
        <v>18.453427065026361</v>
      </c>
      <c r="S14" s="112">
        <v>783</v>
      </c>
      <c r="T14" s="113">
        <v>57.362637362637358</v>
      </c>
      <c r="U14" s="112">
        <v>582</v>
      </c>
      <c r="V14" s="114">
        <v>42.637362637362642</v>
      </c>
      <c r="X14" s="42">
        <v>4228</v>
      </c>
      <c r="Y14" s="113">
        <v>57.158307421927809</v>
      </c>
      <c r="Z14" s="112">
        <v>3334</v>
      </c>
      <c r="AA14" s="113">
        <v>78.855250709555349</v>
      </c>
      <c r="AB14" s="112">
        <v>894</v>
      </c>
      <c r="AC14" s="114">
        <v>21.144749290444661</v>
      </c>
    </row>
    <row r="15" spans="1:29" x14ac:dyDescent="0.25">
      <c r="B15" s="111" t="s">
        <v>91</v>
      </c>
      <c r="D15" s="42">
        <v>8816</v>
      </c>
      <c r="E15" s="112">
        <v>5518</v>
      </c>
      <c r="F15" s="113">
        <v>62.590744101633391</v>
      </c>
      <c r="G15" s="112">
        <v>3298</v>
      </c>
      <c r="H15" s="114">
        <v>37.409255898366602</v>
      </c>
      <c r="J15" s="42">
        <v>2100</v>
      </c>
      <c r="K15" s="113">
        <v>23.820326678765881</v>
      </c>
      <c r="L15" s="112">
        <v>791</v>
      </c>
      <c r="M15" s="113">
        <v>37.666666666666657</v>
      </c>
      <c r="N15" s="112">
        <v>1309</v>
      </c>
      <c r="O15" s="114">
        <v>62.333333333333329</v>
      </c>
      <c r="Q15" s="42">
        <v>1533</v>
      </c>
      <c r="R15" s="113">
        <v>17.388838475499089</v>
      </c>
      <c r="S15" s="112">
        <v>861</v>
      </c>
      <c r="T15" s="113">
        <v>56.164383561643838</v>
      </c>
      <c r="U15" s="112">
        <v>672</v>
      </c>
      <c r="V15" s="114">
        <v>43.835616438356162</v>
      </c>
      <c r="X15" s="42">
        <v>5183</v>
      </c>
      <c r="Y15" s="113">
        <v>58.790834845735027</v>
      </c>
      <c r="Z15" s="112">
        <v>3866</v>
      </c>
      <c r="AA15" s="113">
        <v>74.590005788153576</v>
      </c>
      <c r="AB15" s="112">
        <v>1317</v>
      </c>
      <c r="AC15" s="114">
        <v>25.409994211846421</v>
      </c>
    </row>
    <row r="16" spans="1:29" x14ac:dyDescent="0.25">
      <c r="B16" s="111" t="s">
        <v>92</v>
      </c>
      <c r="D16" s="42">
        <v>25514</v>
      </c>
      <c r="E16" s="112">
        <v>15493</v>
      </c>
      <c r="F16" s="113">
        <v>60.723524339578269</v>
      </c>
      <c r="G16" s="112">
        <v>10021</v>
      </c>
      <c r="H16" s="114">
        <v>39.276475660421731</v>
      </c>
      <c r="J16" s="42">
        <v>7290</v>
      </c>
      <c r="K16" s="113">
        <v>28.57254840479737</v>
      </c>
      <c r="L16" s="112">
        <v>2973</v>
      </c>
      <c r="M16" s="113">
        <v>40.781893004115233</v>
      </c>
      <c r="N16" s="112">
        <v>4317</v>
      </c>
      <c r="O16" s="114">
        <v>59.218106995884781</v>
      </c>
      <c r="Q16" s="42">
        <v>5092</v>
      </c>
      <c r="R16" s="113">
        <v>19.957670298659561</v>
      </c>
      <c r="S16" s="112">
        <v>2889</v>
      </c>
      <c r="T16" s="113">
        <v>56.736056559308722</v>
      </c>
      <c r="U16" s="112">
        <v>2203</v>
      </c>
      <c r="V16" s="114">
        <v>43.263943440691293</v>
      </c>
      <c r="X16" s="42">
        <v>13132</v>
      </c>
      <c r="Y16" s="113">
        <v>51.469781296543069</v>
      </c>
      <c r="Z16" s="112">
        <v>9631</v>
      </c>
      <c r="AA16" s="113">
        <v>73.339932988120623</v>
      </c>
      <c r="AB16" s="112">
        <v>3501</v>
      </c>
      <c r="AC16" s="114">
        <v>26.660067011879381</v>
      </c>
    </row>
    <row r="17" spans="2:29" x14ac:dyDescent="0.25">
      <c r="B17" s="111" t="s">
        <v>93</v>
      </c>
      <c r="D17" s="42">
        <v>5313</v>
      </c>
      <c r="E17" s="112">
        <v>3390</v>
      </c>
      <c r="F17" s="113">
        <v>63.805759457933377</v>
      </c>
      <c r="G17" s="112">
        <v>1923</v>
      </c>
      <c r="H17" s="114">
        <v>36.19424054206663</v>
      </c>
      <c r="J17" s="42">
        <v>1314</v>
      </c>
      <c r="K17" s="113">
        <v>24.731789949181259</v>
      </c>
      <c r="L17" s="112">
        <v>529</v>
      </c>
      <c r="M17" s="113">
        <v>40.25875190258752</v>
      </c>
      <c r="N17" s="112">
        <v>785</v>
      </c>
      <c r="O17" s="114">
        <v>59.74124809741248</v>
      </c>
      <c r="Q17" s="42">
        <v>971</v>
      </c>
      <c r="R17" s="113">
        <v>18.27592697157915</v>
      </c>
      <c r="S17" s="112">
        <v>537</v>
      </c>
      <c r="T17" s="113">
        <v>55.303810504634399</v>
      </c>
      <c r="U17" s="112">
        <v>434</v>
      </c>
      <c r="V17" s="114">
        <v>44.696189495365601</v>
      </c>
      <c r="X17" s="42">
        <v>3028</v>
      </c>
      <c r="Y17" s="113">
        <v>56.992283079239613</v>
      </c>
      <c r="Z17" s="112">
        <v>2324</v>
      </c>
      <c r="AA17" s="113">
        <v>76.750330250990757</v>
      </c>
      <c r="AB17" s="112">
        <v>704</v>
      </c>
      <c r="AC17" s="114">
        <v>23.24966974900925</v>
      </c>
    </row>
    <row r="18" spans="2:29" x14ac:dyDescent="0.25">
      <c r="B18" s="111" t="s">
        <v>94</v>
      </c>
      <c r="D18" s="42">
        <v>25628</v>
      </c>
      <c r="E18" s="112">
        <v>16264</v>
      </c>
      <c r="F18" s="113">
        <v>63.461838614015917</v>
      </c>
      <c r="G18" s="112">
        <v>9364</v>
      </c>
      <c r="H18" s="114">
        <v>36.538161385984083</v>
      </c>
      <c r="J18" s="42">
        <v>5689</v>
      </c>
      <c r="K18" s="113">
        <v>22.198376775401901</v>
      </c>
      <c r="L18" s="112">
        <v>2179</v>
      </c>
      <c r="M18" s="113">
        <v>38.301986289330287</v>
      </c>
      <c r="N18" s="112">
        <v>3510</v>
      </c>
      <c r="O18" s="114">
        <v>61.698013710669713</v>
      </c>
      <c r="Q18" s="42">
        <v>3750</v>
      </c>
      <c r="R18" s="113">
        <v>14.63243327610426</v>
      </c>
      <c r="S18" s="112">
        <v>2155</v>
      </c>
      <c r="T18" s="113">
        <v>57.466666666666669</v>
      </c>
      <c r="U18" s="112">
        <v>1595</v>
      </c>
      <c r="V18" s="114">
        <v>42.533333333333331</v>
      </c>
      <c r="X18" s="42">
        <v>16189</v>
      </c>
      <c r="Y18" s="113">
        <v>63.16918994849383</v>
      </c>
      <c r="Z18" s="112">
        <v>11930</v>
      </c>
      <c r="AA18" s="113">
        <v>73.692013095311623</v>
      </c>
      <c r="AB18" s="112">
        <v>4259</v>
      </c>
      <c r="AC18" s="114">
        <v>26.30798690468837</v>
      </c>
    </row>
    <row r="19" spans="2:29" x14ac:dyDescent="0.25">
      <c r="B19" s="111" t="s">
        <v>95</v>
      </c>
      <c r="D19" s="42">
        <v>34456</v>
      </c>
      <c r="E19" s="112">
        <v>22540</v>
      </c>
      <c r="F19" s="113">
        <v>65.416763408404918</v>
      </c>
      <c r="G19" s="112">
        <v>11916</v>
      </c>
      <c r="H19" s="114">
        <v>34.583236591595082</v>
      </c>
      <c r="J19" s="42">
        <v>6675</v>
      </c>
      <c r="K19" s="113">
        <v>19.37253308567448</v>
      </c>
      <c r="L19" s="112">
        <v>2715</v>
      </c>
      <c r="M19" s="113">
        <v>40.674157303370791</v>
      </c>
      <c r="N19" s="112">
        <v>3960</v>
      </c>
      <c r="O19" s="114">
        <v>59.325842696629223</v>
      </c>
      <c r="Q19" s="42">
        <v>5153</v>
      </c>
      <c r="R19" s="113">
        <v>14.955305316925941</v>
      </c>
      <c r="S19" s="112">
        <v>2825</v>
      </c>
      <c r="T19" s="113">
        <v>54.822433533863773</v>
      </c>
      <c r="U19" s="112">
        <v>2328</v>
      </c>
      <c r="V19" s="114">
        <v>45.177566466136227</v>
      </c>
      <c r="X19" s="42">
        <v>22628</v>
      </c>
      <c r="Y19" s="113">
        <v>65.67216159739958</v>
      </c>
      <c r="Z19" s="112">
        <v>17000</v>
      </c>
      <c r="AA19" s="113">
        <v>75.128159802015205</v>
      </c>
      <c r="AB19" s="112">
        <v>5628</v>
      </c>
      <c r="AC19" s="114">
        <v>24.871840197984799</v>
      </c>
    </row>
    <row r="20" spans="2:29" x14ac:dyDescent="0.25">
      <c r="B20" s="111" t="s">
        <v>96</v>
      </c>
      <c r="D20" s="42">
        <v>49725</v>
      </c>
      <c r="E20" s="112">
        <v>31024</v>
      </c>
      <c r="F20" s="113">
        <v>62.391151332327802</v>
      </c>
      <c r="G20" s="112">
        <v>18701</v>
      </c>
      <c r="H20" s="114">
        <v>37.608848667672198</v>
      </c>
      <c r="J20" s="42">
        <v>14087</v>
      </c>
      <c r="K20" s="113">
        <v>28.329813976872799</v>
      </c>
      <c r="L20" s="112">
        <v>5665</v>
      </c>
      <c r="M20" s="113">
        <v>40.214382054376372</v>
      </c>
      <c r="N20" s="112">
        <v>8422</v>
      </c>
      <c r="O20" s="114">
        <v>59.785617945623628</v>
      </c>
      <c r="Q20" s="42">
        <v>7828</v>
      </c>
      <c r="R20" s="113">
        <v>15.742584213172449</v>
      </c>
      <c r="S20" s="112">
        <v>4373</v>
      </c>
      <c r="T20" s="113">
        <v>55.863566683699538</v>
      </c>
      <c r="U20" s="112">
        <v>3455</v>
      </c>
      <c r="V20" s="114">
        <v>44.136433316300462</v>
      </c>
      <c r="X20" s="42">
        <v>27810</v>
      </c>
      <c r="Y20" s="113">
        <v>55.927601809954751</v>
      </c>
      <c r="Z20" s="112">
        <v>20986</v>
      </c>
      <c r="AA20" s="113">
        <v>75.462064005753319</v>
      </c>
      <c r="AB20" s="112">
        <v>6824</v>
      </c>
      <c r="AC20" s="114">
        <v>24.53793599424667</v>
      </c>
    </row>
    <row r="21" spans="2:29" x14ac:dyDescent="0.25">
      <c r="B21" s="111" t="s">
        <v>97</v>
      </c>
      <c r="D21" s="42">
        <v>50716</v>
      </c>
      <c r="E21" s="112">
        <v>32831</v>
      </c>
      <c r="F21" s="113">
        <v>64.734994873412731</v>
      </c>
      <c r="G21" s="112">
        <v>17885</v>
      </c>
      <c r="H21" s="114">
        <v>35.265005126587269</v>
      </c>
      <c r="J21" s="42">
        <v>10537</v>
      </c>
      <c r="K21" s="113">
        <v>20.776480795015381</v>
      </c>
      <c r="L21" s="112">
        <v>4307</v>
      </c>
      <c r="M21" s="113">
        <v>40.875011862959099</v>
      </c>
      <c r="N21" s="112">
        <v>6230</v>
      </c>
      <c r="O21" s="114">
        <v>59.124988137040901</v>
      </c>
      <c r="Q21" s="42">
        <v>9057</v>
      </c>
      <c r="R21" s="113">
        <v>17.85826957961984</v>
      </c>
      <c r="S21" s="112">
        <v>5130</v>
      </c>
      <c r="T21" s="113">
        <v>56.641271944352432</v>
      </c>
      <c r="U21" s="112">
        <v>3927</v>
      </c>
      <c r="V21" s="114">
        <v>43.358728055647568</v>
      </c>
      <c r="X21" s="42">
        <v>31122</v>
      </c>
      <c r="Y21" s="113">
        <v>61.365249625364783</v>
      </c>
      <c r="Z21" s="112">
        <v>23394</v>
      </c>
      <c r="AA21" s="113">
        <v>75.168690958164646</v>
      </c>
      <c r="AB21" s="112">
        <v>7728</v>
      </c>
      <c r="AC21" s="114">
        <v>24.831309041835361</v>
      </c>
    </row>
    <row r="22" spans="2:29" x14ac:dyDescent="0.25">
      <c r="B22" s="111" t="s">
        <v>98</v>
      </c>
      <c r="D22" s="42">
        <v>13094</v>
      </c>
      <c r="E22" s="112">
        <v>8497</v>
      </c>
      <c r="F22" s="113">
        <v>64.892317091797764</v>
      </c>
      <c r="G22" s="112">
        <v>4597</v>
      </c>
      <c r="H22" s="114">
        <v>35.107682908202229</v>
      </c>
      <c r="J22" s="42">
        <v>2785</v>
      </c>
      <c r="K22" s="113">
        <v>21.26928364136246</v>
      </c>
      <c r="L22" s="112">
        <v>1122</v>
      </c>
      <c r="M22" s="113">
        <v>40.287253141831243</v>
      </c>
      <c r="N22" s="112">
        <v>1663</v>
      </c>
      <c r="O22" s="114">
        <v>59.712746858168757</v>
      </c>
      <c r="Q22" s="42">
        <v>2051</v>
      </c>
      <c r="R22" s="113">
        <v>15.66366274629601</v>
      </c>
      <c r="S22" s="112">
        <v>1158</v>
      </c>
      <c r="T22" s="113">
        <v>56.460263286201851</v>
      </c>
      <c r="U22" s="112">
        <v>893</v>
      </c>
      <c r="V22" s="114">
        <v>43.539736713798149</v>
      </c>
      <c r="X22" s="42">
        <v>8258</v>
      </c>
      <c r="Y22" s="113">
        <v>63.067053612341518</v>
      </c>
      <c r="Z22" s="112">
        <v>6217</v>
      </c>
      <c r="AA22" s="113">
        <v>75.284572535722944</v>
      </c>
      <c r="AB22" s="112">
        <v>2041</v>
      </c>
      <c r="AC22" s="114">
        <v>24.71542746427707</v>
      </c>
    </row>
    <row r="23" spans="2:29" x14ac:dyDescent="0.25">
      <c r="B23" s="111" t="s">
        <v>99</v>
      </c>
      <c r="D23" s="42">
        <v>27938</v>
      </c>
      <c r="E23" s="112">
        <v>18850</v>
      </c>
      <c r="F23" s="113">
        <v>67.470828262581435</v>
      </c>
      <c r="G23" s="112">
        <v>9088</v>
      </c>
      <c r="H23" s="114">
        <v>32.529171737418572</v>
      </c>
      <c r="J23" s="42">
        <v>5279</v>
      </c>
      <c r="K23" s="113">
        <v>18.89541126780729</v>
      </c>
      <c r="L23" s="112">
        <v>2247</v>
      </c>
      <c r="M23" s="113">
        <v>42.564879712066677</v>
      </c>
      <c r="N23" s="112">
        <v>3032</v>
      </c>
      <c r="O23" s="114">
        <v>57.435120287933323</v>
      </c>
      <c r="Q23" s="42">
        <v>4425</v>
      </c>
      <c r="R23" s="113">
        <v>15.838642708855319</v>
      </c>
      <c r="S23" s="112">
        <v>2455</v>
      </c>
      <c r="T23" s="113">
        <v>55.48022598870056</v>
      </c>
      <c r="U23" s="112">
        <v>1970</v>
      </c>
      <c r="V23" s="114">
        <v>44.519774011299432</v>
      </c>
      <c r="X23" s="42">
        <v>18234</v>
      </c>
      <c r="Y23" s="113">
        <v>65.265946023337378</v>
      </c>
      <c r="Z23" s="112">
        <v>14148</v>
      </c>
      <c r="AA23" s="113">
        <v>77.591312931885497</v>
      </c>
      <c r="AB23" s="112">
        <v>4086</v>
      </c>
      <c r="AC23" s="114">
        <v>22.40868706811451</v>
      </c>
    </row>
    <row r="24" spans="2:29" x14ac:dyDescent="0.25">
      <c r="B24" s="111" t="s">
        <v>100</v>
      </c>
      <c r="D24" s="42">
        <v>72403</v>
      </c>
      <c r="E24" s="112">
        <v>47414</v>
      </c>
      <c r="F24" s="113">
        <v>65.486236758145381</v>
      </c>
      <c r="G24" s="112">
        <v>24989</v>
      </c>
      <c r="H24" s="114">
        <v>34.513763241854619</v>
      </c>
      <c r="J24" s="42">
        <v>17458</v>
      </c>
      <c r="K24" s="113">
        <v>24.112260541690262</v>
      </c>
      <c r="L24" s="112">
        <v>8077</v>
      </c>
      <c r="M24" s="113">
        <v>46.265322488257532</v>
      </c>
      <c r="N24" s="112">
        <v>9381</v>
      </c>
      <c r="O24" s="114">
        <v>53.734677511742468</v>
      </c>
      <c r="Q24" s="42">
        <v>10979</v>
      </c>
      <c r="R24" s="113">
        <v>15.16373630926895</v>
      </c>
      <c r="S24" s="112">
        <v>6388</v>
      </c>
      <c r="T24" s="113">
        <v>58.183805446762008</v>
      </c>
      <c r="U24" s="112">
        <v>4591</v>
      </c>
      <c r="V24" s="114">
        <v>41.816194553237999</v>
      </c>
      <c r="X24" s="42">
        <v>43966</v>
      </c>
      <c r="Y24" s="113">
        <v>60.724003149040783</v>
      </c>
      <c r="Z24" s="112">
        <v>32949</v>
      </c>
      <c r="AA24" s="113">
        <v>74.942000636855752</v>
      </c>
      <c r="AB24" s="112">
        <v>11017</v>
      </c>
      <c r="AC24" s="114">
        <v>25.057999363144241</v>
      </c>
    </row>
    <row r="25" spans="2:29" x14ac:dyDescent="0.25">
      <c r="B25" s="111" t="s">
        <v>101</v>
      </c>
      <c r="D25" s="42">
        <v>16026</v>
      </c>
      <c r="E25" s="112">
        <v>8851</v>
      </c>
      <c r="F25" s="113">
        <v>55.229002870335712</v>
      </c>
      <c r="G25" s="112">
        <v>7175</v>
      </c>
      <c r="H25" s="114">
        <v>44.770997129664288</v>
      </c>
      <c r="J25" s="42">
        <v>5769</v>
      </c>
      <c r="K25" s="113">
        <v>35.997753650318231</v>
      </c>
      <c r="L25" s="112">
        <v>2018</v>
      </c>
      <c r="M25" s="113">
        <v>34.980065869301441</v>
      </c>
      <c r="N25" s="112">
        <v>3751</v>
      </c>
      <c r="O25" s="114">
        <v>65.019934130698559</v>
      </c>
      <c r="Q25" s="42">
        <v>2428</v>
      </c>
      <c r="R25" s="113">
        <v>15.15038063147386</v>
      </c>
      <c r="S25" s="112">
        <v>1288</v>
      </c>
      <c r="T25" s="113">
        <v>53.047775947281707</v>
      </c>
      <c r="U25" s="112">
        <v>1140</v>
      </c>
      <c r="V25" s="114">
        <v>46.952224052718293</v>
      </c>
      <c r="X25" s="42">
        <v>7829</v>
      </c>
      <c r="Y25" s="113">
        <v>48.851865718207911</v>
      </c>
      <c r="Z25" s="112">
        <v>5545</v>
      </c>
      <c r="AA25" s="113">
        <v>70.826414612338738</v>
      </c>
      <c r="AB25" s="112">
        <v>2284</v>
      </c>
      <c r="AC25" s="114">
        <v>29.173585387661259</v>
      </c>
    </row>
    <row r="26" spans="2:29" x14ac:dyDescent="0.25">
      <c r="B26" s="111" t="s">
        <v>102</v>
      </c>
      <c r="D26" s="42">
        <v>3179</v>
      </c>
      <c r="E26" s="112">
        <v>2139</v>
      </c>
      <c r="F26" s="113">
        <v>67.28530984586348</v>
      </c>
      <c r="G26" s="112">
        <v>1040</v>
      </c>
      <c r="H26" s="114">
        <v>32.71469015413652</v>
      </c>
      <c r="J26" s="42">
        <v>642</v>
      </c>
      <c r="K26" s="113">
        <v>20.195029883611198</v>
      </c>
      <c r="L26" s="112">
        <v>296</v>
      </c>
      <c r="M26" s="113">
        <v>46.105919003115261</v>
      </c>
      <c r="N26" s="112">
        <v>346</v>
      </c>
      <c r="O26" s="114">
        <v>53.894080996884732</v>
      </c>
      <c r="Q26" s="42">
        <v>471</v>
      </c>
      <c r="R26" s="113">
        <v>14.81597986788298</v>
      </c>
      <c r="S26" s="112">
        <v>266</v>
      </c>
      <c r="T26" s="113">
        <v>56.475583864118903</v>
      </c>
      <c r="U26" s="112">
        <v>205</v>
      </c>
      <c r="V26" s="114">
        <v>43.524416135881097</v>
      </c>
      <c r="X26" s="42">
        <v>2066</v>
      </c>
      <c r="Y26" s="113">
        <v>64.988990248505814</v>
      </c>
      <c r="Z26" s="112">
        <v>1577</v>
      </c>
      <c r="AA26" s="113">
        <v>76.331074540174242</v>
      </c>
      <c r="AB26" s="112">
        <v>489</v>
      </c>
      <c r="AC26" s="114">
        <v>23.668925459825751</v>
      </c>
    </row>
    <row r="27" spans="2:29" x14ac:dyDescent="0.25">
      <c r="B27" s="111" t="s">
        <v>103</v>
      </c>
      <c r="D27" s="42">
        <v>19454</v>
      </c>
      <c r="E27" s="112">
        <v>12982</v>
      </c>
      <c r="F27" s="113">
        <v>66.731777526472698</v>
      </c>
      <c r="G27" s="112">
        <v>6472</v>
      </c>
      <c r="H27" s="114">
        <v>33.268222473527302</v>
      </c>
      <c r="J27" s="42">
        <v>3506</v>
      </c>
      <c r="K27" s="113">
        <v>18.02200061683973</v>
      </c>
      <c r="L27" s="112">
        <v>1437</v>
      </c>
      <c r="M27" s="113">
        <v>40.986879634911581</v>
      </c>
      <c r="N27" s="112">
        <v>2069</v>
      </c>
      <c r="O27" s="114">
        <v>59.013120365088433</v>
      </c>
      <c r="Q27" s="42">
        <v>2950</v>
      </c>
      <c r="R27" s="113">
        <v>15.16397656009047</v>
      </c>
      <c r="S27" s="112">
        <v>1664</v>
      </c>
      <c r="T27" s="113">
        <v>56.406779661016948</v>
      </c>
      <c r="U27" s="112">
        <v>1286</v>
      </c>
      <c r="V27" s="114">
        <v>43.593220338983052</v>
      </c>
      <c r="X27" s="42">
        <v>12998</v>
      </c>
      <c r="Y27" s="113">
        <v>66.814022823069806</v>
      </c>
      <c r="Z27" s="112">
        <v>9881</v>
      </c>
      <c r="AA27" s="113">
        <v>76.01938759809201</v>
      </c>
      <c r="AB27" s="112">
        <v>3117</v>
      </c>
      <c r="AC27" s="114">
        <v>23.98061240190799</v>
      </c>
    </row>
    <row r="28" spans="2:29" x14ac:dyDescent="0.25">
      <c r="B28" s="111" t="s">
        <v>104</v>
      </c>
      <c r="D28" s="42">
        <v>2233</v>
      </c>
      <c r="E28" s="112">
        <v>1420</v>
      </c>
      <c r="F28" s="113">
        <v>63.591580832960148</v>
      </c>
      <c r="G28" s="112">
        <v>813</v>
      </c>
      <c r="H28" s="114">
        <v>36.40841916703986</v>
      </c>
      <c r="J28" s="42">
        <v>518</v>
      </c>
      <c r="K28" s="113">
        <v>23.1974921630094</v>
      </c>
      <c r="L28" s="112">
        <v>220</v>
      </c>
      <c r="M28" s="113">
        <v>42.471042471042473</v>
      </c>
      <c r="N28" s="112">
        <v>298</v>
      </c>
      <c r="O28" s="114">
        <v>57.528957528957527</v>
      </c>
      <c r="Q28" s="42">
        <v>339</v>
      </c>
      <c r="R28" s="113">
        <v>15.18137035378415</v>
      </c>
      <c r="S28" s="112">
        <v>182</v>
      </c>
      <c r="T28" s="113">
        <v>53.687315634218287</v>
      </c>
      <c r="U28" s="112">
        <v>157</v>
      </c>
      <c r="V28" s="114">
        <v>46.312684365781713</v>
      </c>
      <c r="X28" s="42">
        <v>1376</v>
      </c>
      <c r="Y28" s="113">
        <v>61.621137483206446</v>
      </c>
      <c r="Z28" s="112">
        <v>1018</v>
      </c>
      <c r="AA28" s="113">
        <v>73.982558139534888</v>
      </c>
      <c r="AB28" s="112">
        <v>358</v>
      </c>
      <c r="AC28" s="114">
        <v>26.017441860465119</v>
      </c>
    </row>
    <row r="29" spans="2:29" x14ac:dyDescent="0.25">
      <c r="B29" s="111" t="s">
        <v>105</v>
      </c>
      <c r="D29" s="42">
        <v>440</v>
      </c>
      <c r="E29" s="112">
        <v>264</v>
      </c>
      <c r="F29" s="113">
        <v>60</v>
      </c>
      <c r="G29" s="112">
        <v>176</v>
      </c>
      <c r="H29" s="114">
        <v>40</v>
      </c>
      <c r="J29" s="42">
        <v>163</v>
      </c>
      <c r="K29" s="113">
        <v>37.045454545454547</v>
      </c>
      <c r="L29" s="112">
        <v>77</v>
      </c>
      <c r="M29" s="113">
        <v>47.239263803680977</v>
      </c>
      <c r="N29" s="112">
        <v>86</v>
      </c>
      <c r="O29" s="114">
        <v>52.760736196319023</v>
      </c>
      <c r="Q29" s="42">
        <v>103</v>
      </c>
      <c r="R29" s="113">
        <v>23.40909090909091</v>
      </c>
      <c r="S29" s="112">
        <v>63</v>
      </c>
      <c r="T29" s="113">
        <v>61.165048543689323</v>
      </c>
      <c r="U29" s="112">
        <v>40</v>
      </c>
      <c r="V29" s="114">
        <v>38.834951456310677</v>
      </c>
      <c r="X29" s="42">
        <v>174</v>
      </c>
      <c r="Y29" s="113">
        <v>39.545454545454547</v>
      </c>
      <c r="Z29" s="112">
        <v>124</v>
      </c>
      <c r="AA29" s="113">
        <v>71.264367816091962</v>
      </c>
      <c r="AB29" s="112">
        <v>50</v>
      </c>
      <c r="AC29" s="114">
        <v>28.735632183908049</v>
      </c>
    </row>
    <row r="30" spans="2:29" x14ac:dyDescent="0.25">
      <c r="B30" s="115" t="s">
        <v>106</v>
      </c>
      <c r="D30" s="44">
        <v>895</v>
      </c>
      <c r="E30" s="116">
        <v>447</v>
      </c>
      <c r="F30" s="117">
        <v>49.944134078212286</v>
      </c>
      <c r="G30" s="116">
        <v>448</v>
      </c>
      <c r="H30" s="118">
        <v>50.055865921787714</v>
      </c>
      <c r="J30" s="44">
        <v>536</v>
      </c>
      <c r="K30" s="117">
        <v>59.888268156424587</v>
      </c>
      <c r="L30" s="116">
        <v>185</v>
      </c>
      <c r="M30" s="117">
        <v>34.514925373134332</v>
      </c>
      <c r="N30" s="116">
        <v>351</v>
      </c>
      <c r="O30" s="118">
        <v>65.485074626865668</v>
      </c>
      <c r="Q30" s="44">
        <v>115</v>
      </c>
      <c r="R30" s="117">
        <v>12.849162011173179</v>
      </c>
      <c r="S30" s="116">
        <v>71</v>
      </c>
      <c r="T30" s="117">
        <v>61.739130434782609</v>
      </c>
      <c r="U30" s="116">
        <v>44</v>
      </c>
      <c r="V30" s="118">
        <v>38.260869565217391</v>
      </c>
      <c r="X30" s="44">
        <v>244</v>
      </c>
      <c r="Y30" s="117">
        <v>27.262569832402239</v>
      </c>
      <c r="Z30" s="116">
        <v>191</v>
      </c>
      <c r="AA30" s="117">
        <v>78.278688524590166</v>
      </c>
      <c r="AB30" s="116">
        <v>53</v>
      </c>
      <c r="AC30" s="118">
        <v>21.721311475409831</v>
      </c>
    </row>
    <row r="31" spans="2:29" ht="8.1" customHeight="1" x14ac:dyDescent="0.25"/>
    <row r="32" spans="2:29" x14ac:dyDescent="0.25">
      <c r="B32" s="119" t="s">
        <v>49</v>
      </c>
      <c r="D32" s="120">
        <v>466064</v>
      </c>
      <c r="E32" s="121">
        <v>294577</v>
      </c>
      <c r="F32" s="122">
        <v>63.20526794603316</v>
      </c>
      <c r="G32" s="121">
        <v>171487</v>
      </c>
      <c r="H32" s="123">
        <v>36.79473205396684</v>
      </c>
      <c r="J32" s="120">
        <v>119236</v>
      </c>
      <c r="K32" s="122">
        <v>25.58361083456349</v>
      </c>
      <c r="L32" s="121">
        <v>48379</v>
      </c>
      <c r="M32" s="122">
        <v>40.574155456405776</v>
      </c>
      <c r="N32" s="121">
        <v>70857</v>
      </c>
      <c r="O32" s="123">
        <v>59.425844543594224</v>
      </c>
      <c r="Q32" s="120">
        <v>76152</v>
      </c>
      <c r="R32" s="122">
        <v>16.33938686532322</v>
      </c>
      <c r="S32" s="121">
        <v>43112</v>
      </c>
      <c r="T32" s="122">
        <v>56.613089610253184</v>
      </c>
      <c r="U32" s="121">
        <v>33040</v>
      </c>
      <c r="V32" s="123">
        <v>43.386910389746816</v>
      </c>
      <c r="X32" s="120">
        <v>270676</v>
      </c>
      <c r="Y32" s="122">
        <v>58.077002300113293</v>
      </c>
      <c r="Z32" s="121">
        <v>203086</v>
      </c>
      <c r="AA32" s="122">
        <v>75.029186185698023</v>
      </c>
      <c r="AB32" s="121">
        <v>67590</v>
      </c>
      <c r="AC32" s="123">
        <v>24.97081381430197</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188</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61</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181</v>
      </c>
      <c r="K8" s="210"/>
      <c r="L8" s="210"/>
      <c r="M8" s="210"/>
      <c r="N8" s="210"/>
      <c r="O8" s="213"/>
      <c r="Q8" s="212" t="s">
        <v>182</v>
      </c>
      <c r="R8" s="210"/>
      <c r="S8" s="210"/>
      <c r="T8" s="210"/>
      <c r="U8" s="210"/>
      <c r="V8" s="213"/>
      <c r="X8" s="212" t="s">
        <v>183</v>
      </c>
      <c r="Y8" s="210"/>
      <c r="Z8" s="210"/>
      <c r="AA8" s="210"/>
      <c r="AB8" s="210"/>
      <c r="AC8" s="213"/>
    </row>
    <row r="9" spans="1:29" ht="21.95" customHeight="1" x14ac:dyDescent="0.25">
      <c r="B9" s="220"/>
      <c r="D9" s="222" t="s">
        <v>119</v>
      </c>
      <c r="E9" s="217" t="s">
        <v>120</v>
      </c>
      <c r="F9" s="202"/>
      <c r="G9" s="217" t="s">
        <v>121</v>
      </c>
      <c r="H9" s="202"/>
      <c r="J9" s="222" t="s">
        <v>119</v>
      </c>
      <c r="K9" s="233" t="s">
        <v>184</v>
      </c>
      <c r="L9" s="217" t="s">
        <v>120</v>
      </c>
      <c r="M9" s="202"/>
      <c r="N9" s="217" t="s">
        <v>121</v>
      </c>
      <c r="O9" s="202"/>
      <c r="Q9" s="222" t="s">
        <v>119</v>
      </c>
      <c r="R9" s="233" t="s">
        <v>184</v>
      </c>
      <c r="S9" s="217" t="s">
        <v>120</v>
      </c>
      <c r="T9" s="202"/>
      <c r="U9" s="217" t="s">
        <v>121</v>
      </c>
      <c r="V9" s="202"/>
      <c r="X9" s="222" t="s">
        <v>119</v>
      </c>
      <c r="Y9" s="233" t="s">
        <v>184</v>
      </c>
      <c r="Z9" s="217" t="s">
        <v>120</v>
      </c>
      <c r="AA9" s="202"/>
      <c r="AB9" s="217" t="s">
        <v>121</v>
      </c>
      <c r="AC9" s="202"/>
    </row>
    <row r="10" spans="1:29" ht="36.950000000000003" customHeight="1" x14ac:dyDescent="0.25">
      <c r="B10" s="221"/>
      <c r="D10" s="223"/>
      <c r="E10" s="13" t="s">
        <v>119</v>
      </c>
      <c r="F10" s="25" t="s">
        <v>185</v>
      </c>
      <c r="G10" s="13" t="s">
        <v>119</v>
      </c>
      <c r="H10" s="26" t="s">
        <v>185</v>
      </c>
      <c r="J10" s="223"/>
      <c r="K10" s="218"/>
      <c r="L10" s="13" t="s">
        <v>119</v>
      </c>
      <c r="M10" s="25" t="s">
        <v>186</v>
      </c>
      <c r="N10" s="13" t="s">
        <v>119</v>
      </c>
      <c r="O10" s="26" t="s">
        <v>186</v>
      </c>
      <c r="Q10" s="223"/>
      <c r="R10" s="218"/>
      <c r="S10" s="13" t="s">
        <v>119</v>
      </c>
      <c r="T10" s="25" t="s">
        <v>186</v>
      </c>
      <c r="U10" s="13" t="s">
        <v>119</v>
      </c>
      <c r="V10" s="26" t="s">
        <v>186</v>
      </c>
      <c r="X10" s="223"/>
      <c r="Y10" s="218"/>
      <c r="Z10" s="13" t="s">
        <v>119</v>
      </c>
      <c r="AA10" s="25" t="s">
        <v>186</v>
      </c>
      <c r="AB10" s="13" t="s">
        <v>119</v>
      </c>
      <c r="AC10" s="26" t="s">
        <v>186</v>
      </c>
    </row>
    <row r="11" spans="1:29" ht="4.5" customHeight="1" x14ac:dyDescent="0.25"/>
    <row r="12" spans="1:29" x14ac:dyDescent="0.25">
      <c r="B12" s="107" t="s">
        <v>88</v>
      </c>
      <c r="D12" s="40">
        <v>153398</v>
      </c>
      <c r="E12" s="108">
        <v>94973</v>
      </c>
      <c r="F12" s="109">
        <v>61.912801992203292</v>
      </c>
      <c r="G12" s="108">
        <v>58425</v>
      </c>
      <c r="H12" s="110">
        <v>38.087198007796722</v>
      </c>
      <c r="J12" s="40">
        <v>45821</v>
      </c>
      <c r="K12" s="109">
        <v>29.870663242024019</v>
      </c>
      <c r="L12" s="108">
        <v>18235</v>
      </c>
      <c r="M12" s="109">
        <v>39.796163331223667</v>
      </c>
      <c r="N12" s="108">
        <v>27586</v>
      </c>
      <c r="O12" s="110">
        <v>60.203836668776333</v>
      </c>
      <c r="Q12" s="40">
        <v>31830</v>
      </c>
      <c r="R12" s="109">
        <v>20.749944588586551</v>
      </c>
      <c r="S12" s="108">
        <v>19999</v>
      </c>
      <c r="T12" s="109">
        <v>62.830662896638387</v>
      </c>
      <c r="U12" s="108">
        <v>11831</v>
      </c>
      <c r="V12" s="110">
        <v>37.169337103361613</v>
      </c>
      <c r="X12" s="40">
        <v>75747</v>
      </c>
      <c r="Y12" s="109">
        <v>49.379392169389433</v>
      </c>
      <c r="Z12" s="108">
        <v>56739</v>
      </c>
      <c r="AA12" s="109">
        <v>74.905936868786881</v>
      </c>
      <c r="AB12" s="108">
        <v>19008</v>
      </c>
      <c r="AC12" s="110">
        <v>25.094063131213119</v>
      </c>
    </row>
    <row r="13" spans="1:29" x14ac:dyDescent="0.25">
      <c r="B13" s="111" t="s">
        <v>89</v>
      </c>
      <c r="D13" s="42">
        <v>18047</v>
      </c>
      <c r="E13" s="112">
        <v>11324</v>
      </c>
      <c r="F13" s="113">
        <v>62.747271014573059</v>
      </c>
      <c r="G13" s="112">
        <v>6723</v>
      </c>
      <c r="H13" s="114">
        <v>37.252728985426941</v>
      </c>
      <c r="J13" s="42">
        <v>3820</v>
      </c>
      <c r="K13" s="113">
        <v>21.16695295617</v>
      </c>
      <c r="L13" s="112">
        <v>1560</v>
      </c>
      <c r="M13" s="113">
        <v>40.837696335078533</v>
      </c>
      <c r="N13" s="112">
        <v>2260</v>
      </c>
      <c r="O13" s="114">
        <v>59.162303664921467</v>
      </c>
      <c r="Q13" s="42">
        <v>3211</v>
      </c>
      <c r="R13" s="113">
        <v>17.792430874937661</v>
      </c>
      <c r="S13" s="112">
        <v>1831</v>
      </c>
      <c r="T13" s="113">
        <v>57.022734350669573</v>
      </c>
      <c r="U13" s="112">
        <v>1380</v>
      </c>
      <c r="V13" s="114">
        <v>42.977265649330427</v>
      </c>
      <c r="X13" s="42">
        <v>11016</v>
      </c>
      <c r="Y13" s="113">
        <v>61.040616168892328</v>
      </c>
      <c r="Z13" s="112">
        <v>7933</v>
      </c>
      <c r="AA13" s="113">
        <v>72.013435003631074</v>
      </c>
      <c r="AB13" s="112">
        <v>3083</v>
      </c>
      <c r="AC13" s="114">
        <v>27.986564996368919</v>
      </c>
    </row>
    <row r="14" spans="1:29" x14ac:dyDescent="0.25">
      <c r="B14" s="111" t="s">
        <v>90</v>
      </c>
      <c r="D14" s="42">
        <v>11314</v>
      </c>
      <c r="E14" s="112">
        <v>7275</v>
      </c>
      <c r="F14" s="113">
        <v>64.300866183489475</v>
      </c>
      <c r="G14" s="112">
        <v>4039</v>
      </c>
      <c r="H14" s="114">
        <v>35.699133816510518</v>
      </c>
      <c r="J14" s="42">
        <v>2787</v>
      </c>
      <c r="K14" s="113">
        <v>24.633197808025461</v>
      </c>
      <c r="L14" s="112">
        <v>1087</v>
      </c>
      <c r="M14" s="113">
        <v>39.002511661284537</v>
      </c>
      <c r="N14" s="112">
        <v>1700</v>
      </c>
      <c r="O14" s="114">
        <v>60.997488338715463</v>
      </c>
      <c r="Q14" s="42">
        <v>2278</v>
      </c>
      <c r="R14" s="113">
        <v>20.134346826940071</v>
      </c>
      <c r="S14" s="112">
        <v>1316</v>
      </c>
      <c r="T14" s="113">
        <v>57.769973661106228</v>
      </c>
      <c r="U14" s="112">
        <v>962</v>
      </c>
      <c r="V14" s="114">
        <v>42.230026338893772</v>
      </c>
      <c r="X14" s="42">
        <v>6249</v>
      </c>
      <c r="Y14" s="113">
        <v>55.232455365034468</v>
      </c>
      <c r="Z14" s="112">
        <v>4872</v>
      </c>
      <c r="AA14" s="113">
        <v>77.964474315890541</v>
      </c>
      <c r="AB14" s="112">
        <v>1377</v>
      </c>
      <c r="AC14" s="114">
        <v>22.035525684109459</v>
      </c>
    </row>
    <row r="15" spans="1:29" x14ac:dyDescent="0.25">
      <c r="B15" s="111" t="s">
        <v>91</v>
      </c>
      <c r="D15" s="42">
        <v>12066</v>
      </c>
      <c r="E15" s="112">
        <v>7011</v>
      </c>
      <c r="F15" s="113">
        <v>58.105420188960721</v>
      </c>
      <c r="G15" s="112">
        <v>5055</v>
      </c>
      <c r="H15" s="114">
        <v>41.894579811039293</v>
      </c>
      <c r="J15" s="42">
        <v>3665</v>
      </c>
      <c r="K15" s="113">
        <v>30.374606331841541</v>
      </c>
      <c r="L15" s="112">
        <v>1402</v>
      </c>
      <c r="M15" s="113">
        <v>38.253751705320603</v>
      </c>
      <c r="N15" s="112">
        <v>2263</v>
      </c>
      <c r="O15" s="114">
        <v>61.746248294679397</v>
      </c>
      <c r="Q15" s="42">
        <v>2522</v>
      </c>
      <c r="R15" s="113">
        <v>20.901707276645119</v>
      </c>
      <c r="S15" s="112">
        <v>1398</v>
      </c>
      <c r="T15" s="113">
        <v>55.432196669310073</v>
      </c>
      <c r="U15" s="112">
        <v>1124</v>
      </c>
      <c r="V15" s="114">
        <v>44.567803330689927</v>
      </c>
      <c r="X15" s="42">
        <v>5879</v>
      </c>
      <c r="Y15" s="113">
        <v>48.72368639151334</v>
      </c>
      <c r="Z15" s="112">
        <v>4211</v>
      </c>
      <c r="AA15" s="113">
        <v>71.627827861881272</v>
      </c>
      <c r="AB15" s="112">
        <v>1668</v>
      </c>
      <c r="AC15" s="114">
        <v>28.372172138118732</v>
      </c>
    </row>
    <row r="16" spans="1:29" x14ac:dyDescent="0.25">
      <c r="B16" s="111" t="s">
        <v>92</v>
      </c>
      <c r="D16" s="42">
        <v>26815</v>
      </c>
      <c r="E16" s="112">
        <v>15514</v>
      </c>
      <c r="F16" s="113">
        <v>57.855677792280439</v>
      </c>
      <c r="G16" s="112">
        <v>11301</v>
      </c>
      <c r="H16" s="114">
        <v>42.144322207719561</v>
      </c>
      <c r="J16" s="42">
        <v>9907</v>
      </c>
      <c r="K16" s="113">
        <v>36.945739325004659</v>
      </c>
      <c r="L16" s="112">
        <v>4065</v>
      </c>
      <c r="M16" s="113">
        <v>41.031593822549709</v>
      </c>
      <c r="N16" s="112">
        <v>5842</v>
      </c>
      <c r="O16" s="114">
        <v>58.968406177450277</v>
      </c>
      <c r="Q16" s="42">
        <v>6239</v>
      </c>
      <c r="R16" s="113">
        <v>23.26682826776058</v>
      </c>
      <c r="S16" s="112">
        <v>3779</v>
      </c>
      <c r="T16" s="113">
        <v>60.570604263503768</v>
      </c>
      <c r="U16" s="112">
        <v>2460</v>
      </c>
      <c r="V16" s="114">
        <v>39.429395736496232</v>
      </c>
      <c r="X16" s="42">
        <v>10669</v>
      </c>
      <c r="Y16" s="113">
        <v>39.78743240723476</v>
      </c>
      <c r="Z16" s="112">
        <v>7670</v>
      </c>
      <c r="AA16" s="113">
        <v>71.890523947886393</v>
      </c>
      <c r="AB16" s="112">
        <v>2999</v>
      </c>
      <c r="AC16" s="114">
        <v>28.1094760521136</v>
      </c>
    </row>
    <row r="17" spans="2:29" x14ac:dyDescent="0.25">
      <c r="B17" s="111" t="s">
        <v>93</v>
      </c>
      <c r="D17" s="42">
        <v>8823</v>
      </c>
      <c r="E17" s="112">
        <v>5546</v>
      </c>
      <c r="F17" s="113">
        <v>62.858438172957037</v>
      </c>
      <c r="G17" s="112">
        <v>3277</v>
      </c>
      <c r="H17" s="114">
        <v>37.141561827042963</v>
      </c>
      <c r="J17" s="42">
        <v>2105</v>
      </c>
      <c r="K17" s="113">
        <v>23.858098152555819</v>
      </c>
      <c r="L17" s="112">
        <v>845</v>
      </c>
      <c r="M17" s="113">
        <v>40.142517814726837</v>
      </c>
      <c r="N17" s="112">
        <v>1260</v>
      </c>
      <c r="O17" s="114">
        <v>59.857482185273163</v>
      </c>
      <c r="Q17" s="42">
        <v>1871</v>
      </c>
      <c r="R17" s="113">
        <v>21.20593902300805</v>
      </c>
      <c r="S17" s="112">
        <v>1038</v>
      </c>
      <c r="T17" s="113">
        <v>55.47835382148584</v>
      </c>
      <c r="U17" s="112">
        <v>833</v>
      </c>
      <c r="V17" s="114">
        <v>44.52164617851416</v>
      </c>
      <c r="X17" s="42">
        <v>4847</v>
      </c>
      <c r="Y17" s="113">
        <v>54.935962824436132</v>
      </c>
      <c r="Z17" s="112">
        <v>3663</v>
      </c>
      <c r="AA17" s="113">
        <v>75.572519083969468</v>
      </c>
      <c r="AB17" s="112">
        <v>1184</v>
      </c>
      <c r="AC17" s="114">
        <v>24.427480916030529</v>
      </c>
    </row>
    <row r="18" spans="2:29" x14ac:dyDescent="0.25">
      <c r="B18" s="111" t="s">
        <v>94</v>
      </c>
      <c r="D18" s="42">
        <v>27608</v>
      </c>
      <c r="E18" s="112">
        <v>16653</v>
      </c>
      <c r="F18" s="113">
        <v>60.319472616632858</v>
      </c>
      <c r="G18" s="112">
        <v>10955</v>
      </c>
      <c r="H18" s="114">
        <v>39.680527383367142</v>
      </c>
      <c r="J18" s="42">
        <v>7191</v>
      </c>
      <c r="K18" s="113">
        <v>26.046798029556651</v>
      </c>
      <c r="L18" s="112">
        <v>2852</v>
      </c>
      <c r="M18" s="113">
        <v>39.660686969823388</v>
      </c>
      <c r="N18" s="112">
        <v>4339</v>
      </c>
      <c r="O18" s="114">
        <v>60.339313030176612</v>
      </c>
      <c r="Q18" s="42">
        <v>5052</v>
      </c>
      <c r="R18" s="113">
        <v>18.29904375543321</v>
      </c>
      <c r="S18" s="112">
        <v>2906</v>
      </c>
      <c r="T18" s="113">
        <v>57.521773555027707</v>
      </c>
      <c r="U18" s="112">
        <v>2146</v>
      </c>
      <c r="V18" s="114">
        <v>42.478226444972293</v>
      </c>
      <c r="X18" s="42">
        <v>15365</v>
      </c>
      <c r="Y18" s="113">
        <v>55.654158215010142</v>
      </c>
      <c r="Z18" s="112">
        <v>10895</v>
      </c>
      <c r="AA18" s="113">
        <v>70.907907582167269</v>
      </c>
      <c r="AB18" s="112">
        <v>4470</v>
      </c>
      <c r="AC18" s="114">
        <v>29.092092417832738</v>
      </c>
    </row>
    <row r="19" spans="2:29" x14ac:dyDescent="0.25">
      <c r="B19" s="111" t="s">
        <v>95</v>
      </c>
      <c r="D19" s="42">
        <v>42331</v>
      </c>
      <c r="E19" s="112">
        <v>26417</v>
      </c>
      <c r="F19" s="113">
        <v>62.405801894592607</v>
      </c>
      <c r="G19" s="112">
        <v>15914</v>
      </c>
      <c r="H19" s="114">
        <v>37.594198105407393</v>
      </c>
      <c r="J19" s="42">
        <v>9950</v>
      </c>
      <c r="K19" s="113">
        <v>23.505232571874039</v>
      </c>
      <c r="L19" s="112">
        <v>4118</v>
      </c>
      <c r="M19" s="113">
        <v>41.386934673366831</v>
      </c>
      <c r="N19" s="112">
        <v>5832</v>
      </c>
      <c r="O19" s="114">
        <v>58.613065326633162</v>
      </c>
      <c r="Q19" s="42">
        <v>7343</v>
      </c>
      <c r="R19" s="113">
        <v>17.346625404549862</v>
      </c>
      <c r="S19" s="112">
        <v>4077</v>
      </c>
      <c r="T19" s="113">
        <v>55.522266103772303</v>
      </c>
      <c r="U19" s="112">
        <v>3266</v>
      </c>
      <c r="V19" s="114">
        <v>44.477733896227697</v>
      </c>
      <c r="X19" s="42">
        <v>25038</v>
      </c>
      <c r="Y19" s="113">
        <v>59.148142023576099</v>
      </c>
      <c r="Z19" s="112">
        <v>18222</v>
      </c>
      <c r="AA19" s="113">
        <v>72.777378384855012</v>
      </c>
      <c r="AB19" s="112">
        <v>6816</v>
      </c>
      <c r="AC19" s="114">
        <v>27.22262161514498</v>
      </c>
    </row>
    <row r="20" spans="2:29" x14ac:dyDescent="0.25">
      <c r="B20" s="111" t="s">
        <v>96</v>
      </c>
      <c r="D20" s="42">
        <v>108118</v>
      </c>
      <c r="E20" s="112">
        <v>67575</v>
      </c>
      <c r="F20" s="113">
        <v>62.5011561442128</v>
      </c>
      <c r="G20" s="112">
        <v>40543</v>
      </c>
      <c r="H20" s="114">
        <v>37.498843855787193</v>
      </c>
      <c r="J20" s="42">
        <v>24690</v>
      </c>
      <c r="K20" s="113">
        <v>22.836160491315049</v>
      </c>
      <c r="L20" s="112">
        <v>9727</v>
      </c>
      <c r="M20" s="113">
        <v>39.396516808424472</v>
      </c>
      <c r="N20" s="112">
        <v>14963</v>
      </c>
      <c r="O20" s="114">
        <v>60.603483191575528</v>
      </c>
      <c r="Q20" s="42">
        <v>20168</v>
      </c>
      <c r="R20" s="113">
        <v>18.65369318707338</v>
      </c>
      <c r="S20" s="112">
        <v>11452</v>
      </c>
      <c r="T20" s="113">
        <v>56.783022610075363</v>
      </c>
      <c r="U20" s="112">
        <v>8716</v>
      </c>
      <c r="V20" s="114">
        <v>43.216977389924629</v>
      </c>
      <c r="X20" s="42">
        <v>63260</v>
      </c>
      <c r="Y20" s="113">
        <v>58.510146321611579</v>
      </c>
      <c r="Z20" s="112">
        <v>46396</v>
      </c>
      <c r="AA20" s="113">
        <v>73.341764147960802</v>
      </c>
      <c r="AB20" s="112">
        <v>16864</v>
      </c>
      <c r="AC20" s="114">
        <v>26.658235852039201</v>
      </c>
    </row>
    <row r="21" spans="2:29" x14ac:dyDescent="0.25">
      <c r="B21" s="111" t="s">
        <v>97</v>
      </c>
      <c r="D21" s="42">
        <v>72795</v>
      </c>
      <c r="E21" s="112">
        <v>45111</v>
      </c>
      <c r="F21" s="113">
        <v>61.969915516175568</v>
      </c>
      <c r="G21" s="112">
        <v>27684</v>
      </c>
      <c r="H21" s="114">
        <v>38.030084483824439</v>
      </c>
      <c r="J21" s="42">
        <v>18004</v>
      </c>
      <c r="K21" s="113">
        <v>24.732467889278109</v>
      </c>
      <c r="L21" s="112">
        <v>7418</v>
      </c>
      <c r="M21" s="113">
        <v>41.201955121084197</v>
      </c>
      <c r="N21" s="112">
        <v>10586</v>
      </c>
      <c r="O21" s="114">
        <v>58.798044878915803</v>
      </c>
      <c r="Q21" s="42">
        <v>15117</v>
      </c>
      <c r="R21" s="113">
        <v>20.766536163198019</v>
      </c>
      <c r="S21" s="112">
        <v>8878</v>
      </c>
      <c r="T21" s="113">
        <v>58.728583713699813</v>
      </c>
      <c r="U21" s="112">
        <v>6239</v>
      </c>
      <c r="V21" s="114">
        <v>41.271416286300187</v>
      </c>
      <c r="X21" s="42">
        <v>39674</v>
      </c>
      <c r="Y21" s="113">
        <v>54.500995947523869</v>
      </c>
      <c r="Z21" s="112">
        <v>28815</v>
      </c>
      <c r="AA21" s="113">
        <v>72.62942985330443</v>
      </c>
      <c r="AB21" s="112">
        <v>10859</v>
      </c>
      <c r="AC21" s="114">
        <v>27.37057014669557</v>
      </c>
    </row>
    <row r="22" spans="2:29" x14ac:dyDescent="0.25">
      <c r="B22" s="111" t="s">
        <v>98</v>
      </c>
      <c r="D22" s="42">
        <v>14013</v>
      </c>
      <c r="E22" s="112">
        <v>8842</v>
      </c>
      <c r="F22" s="113">
        <v>63.098551345179473</v>
      </c>
      <c r="G22" s="112">
        <v>5171</v>
      </c>
      <c r="H22" s="114">
        <v>36.901448654820527</v>
      </c>
      <c r="J22" s="42">
        <v>3612</v>
      </c>
      <c r="K22" s="113">
        <v>25.776065082423461</v>
      </c>
      <c r="L22" s="112">
        <v>1495</v>
      </c>
      <c r="M22" s="113">
        <v>41.389811738648937</v>
      </c>
      <c r="N22" s="112">
        <v>2117</v>
      </c>
      <c r="O22" s="114">
        <v>58.610188261351048</v>
      </c>
      <c r="Q22" s="42">
        <v>2617</v>
      </c>
      <c r="R22" s="113">
        <v>18.67551559266396</v>
      </c>
      <c r="S22" s="112">
        <v>1528</v>
      </c>
      <c r="T22" s="113">
        <v>58.387466564768822</v>
      </c>
      <c r="U22" s="112">
        <v>1089</v>
      </c>
      <c r="V22" s="114">
        <v>41.612533435231178</v>
      </c>
      <c r="X22" s="42">
        <v>7784</v>
      </c>
      <c r="Y22" s="113">
        <v>55.548419324912579</v>
      </c>
      <c r="Z22" s="112">
        <v>5819</v>
      </c>
      <c r="AA22" s="113">
        <v>74.755909558067827</v>
      </c>
      <c r="AB22" s="112">
        <v>1965</v>
      </c>
      <c r="AC22" s="114">
        <v>25.244090441932169</v>
      </c>
    </row>
    <row r="23" spans="2:29" x14ac:dyDescent="0.25">
      <c r="B23" s="111" t="s">
        <v>99</v>
      </c>
      <c r="D23" s="42">
        <v>32455</v>
      </c>
      <c r="E23" s="112">
        <v>20171</v>
      </c>
      <c r="F23" s="113">
        <v>62.150670158681251</v>
      </c>
      <c r="G23" s="112">
        <v>12284</v>
      </c>
      <c r="H23" s="114">
        <v>37.849329841318749</v>
      </c>
      <c r="J23" s="42">
        <v>8588</v>
      </c>
      <c r="K23" s="113">
        <v>26.461254044061</v>
      </c>
      <c r="L23" s="112">
        <v>3320</v>
      </c>
      <c r="M23" s="113">
        <v>38.658593386120167</v>
      </c>
      <c r="N23" s="112">
        <v>5268</v>
      </c>
      <c r="O23" s="114">
        <v>61.341406613879833</v>
      </c>
      <c r="Q23" s="42">
        <v>5853</v>
      </c>
      <c r="R23" s="113">
        <v>18.034201201663841</v>
      </c>
      <c r="S23" s="112">
        <v>3381</v>
      </c>
      <c r="T23" s="113">
        <v>57.76524859046642</v>
      </c>
      <c r="U23" s="112">
        <v>2472</v>
      </c>
      <c r="V23" s="114">
        <v>42.234751409533573</v>
      </c>
      <c r="X23" s="42">
        <v>18014</v>
      </c>
      <c r="Y23" s="113">
        <v>55.504544754275152</v>
      </c>
      <c r="Z23" s="112">
        <v>13470</v>
      </c>
      <c r="AA23" s="113">
        <v>74.775174863994678</v>
      </c>
      <c r="AB23" s="112">
        <v>4544</v>
      </c>
      <c r="AC23" s="114">
        <v>25.224825136005329</v>
      </c>
    </row>
    <row r="24" spans="2:29" x14ac:dyDescent="0.25">
      <c r="B24" s="111" t="s">
        <v>100</v>
      </c>
      <c r="D24" s="42">
        <v>88292</v>
      </c>
      <c r="E24" s="112">
        <v>55849</v>
      </c>
      <c r="F24" s="113">
        <v>63.254881529470403</v>
      </c>
      <c r="G24" s="112">
        <v>32443</v>
      </c>
      <c r="H24" s="114">
        <v>36.745118470529611</v>
      </c>
      <c r="J24" s="42">
        <v>24294</v>
      </c>
      <c r="K24" s="113">
        <v>27.515516694604269</v>
      </c>
      <c r="L24" s="112">
        <v>10682</v>
      </c>
      <c r="M24" s="113">
        <v>43.969704453774597</v>
      </c>
      <c r="N24" s="112">
        <v>13612</v>
      </c>
      <c r="O24" s="114">
        <v>56.030295546225403</v>
      </c>
      <c r="Q24" s="42">
        <v>15903</v>
      </c>
      <c r="R24" s="113">
        <v>18.011824400851719</v>
      </c>
      <c r="S24" s="112">
        <v>9722</v>
      </c>
      <c r="T24" s="113">
        <v>61.133119537194233</v>
      </c>
      <c r="U24" s="112">
        <v>6181</v>
      </c>
      <c r="V24" s="114">
        <v>38.86688046280576</v>
      </c>
      <c r="X24" s="42">
        <v>48095</v>
      </c>
      <c r="Y24" s="113">
        <v>54.472658904544012</v>
      </c>
      <c r="Z24" s="112">
        <v>35445</v>
      </c>
      <c r="AA24" s="113">
        <v>73.697889593512841</v>
      </c>
      <c r="AB24" s="112">
        <v>12650</v>
      </c>
      <c r="AC24" s="114">
        <v>26.302110406487159</v>
      </c>
    </row>
    <row r="25" spans="2:29" x14ac:dyDescent="0.25">
      <c r="B25" s="111" t="s">
        <v>101</v>
      </c>
      <c r="D25" s="42">
        <v>21262</v>
      </c>
      <c r="E25" s="112">
        <v>11295</v>
      </c>
      <c r="F25" s="113">
        <v>53.122942338444169</v>
      </c>
      <c r="G25" s="112">
        <v>9967</v>
      </c>
      <c r="H25" s="114">
        <v>46.877057661555817</v>
      </c>
      <c r="J25" s="42">
        <v>8515</v>
      </c>
      <c r="K25" s="113">
        <v>40.047972909415847</v>
      </c>
      <c r="L25" s="112">
        <v>2997</v>
      </c>
      <c r="M25" s="113">
        <v>35.196711685261313</v>
      </c>
      <c r="N25" s="112">
        <v>5518</v>
      </c>
      <c r="O25" s="114">
        <v>64.803288314738694</v>
      </c>
      <c r="Q25" s="42">
        <v>3986</v>
      </c>
      <c r="R25" s="113">
        <v>18.74706048349168</v>
      </c>
      <c r="S25" s="112">
        <v>2138</v>
      </c>
      <c r="T25" s="113">
        <v>53.637732062217758</v>
      </c>
      <c r="U25" s="112">
        <v>1848</v>
      </c>
      <c r="V25" s="114">
        <v>46.362267937782242</v>
      </c>
      <c r="X25" s="42">
        <v>8761</v>
      </c>
      <c r="Y25" s="113">
        <v>41.204966607092473</v>
      </c>
      <c r="Z25" s="112">
        <v>6160</v>
      </c>
      <c r="AA25" s="113">
        <v>70.311608263896815</v>
      </c>
      <c r="AB25" s="112">
        <v>2601</v>
      </c>
      <c r="AC25" s="114">
        <v>29.688391736103188</v>
      </c>
    </row>
    <row r="26" spans="2:29" x14ac:dyDescent="0.25">
      <c r="B26" s="111" t="s">
        <v>102</v>
      </c>
      <c r="D26" s="42">
        <v>6608</v>
      </c>
      <c r="E26" s="112">
        <v>4195</v>
      </c>
      <c r="F26" s="113">
        <v>63.483656174334143</v>
      </c>
      <c r="G26" s="112">
        <v>2413</v>
      </c>
      <c r="H26" s="114">
        <v>36.516343825665857</v>
      </c>
      <c r="J26" s="42">
        <v>1206</v>
      </c>
      <c r="K26" s="113">
        <v>18.25060532687651</v>
      </c>
      <c r="L26" s="112">
        <v>460</v>
      </c>
      <c r="M26" s="113">
        <v>38.142620232172469</v>
      </c>
      <c r="N26" s="112">
        <v>746</v>
      </c>
      <c r="O26" s="114">
        <v>61.857379767827517</v>
      </c>
      <c r="Q26" s="42">
        <v>894</v>
      </c>
      <c r="R26" s="113">
        <v>13.52905569007264</v>
      </c>
      <c r="S26" s="112">
        <v>460</v>
      </c>
      <c r="T26" s="113">
        <v>51.454138702460853</v>
      </c>
      <c r="U26" s="112">
        <v>434</v>
      </c>
      <c r="V26" s="114">
        <v>48.545861297539147</v>
      </c>
      <c r="X26" s="42">
        <v>4508</v>
      </c>
      <c r="Y26" s="113">
        <v>68.220338983050837</v>
      </c>
      <c r="Z26" s="112">
        <v>3275</v>
      </c>
      <c r="AA26" s="113">
        <v>72.648624667258204</v>
      </c>
      <c r="AB26" s="112">
        <v>1233</v>
      </c>
      <c r="AC26" s="114">
        <v>27.351375332741789</v>
      </c>
    </row>
    <row r="27" spans="2:29" x14ac:dyDescent="0.25">
      <c r="B27" s="111" t="s">
        <v>103</v>
      </c>
      <c r="D27" s="42">
        <v>27473</v>
      </c>
      <c r="E27" s="112">
        <v>16798</v>
      </c>
      <c r="F27" s="113">
        <v>61.143668328904752</v>
      </c>
      <c r="G27" s="112">
        <v>10675</v>
      </c>
      <c r="H27" s="114">
        <v>38.856331671095248</v>
      </c>
      <c r="J27" s="42">
        <v>6603</v>
      </c>
      <c r="K27" s="113">
        <v>24.034506606486371</v>
      </c>
      <c r="L27" s="112">
        <v>2558</v>
      </c>
      <c r="M27" s="113">
        <v>38.739966681811303</v>
      </c>
      <c r="N27" s="112">
        <v>4045</v>
      </c>
      <c r="O27" s="114">
        <v>61.260033318188697</v>
      </c>
      <c r="Q27" s="42">
        <v>5038</v>
      </c>
      <c r="R27" s="113">
        <v>18.338004586321119</v>
      </c>
      <c r="S27" s="112">
        <v>2723</v>
      </c>
      <c r="T27" s="113">
        <v>54.049225883287022</v>
      </c>
      <c r="U27" s="112">
        <v>2315</v>
      </c>
      <c r="V27" s="114">
        <v>45.950774116712992</v>
      </c>
      <c r="X27" s="42">
        <v>15832</v>
      </c>
      <c r="Y27" s="113">
        <v>57.62748880719252</v>
      </c>
      <c r="Z27" s="112">
        <v>11517</v>
      </c>
      <c r="AA27" s="113">
        <v>72.745073269327946</v>
      </c>
      <c r="AB27" s="112">
        <v>4315</v>
      </c>
      <c r="AC27" s="114">
        <v>27.254926730672061</v>
      </c>
    </row>
    <row r="28" spans="2:29" x14ac:dyDescent="0.25">
      <c r="B28" s="111" t="s">
        <v>104</v>
      </c>
      <c r="D28" s="42">
        <v>4496</v>
      </c>
      <c r="E28" s="112">
        <v>2874</v>
      </c>
      <c r="F28" s="113">
        <v>63.923487544483983</v>
      </c>
      <c r="G28" s="112">
        <v>1622</v>
      </c>
      <c r="H28" s="114">
        <v>36.07651245551601</v>
      </c>
      <c r="J28" s="42">
        <v>731</v>
      </c>
      <c r="K28" s="113">
        <v>16.258896797153021</v>
      </c>
      <c r="L28" s="112">
        <v>287</v>
      </c>
      <c r="M28" s="113">
        <v>39.261285909712733</v>
      </c>
      <c r="N28" s="112">
        <v>444</v>
      </c>
      <c r="O28" s="114">
        <v>60.738714090287282</v>
      </c>
      <c r="Q28" s="42">
        <v>804</v>
      </c>
      <c r="R28" s="113">
        <v>17.882562277580071</v>
      </c>
      <c r="S28" s="112">
        <v>438</v>
      </c>
      <c r="T28" s="113">
        <v>54.477611940298509</v>
      </c>
      <c r="U28" s="112">
        <v>366</v>
      </c>
      <c r="V28" s="114">
        <v>45.522388059701491</v>
      </c>
      <c r="X28" s="42">
        <v>2961</v>
      </c>
      <c r="Y28" s="113">
        <v>65.858540925266908</v>
      </c>
      <c r="Z28" s="112">
        <v>2149</v>
      </c>
      <c r="AA28" s="113">
        <v>72.576832151300238</v>
      </c>
      <c r="AB28" s="112">
        <v>812</v>
      </c>
      <c r="AC28" s="114">
        <v>27.423167848699769</v>
      </c>
    </row>
    <row r="29" spans="2:29" x14ac:dyDescent="0.25">
      <c r="B29" s="111" t="s">
        <v>105</v>
      </c>
      <c r="D29" s="42">
        <v>609</v>
      </c>
      <c r="E29" s="112">
        <v>317</v>
      </c>
      <c r="F29" s="113">
        <v>52.052545155993442</v>
      </c>
      <c r="G29" s="112">
        <v>292</v>
      </c>
      <c r="H29" s="114">
        <v>47.947454844006572</v>
      </c>
      <c r="J29" s="42">
        <v>365</v>
      </c>
      <c r="K29" s="113">
        <v>59.934318555008218</v>
      </c>
      <c r="L29" s="112">
        <v>137</v>
      </c>
      <c r="M29" s="113">
        <v>37.534246575342458</v>
      </c>
      <c r="N29" s="112">
        <v>228</v>
      </c>
      <c r="O29" s="114">
        <v>62.465753424657542</v>
      </c>
      <c r="Q29" s="42">
        <v>89</v>
      </c>
      <c r="R29" s="113">
        <v>14.614121510673231</v>
      </c>
      <c r="S29" s="112">
        <v>59</v>
      </c>
      <c r="T29" s="113">
        <v>66.292134831460672</v>
      </c>
      <c r="U29" s="112">
        <v>30</v>
      </c>
      <c r="V29" s="114">
        <v>33.707865168539328</v>
      </c>
      <c r="X29" s="42">
        <v>155</v>
      </c>
      <c r="Y29" s="113">
        <v>25.45155993431856</v>
      </c>
      <c r="Z29" s="112">
        <v>121</v>
      </c>
      <c r="AA29" s="113">
        <v>78.064516129032256</v>
      </c>
      <c r="AB29" s="112">
        <v>34</v>
      </c>
      <c r="AC29" s="114">
        <v>21.93548387096774</v>
      </c>
    </row>
    <row r="30" spans="2:29" x14ac:dyDescent="0.25">
      <c r="B30" s="115" t="s">
        <v>106</v>
      </c>
      <c r="D30" s="44">
        <v>989</v>
      </c>
      <c r="E30" s="116">
        <v>517</v>
      </c>
      <c r="F30" s="117">
        <v>52.275025278058642</v>
      </c>
      <c r="G30" s="116">
        <v>472</v>
      </c>
      <c r="H30" s="118">
        <v>47.724974721941358</v>
      </c>
      <c r="J30" s="44">
        <v>544</v>
      </c>
      <c r="K30" s="117">
        <v>55.005055611729013</v>
      </c>
      <c r="L30" s="116">
        <v>187</v>
      </c>
      <c r="M30" s="117">
        <v>34.375</v>
      </c>
      <c r="N30" s="116">
        <v>357</v>
      </c>
      <c r="O30" s="118">
        <v>65.625</v>
      </c>
      <c r="Q30" s="44">
        <v>169</v>
      </c>
      <c r="R30" s="117">
        <v>17.08796764408493</v>
      </c>
      <c r="S30" s="116">
        <v>116</v>
      </c>
      <c r="T30" s="117">
        <v>68.639053254437869</v>
      </c>
      <c r="U30" s="116">
        <v>53</v>
      </c>
      <c r="V30" s="118">
        <v>31.360946745562131</v>
      </c>
      <c r="X30" s="44">
        <v>276</v>
      </c>
      <c r="Y30" s="117">
        <v>27.90697674418605</v>
      </c>
      <c r="Z30" s="116">
        <v>214</v>
      </c>
      <c r="AA30" s="117">
        <v>77.536231884057969</v>
      </c>
      <c r="AB30" s="116">
        <v>62</v>
      </c>
      <c r="AC30" s="118">
        <v>22.463768115942031</v>
      </c>
    </row>
    <row r="31" spans="2:29" ht="8.1" customHeight="1" x14ac:dyDescent="0.25"/>
    <row r="32" spans="2:29" x14ac:dyDescent="0.25">
      <c r="B32" s="119" t="s">
        <v>49</v>
      </c>
      <c r="D32" s="120">
        <v>677512</v>
      </c>
      <c r="E32" s="121">
        <v>418257</v>
      </c>
      <c r="F32" s="122">
        <v>61.734257105409213</v>
      </c>
      <c r="G32" s="121">
        <v>259255</v>
      </c>
      <c r="H32" s="123">
        <v>38.265742894590801</v>
      </c>
      <c r="J32" s="120">
        <v>182398</v>
      </c>
      <c r="K32" s="122">
        <v>26.921737179562871</v>
      </c>
      <c r="L32" s="121">
        <v>73432</v>
      </c>
      <c r="M32" s="122">
        <v>40.259213368567643</v>
      </c>
      <c r="N32" s="121">
        <v>108966</v>
      </c>
      <c r="O32" s="123">
        <v>59.740786631432357</v>
      </c>
      <c r="Q32" s="120">
        <v>130984</v>
      </c>
      <c r="R32" s="122">
        <v>19.333089303215289</v>
      </c>
      <c r="S32" s="121">
        <v>77239</v>
      </c>
      <c r="T32" s="122">
        <v>58.968270933854519</v>
      </c>
      <c r="U32" s="121">
        <v>53745</v>
      </c>
      <c r="V32" s="123">
        <v>41.031729066145481</v>
      </c>
      <c r="X32" s="120">
        <v>364130</v>
      </c>
      <c r="Y32" s="122">
        <v>53.745173517221843</v>
      </c>
      <c r="Z32" s="121">
        <v>267586</v>
      </c>
      <c r="AA32" s="122">
        <v>73.486392222557868</v>
      </c>
      <c r="AB32" s="121">
        <v>96544</v>
      </c>
      <c r="AC32" s="123">
        <v>26.513607777442122</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189</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61</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181</v>
      </c>
      <c r="K8" s="210"/>
      <c r="L8" s="210"/>
      <c r="M8" s="210"/>
      <c r="N8" s="210"/>
      <c r="O8" s="213"/>
      <c r="Q8" s="212" t="s">
        <v>182</v>
      </c>
      <c r="R8" s="210"/>
      <c r="S8" s="210"/>
      <c r="T8" s="210"/>
      <c r="U8" s="210"/>
      <c r="V8" s="213"/>
      <c r="X8" s="212" t="s">
        <v>183</v>
      </c>
      <c r="Y8" s="210"/>
      <c r="Z8" s="210"/>
      <c r="AA8" s="210"/>
      <c r="AB8" s="210"/>
      <c r="AC8" s="213"/>
    </row>
    <row r="9" spans="1:29" ht="21.95" customHeight="1" x14ac:dyDescent="0.25">
      <c r="B9" s="220"/>
      <c r="D9" s="222" t="s">
        <v>119</v>
      </c>
      <c r="E9" s="217" t="s">
        <v>120</v>
      </c>
      <c r="F9" s="202"/>
      <c r="G9" s="217" t="s">
        <v>121</v>
      </c>
      <c r="H9" s="202"/>
      <c r="J9" s="222" t="s">
        <v>119</v>
      </c>
      <c r="K9" s="233" t="s">
        <v>184</v>
      </c>
      <c r="L9" s="217" t="s">
        <v>120</v>
      </c>
      <c r="M9" s="202"/>
      <c r="N9" s="217" t="s">
        <v>121</v>
      </c>
      <c r="O9" s="202"/>
      <c r="Q9" s="222" t="s">
        <v>119</v>
      </c>
      <c r="R9" s="233" t="s">
        <v>184</v>
      </c>
      <c r="S9" s="217" t="s">
        <v>120</v>
      </c>
      <c r="T9" s="202"/>
      <c r="U9" s="217" t="s">
        <v>121</v>
      </c>
      <c r="V9" s="202"/>
      <c r="X9" s="222" t="s">
        <v>119</v>
      </c>
      <c r="Y9" s="233" t="s">
        <v>184</v>
      </c>
      <c r="Z9" s="217" t="s">
        <v>120</v>
      </c>
      <c r="AA9" s="202"/>
      <c r="AB9" s="217" t="s">
        <v>121</v>
      </c>
      <c r="AC9" s="202"/>
    </row>
    <row r="10" spans="1:29" ht="36.950000000000003" customHeight="1" x14ac:dyDescent="0.25">
      <c r="B10" s="221"/>
      <c r="D10" s="223"/>
      <c r="E10" s="13" t="s">
        <v>119</v>
      </c>
      <c r="F10" s="25" t="s">
        <v>185</v>
      </c>
      <c r="G10" s="13" t="s">
        <v>119</v>
      </c>
      <c r="H10" s="26" t="s">
        <v>185</v>
      </c>
      <c r="J10" s="223"/>
      <c r="K10" s="218"/>
      <c r="L10" s="13" t="s">
        <v>119</v>
      </c>
      <c r="M10" s="25" t="s">
        <v>186</v>
      </c>
      <c r="N10" s="13" t="s">
        <v>119</v>
      </c>
      <c r="O10" s="26" t="s">
        <v>186</v>
      </c>
      <c r="Q10" s="223"/>
      <c r="R10" s="218"/>
      <c r="S10" s="13" t="s">
        <v>119</v>
      </c>
      <c r="T10" s="25" t="s">
        <v>186</v>
      </c>
      <c r="U10" s="13" t="s">
        <v>119</v>
      </c>
      <c r="V10" s="26" t="s">
        <v>186</v>
      </c>
      <c r="X10" s="223"/>
      <c r="Y10" s="218"/>
      <c r="Z10" s="13" t="s">
        <v>119</v>
      </c>
      <c r="AA10" s="25" t="s">
        <v>186</v>
      </c>
      <c r="AB10" s="13" t="s">
        <v>119</v>
      </c>
      <c r="AC10" s="26" t="s">
        <v>186</v>
      </c>
    </row>
    <row r="11" spans="1:29" ht="4.5" customHeight="1" x14ac:dyDescent="0.25"/>
    <row r="12" spans="1:29" x14ac:dyDescent="0.25">
      <c r="B12" s="107" t="s">
        <v>88</v>
      </c>
      <c r="D12" s="40">
        <v>122633</v>
      </c>
      <c r="E12" s="108">
        <v>79087</v>
      </c>
      <c r="F12" s="109">
        <v>64.490797746120549</v>
      </c>
      <c r="G12" s="108">
        <v>43546</v>
      </c>
      <c r="H12" s="110">
        <v>35.509202253879472</v>
      </c>
      <c r="J12" s="40">
        <v>27376</v>
      </c>
      <c r="K12" s="109">
        <v>22.323518139489369</v>
      </c>
      <c r="L12" s="108">
        <v>11872</v>
      </c>
      <c r="M12" s="109">
        <v>43.366452367036821</v>
      </c>
      <c r="N12" s="108">
        <v>15504</v>
      </c>
      <c r="O12" s="110">
        <v>56.633547632963179</v>
      </c>
      <c r="Q12" s="40">
        <v>32820</v>
      </c>
      <c r="R12" s="109">
        <v>26.762780002120149</v>
      </c>
      <c r="S12" s="108">
        <v>23269</v>
      </c>
      <c r="T12" s="109">
        <v>70.898842169408894</v>
      </c>
      <c r="U12" s="108">
        <v>9551</v>
      </c>
      <c r="V12" s="110">
        <v>29.101157830591099</v>
      </c>
      <c r="X12" s="40">
        <v>62437</v>
      </c>
      <c r="Y12" s="109">
        <v>50.913701858390482</v>
      </c>
      <c r="Z12" s="108">
        <v>43946</v>
      </c>
      <c r="AA12" s="109">
        <v>70.384547624004995</v>
      </c>
      <c r="AB12" s="108">
        <v>18491</v>
      </c>
      <c r="AC12" s="110">
        <v>29.615452375995009</v>
      </c>
    </row>
    <row r="13" spans="1:29" x14ac:dyDescent="0.25">
      <c r="B13" s="111" t="s">
        <v>89</v>
      </c>
      <c r="D13" s="42">
        <v>18028</v>
      </c>
      <c r="E13" s="112">
        <v>11512</v>
      </c>
      <c r="F13" s="113">
        <v>63.85622365209673</v>
      </c>
      <c r="G13" s="112">
        <v>6516</v>
      </c>
      <c r="H13" s="114">
        <v>36.143776347903263</v>
      </c>
      <c r="J13" s="42">
        <v>3320</v>
      </c>
      <c r="K13" s="113">
        <v>18.415797648102949</v>
      </c>
      <c r="L13" s="112">
        <v>1459</v>
      </c>
      <c r="M13" s="113">
        <v>43.945783132530117</v>
      </c>
      <c r="N13" s="112">
        <v>1861</v>
      </c>
      <c r="O13" s="114">
        <v>56.054216867469883</v>
      </c>
      <c r="Q13" s="42">
        <v>4148</v>
      </c>
      <c r="R13" s="113">
        <v>23.00865320612381</v>
      </c>
      <c r="S13" s="112">
        <v>2641</v>
      </c>
      <c r="T13" s="113">
        <v>63.669238187078108</v>
      </c>
      <c r="U13" s="112">
        <v>1507</v>
      </c>
      <c r="V13" s="114">
        <v>36.330761812921892</v>
      </c>
      <c r="X13" s="42">
        <v>10560</v>
      </c>
      <c r="Y13" s="113">
        <v>58.575549145773238</v>
      </c>
      <c r="Z13" s="112">
        <v>7412</v>
      </c>
      <c r="AA13" s="113">
        <v>70.189393939393938</v>
      </c>
      <c r="AB13" s="112">
        <v>3148</v>
      </c>
      <c r="AC13" s="114">
        <v>29.810606060606059</v>
      </c>
    </row>
    <row r="14" spans="1:29" x14ac:dyDescent="0.25">
      <c r="B14" s="111" t="s">
        <v>90</v>
      </c>
      <c r="D14" s="42">
        <v>16143</v>
      </c>
      <c r="E14" s="112">
        <v>10464</v>
      </c>
      <c r="F14" s="113">
        <v>64.820665303846866</v>
      </c>
      <c r="G14" s="112">
        <v>5679</v>
      </c>
      <c r="H14" s="114">
        <v>35.179334696153127</v>
      </c>
      <c r="J14" s="42">
        <v>3580</v>
      </c>
      <c r="K14" s="113">
        <v>22.17679489562039</v>
      </c>
      <c r="L14" s="112">
        <v>1539</v>
      </c>
      <c r="M14" s="113">
        <v>42.988826815642447</v>
      </c>
      <c r="N14" s="112">
        <v>2041</v>
      </c>
      <c r="O14" s="114">
        <v>57.011173184357553</v>
      </c>
      <c r="Q14" s="42">
        <v>3628</v>
      </c>
      <c r="R14" s="113">
        <v>22.474137397014189</v>
      </c>
      <c r="S14" s="112">
        <v>2162</v>
      </c>
      <c r="T14" s="113">
        <v>59.592061742006621</v>
      </c>
      <c r="U14" s="112">
        <v>1466</v>
      </c>
      <c r="V14" s="114">
        <v>40.407938257993393</v>
      </c>
      <c r="X14" s="42">
        <v>8935</v>
      </c>
      <c r="Y14" s="113">
        <v>55.349067707365421</v>
      </c>
      <c r="Z14" s="112">
        <v>6763</v>
      </c>
      <c r="AA14" s="113">
        <v>75.69110240626749</v>
      </c>
      <c r="AB14" s="112">
        <v>2172</v>
      </c>
      <c r="AC14" s="114">
        <v>24.30889759373251</v>
      </c>
    </row>
    <row r="15" spans="1:29" x14ac:dyDescent="0.25">
      <c r="B15" s="111" t="s">
        <v>91</v>
      </c>
      <c r="D15" s="42">
        <v>17639</v>
      </c>
      <c r="E15" s="112">
        <v>10723</v>
      </c>
      <c r="F15" s="113">
        <v>60.79142808549237</v>
      </c>
      <c r="G15" s="112">
        <v>6916</v>
      </c>
      <c r="H15" s="114">
        <v>39.208571914507623</v>
      </c>
      <c r="J15" s="42">
        <v>5031</v>
      </c>
      <c r="K15" s="113">
        <v>28.522025058109872</v>
      </c>
      <c r="L15" s="112">
        <v>2291</v>
      </c>
      <c r="M15" s="113">
        <v>45.537666467899022</v>
      </c>
      <c r="N15" s="112">
        <v>2740</v>
      </c>
      <c r="O15" s="114">
        <v>54.462333532100971</v>
      </c>
      <c r="Q15" s="42">
        <v>4464</v>
      </c>
      <c r="R15" s="113">
        <v>25.307557117750441</v>
      </c>
      <c r="S15" s="112">
        <v>2723</v>
      </c>
      <c r="T15" s="113">
        <v>60.999103942652333</v>
      </c>
      <c r="U15" s="112">
        <v>1741</v>
      </c>
      <c r="V15" s="114">
        <v>39.000896057347667</v>
      </c>
      <c r="X15" s="42">
        <v>8144</v>
      </c>
      <c r="Y15" s="113">
        <v>46.17041782413969</v>
      </c>
      <c r="Z15" s="112">
        <v>5709</v>
      </c>
      <c r="AA15" s="113">
        <v>70.100687622789778</v>
      </c>
      <c r="AB15" s="112">
        <v>2435</v>
      </c>
      <c r="AC15" s="114">
        <v>29.899312377210219</v>
      </c>
    </row>
    <row r="16" spans="1:29" x14ac:dyDescent="0.25">
      <c r="B16" s="111" t="s">
        <v>92</v>
      </c>
      <c r="D16" s="42">
        <v>22128</v>
      </c>
      <c r="E16" s="112">
        <v>12818</v>
      </c>
      <c r="F16" s="113">
        <v>57.926608821402738</v>
      </c>
      <c r="G16" s="112">
        <v>9310</v>
      </c>
      <c r="H16" s="114">
        <v>42.073391178597262</v>
      </c>
      <c r="J16" s="42">
        <v>8643</v>
      </c>
      <c r="K16" s="113">
        <v>39.059110629067249</v>
      </c>
      <c r="L16" s="112">
        <v>3712</v>
      </c>
      <c r="M16" s="113">
        <v>42.94805044544718</v>
      </c>
      <c r="N16" s="112">
        <v>4931</v>
      </c>
      <c r="O16" s="114">
        <v>57.05194955455282</v>
      </c>
      <c r="Q16" s="42">
        <v>5881</v>
      </c>
      <c r="R16" s="113">
        <v>26.57718727404194</v>
      </c>
      <c r="S16" s="112">
        <v>3769</v>
      </c>
      <c r="T16" s="113">
        <v>64.087740180241454</v>
      </c>
      <c r="U16" s="112">
        <v>2112</v>
      </c>
      <c r="V16" s="114">
        <v>35.912259819758553</v>
      </c>
      <c r="X16" s="42">
        <v>7604</v>
      </c>
      <c r="Y16" s="113">
        <v>34.363702096890819</v>
      </c>
      <c r="Z16" s="112">
        <v>5337</v>
      </c>
      <c r="AA16" s="113">
        <v>70.186743819042604</v>
      </c>
      <c r="AB16" s="112">
        <v>2267</v>
      </c>
      <c r="AC16" s="114">
        <v>29.813256180957389</v>
      </c>
    </row>
    <row r="17" spans="2:29" x14ac:dyDescent="0.25">
      <c r="B17" s="111" t="s">
        <v>93</v>
      </c>
      <c r="D17" s="42">
        <v>6704</v>
      </c>
      <c r="E17" s="112">
        <v>4011</v>
      </c>
      <c r="F17" s="113">
        <v>59.829952267303099</v>
      </c>
      <c r="G17" s="112">
        <v>2693</v>
      </c>
      <c r="H17" s="114">
        <v>40.170047732696887</v>
      </c>
      <c r="J17" s="42">
        <v>1877</v>
      </c>
      <c r="K17" s="113">
        <v>27.998210023866349</v>
      </c>
      <c r="L17" s="112">
        <v>806</v>
      </c>
      <c r="M17" s="113">
        <v>42.940863079381991</v>
      </c>
      <c r="N17" s="112">
        <v>1071</v>
      </c>
      <c r="O17" s="114">
        <v>57.059136920618002</v>
      </c>
      <c r="Q17" s="42">
        <v>1578</v>
      </c>
      <c r="R17" s="113">
        <v>23.538186157517899</v>
      </c>
      <c r="S17" s="112">
        <v>900</v>
      </c>
      <c r="T17" s="113">
        <v>57.034220532319388</v>
      </c>
      <c r="U17" s="112">
        <v>678</v>
      </c>
      <c r="V17" s="114">
        <v>42.965779467680612</v>
      </c>
      <c r="X17" s="42">
        <v>3249</v>
      </c>
      <c r="Y17" s="113">
        <v>48.463603818615752</v>
      </c>
      <c r="Z17" s="112">
        <v>2305</v>
      </c>
      <c r="AA17" s="113">
        <v>70.94490612496152</v>
      </c>
      <c r="AB17" s="112">
        <v>944</v>
      </c>
      <c r="AC17" s="114">
        <v>29.05509387503847</v>
      </c>
    </row>
    <row r="18" spans="2:29" x14ac:dyDescent="0.25">
      <c r="B18" s="111" t="s">
        <v>94</v>
      </c>
      <c r="D18" s="42">
        <v>32212</v>
      </c>
      <c r="E18" s="112">
        <v>20552</v>
      </c>
      <c r="F18" s="113">
        <v>63.802309698249097</v>
      </c>
      <c r="G18" s="112">
        <v>11660</v>
      </c>
      <c r="H18" s="114">
        <v>36.197690301750903</v>
      </c>
      <c r="J18" s="42">
        <v>6666</v>
      </c>
      <c r="K18" s="113">
        <v>20.69415124798212</v>
      </c>
      <c r="L18" s="112">
        <v>2845</v>
      </c>
      <c r="M18" s="113">
        <v>42.679267926792683</v>
      </c>
      <c r="N18" s="112">
        <v>3821</v>
      </c>
      <c r="O18" s="114">
        <v>57.320732073207317</v>
      </c>
      <c r="Q18" s="42">
        <v>7181</v>
      </c>
      <c r="R18" s="113">
        <v>22.292934310194958</v>
      </c>
      <c r="S18" s="112">
        <v>4665</v>
      </c>
      <c r="T18" s="113">
        <v>64.963097061690576</v>
      </c>
      <c r="U18" s="112">
        <v>2516</v>
      </c>
      <c r="V18" s="114">
        <v>35.036902938309417</v>
      </c>
      <c r="X18" s="42">
        <v>18365</v>
      </c>
      <c r="Y18" s="113">
        <v>57.012914441822929</v>
      </c>
      <c r="Z18" s="112">
        <v>13042</v>
      </c>
      <c r="AA18" s="113">
        <v>71.015518649605227</v>
      </c>
      <c r="AB18" s="112">
        <v>5323</v>
      </c>
      <c r="AC18" s="114">
        <v>28.98448135039477</v>
      </c>
    </row>
    <row r="19" spans="2:29" x14ac:dyDescent="0.25">
      <c r="B19" s="111" t="s">
        <v>95</v>
      </c>
      <c r="D19" s="42">
        <v>51432</v>
      </c>
      <c r="E19" s="112">
        <v>32082</v>
      </c>
      <c r="F19" s="113">
        <v>62.377508166122247</v>
      </c>
      <c r="G19" s="112">
        <v>19350</v>
      </c>
      <c r="H19" s="114">
        <v>37.622491833877739</v>
      </c>
      <c r="J19" s="42">
        <v>10182</v>
      </c>
      <c r="K19" s="113">
        <v>19.797013532431169</v>
      </c>
      <c r="L19" s="112">
        <v>4359</v>
      </c>
      <c r="M19" s="113">
        <v>42.810842663523871</v>
      </c>
      <c r="N19" s="112">
        <v>5823</v>
      </c>
      <c r="O19" s="114">
        <v>57.189157336476143</v>
      </c>
      <c r="Q19" s="42">
        <v>9978</v>
      </c>
      <c r="R19" s="113">
        <v>19.400373308446099</v>
      </c>
      <c r="S19" s="112">
        <v>5693</v>
      </c>
      <c r="T19" s="113">
        <v>57.055522148727199</v>
      </c>
      <c r="U19" s="112">
        <v>4285</v>
      </c>
      <c r="V19" s="114">
        <v>42.944477851272801</v>
      </c>
      <c r="X19" s="42">
        <v>31272</v>
      </c>
      <c r="Y19" s="113">
        <v>60.802613159122721</v>
      </c>
      <c r="Z19" s="112">
        <v>22030</v>
      </c>
      <c r="AA19" s="113">
        <v>70.446405730365825</v>
      </c>
      <c r="AB19" s="112">
        <v>9242</v>
      </c>
      <c r="AC19" s="114">
        <v>29.553594269634171</v>
      </c>
    </row>
    <row r="20" spans="2:29" x14ac:dyDescent="0.25">
      <c r="B20" s="111" t="s">
        <v>96</v>
      </c>
      <c r="D20" s="42">
        <v>137809</v>
      </c>
      <c r="E20" s="112">
        <v>85773</v>
      </c>
      <c r="F20" s="113">
        <v>62.240492275540781</v>
      </c>
      <c r="G20" s="112">
        <v>52036</v>
      </c>
      <c r="H20" s="114">
        <v>37.759507724459212</v>
      </c>
      <c r="J20" s="42">
        <v>36641</v>
      </c>
      <c r="K20" s="113">
        <v>26.588248953261399</v>
      </c>
      <c r="L20" s="112">
        <v>16293</v>
      </c>
      <c r="M20" s="113">
        <v>44.466581152261128</v>
      </c>
      <c r="N20" s="112">
        <v>20348</v>
      </c>
      <c r="O20" s="114">
        <v>55.533418847738872</v>
      </c>
      <c r="Q20" s="42">
        <v>32206</v>
      </c>
      <c r="R20" s="113">
        <v>23.37002663106183</v>
      </c>
      <c r="S20" s="112">
        <v>20447</v>
      </c>
      <c r="T20" s="113">
        <v>63.488169906228663</v>
      </c>
      <c r="U20" s="112">
        <v>11759</v>
      </c>
      <c r="V20" s="114">
        <v>36.511830093771337</v>
      </c>
      <c r="X20" s="42">
        <v>68962</v>
      </c>
      <c r="Y20" s="113">
        <v>50.041724415676768</v>
      </c>
      <c r="Z20" s="112">
        <v>49033</v>
      </c>
      <c r="AA20" s="113">
        <v>71.101476175284944</v>
      </c>
      <c r="AB20" s="112">
        <v>19929</v>
      </c>
      <c r="AC20" s="114">
        <v>28.89852382471506</v>
      </c>
    </row>
    <row r="21" spans="2:29" x14ac:dyDescent="0.25">
      <c r="B21" s="111" t="s">
        <v>97</v>
      </c>
      <c r="D21" s="42">
        <v>69812</v>
      </c>
      <c r="E21" s="112">
        <v>42060</v>
      </c>
      <c r="F21" s="113">
        <v>60.247521916002981</v>
      </c>
      <c r="G21" s="112">
        <v>27752</v>
      </c>
      <c r="H21" s="114">
        <v>39.752478083997019</v>
      </c>
      <c r="J21" s="42">
        <v>21206</v>
      </c>
      <c r="K21" s="113">
        <v>30.375866613189711</v>
      </c>
      <c r="L21" s="112">
        <v>8346</v>
      </c>
      <c r="M21" s="113">
        <v>39.356785815335293</v>
      </c>
      <c r="N21" s="112">
        <v>12860</v>
      </c>
      <c r="O21" s="114">
        <v>60.643214184664707</v>
      </c>
      <c r="Q21" s="42">
        <v>16012</v>
      </c>
      <c r="R21" s="113">
        <v>22.935884948146452</v>
      </c>
      <c r="S21" s="112">
        <v>10328</v>
      </c>
      <c r="T21" s="113">
        <v>64.501623782163378</v>
      </c>
      <c r="U21" s="112">
        <v>5684</v>
      </c>
      <c r="V21" s="114">
        <v>35.498376217836622</v>
      </c>
      <c r="X21" s="42">
        <v>32594</v>
      </c>
      <c r="Y21" s="113">
        <v>46.688248438663827</v>
      </c>
      <c r="Z21" s="112">
        <v>23386</v>
      </c>
      <c r="AA21" s="113">
        <v>71.74940173037983</v>
      </c>
      <c r="AB21" s="112">
        <v>9208</v>
      </c>
      <c r="AC21" s="114">
        <v>28.250598269620181</v>
      </c>
    </row>
    <row r="22" spans="2:29" x14ac:dyDescent="0.25">
      <c r="B22" s="111" t="s">
        <v>98</v>
      </c>
      <c r="D22" s="42">
        <v>15191</v>
      </c>
      <c r="E22" s="112">
        <v>9667</v>
      </c>
      <c r="F22" s="113">
        <v>63.636363636363633</v>
      </c>
      <c r="G22" s="112">
        <v>5524</v>
      </c>
      <c r="H22" s="114">
        <v>36.363636363636367</v>
      </c>
      <c r="J22" s="42">
        <v>3929</v>
      </c>
      <c r="K22" s="113">
        <v>25.86399842011717</v>
      </c>
      <c r="L22" s="112">
        <v>1690</v>
      </c>
      <c r="M22" s="113">
        <v>43.013489437515908</v>
      </c>
      <c r="N22" s="112">
        <v>2239</v>
      </c>
      <c r="O22" s="114">
        <v>56.986510562484092</v>
      </c>
      <c r="Q22" s="42">
        <v>3313</v>
      </c>
      <c r="R22" s="113">
        <v>21.808965835033899</v>
      </c>
      <c r="S22" s="112">
        <v>2171</v>
      </c>
      <c r="T22" s="113">
        <v>65.529731361303959</v>
      </c>
      <c r="U22" s="112">
        <v>1142</v>
      </c>
      <c r="V22" s="114">
        <v>34.470268638696041</v>
      </c>
      <c r="X22" s="42">
        <v>7949</v>
      </c>
      <c r="Y22" s="113">
        <v>52.327035744848928</v>
      </c>
      <c r="Z22" s="112">
        <v>5806</v>
      </c>
      <c r="AA22" s="113">
        <v>73.040634042017857</v>
      </c>
      <c r="AB22" s="112">
        <v>2143</v>
      </c>
      <c r="AC22" s="114">
        <v>26.959365957982129</v>
      </c>
    </row>
    <row r="23" spans="2:29" x14ac:dyDescent="0.25">
      <c r="B23" s="111" t="s">
        <v>99</v>
      </c>
      <c r="D23" s="42">
        <v>36722</v>
      </c>
      <c r="E23" s="112">
        <v>21414</v>
      </c>
      <c r="F23" s="113">
        <v>58.313817330210767</v>
      </c>
      <c r="G23" s="112">
        <v>15308</v>
      </c>
      <c r="H23" s="114">
        <v>41.686182669789233</v>
      </c>
      <c r="J23" s="42">
        <v>11748</v>
      </c>
      <c r="K23" s="113">
        <v>31.99172158379173</v>
      </c>
      <c r="L23" s="112">
        <v>4424</v>
      </c>
      <c r="M23" s="113">
        <v>37.657473612529792</v>
      </c>
      <c r="N23" s="112">
        <v>7324</v>
      </c>
      <c r="O23" s="114">
        <v>62.342526387470208</v>
      </c>
      <c r="Q23" s="42">
        <v>6984</v>
      </c>
      <c r="R23" s="113">
        <v>19.018571973204079</v>
      </c>
      <c r="S23" s="112">
        <v>4108</v>
      </c>
      <c r="T23" s="113">
        <v>58.820160366552123</v>
      </c>
      <c r="U23" s="112">
        <v>2876</v>
      </c>
      <c r="V23" s="114">
        <v>41.179839633447877</v>
      </c>
      <c r="X23" s="42">
        <v>17990</v>
      </c>
      <c r="Y23" s="113">
        <v>48.989706443004202</v>
      </c>
      <c r="Z23" s="112">
        <v>12882</v>
      </c>
      <c r="AA23" s="113">
        <v>71.606448026681491</v>
      </c>
      <c r="AB23" s="112">
        <v>5108</v>
      </c>
      <c r="AC23" s="114">
        <v>28.393551973318509</v>
      </c>
    </row>
    <row r="24" spans="2:29" x14ac:dyDescent="0.25">
      <c r="B24" s="111" t="s">
        <v>100</v>
      </c>
      <c r="D24" s="42">
        <v>72454</v>
      </c>
      <c r="E24" s="112">
        <v>46999</v>
      </c>
      <c r="F24" s="113">
        <v>64.867364120683462</v>
      </c>
      <c r="G24" s="112">
        <v>25455</v>
      </c>
      <c r="H24" s="114">
        <v>35.132635879316531</v>
      </c>
      <c r="J24" s="42">
        <v>17530</v>
      </c>
      <c r="K24" s="113">
        <v>24.194661440362161</v>
      </c>
      <c r="L24" s="112">
        <v>7993</v>
      </c>
      <c r="M24" s="113">
        <v>45.596120935539084</v>
      </c>
      <c r="N24" s="112">
        <v>9537</v>
      </c>
      <c r="O24" s="114">
        <v>54.403879064460916</v>
      </c>
      <c r="Q24" s="42">
        <v>16193</v>
      </c>
      <c r="R24" s="113">
        <v>22.349352692742979</v>
      </c>
      <c r="S24" s="112">
        <v>10960</v>
      </c>
      <c r="T24" s="113">
        <v>67.683566973383563</v>
      </c>
      <c r="U24" s="112">
        <v>5233</v>
      </c>
      <c r="V24" s="114">
        <v>32.316433026616437</v>
      </c>
      <c r="X24" s="42">
        <v>38731</v>
      </c>
      <c r="Y24" s="113">
        <v>53.455985866894864</v>
      </c>
      <c r="Z24" s="112">
        <v>28046</v>
      </c>
      <c r="AA24" s="113">
        <v>72.41227956933723</v>
      </c>
      <c r="AB24" s="112">
        <v>10685</v>
      </c>
      <c r="AC24" s="114">
        <v>27.587720430662781</v>
      </c>
    </row>
    <row r="25" spans="2:29" x14ac:dyDescent="0.25">
      <c r="B25" s="111" t="s">
        <v>101</v>
      </c>
      <c r="D25" s="42">
        <v>21581</v>
      </c>
      <c r="E25" s="112">
        <v>13120</v>
      </c>
      <c r="F25" s="113">
        <v>60.794217135443219</v>
      </c>
      <c r="G25" s="112">
        <v>8461</v>
      </c>
      <c r="H25" s="114">
        <v>39.205782864556788</v>
      </c>
      <c r="J25" s="42">
        <v>5897</v>
      </c>
      <c r="K25" s="113">
        <v>27.324961771929011</v>
      </c>
      <c r="L25" s="112">
        <v>2297</v>
      </c>
      <c r="M25" s="113">
        <v>38.95200949635408</v>
      </c>
      <c r="N25" s="112">
        <v>3600</v>
      </c>
      <c r="O25" s="114">
        <v>61.04799050364592</v>
      </c>
      <c r="Q25" s="42">
        <v>5461</v>
      </c>
      <c r="R25" s="113">
        <v>25.304666141513369</v>
      </c>
      <c r="S25" s="112">
        <v>3697</v>
      </c>
      <c r="T25" s="113">
        <v>67.698223768540558</v>
      </c>
      <c r="U25" s="112">
        <v>1764</v>
      </c>
      <c r="V25" s="114">
        <v>32.301776231459442</v>
      </c>
      <c r="X25" s="42">
        <v>10223</v>
      </c>
      <c r="Y25" s="113">
        <v>47.370372086557623</v>
      </c>
      <c r="Z25" s="112">
        <v>7126</v>
      </c>
      <c r="AA25" s="113">
        <v>69.705565880856895</v>
      </c>
      <c r="AB25" s="112">
        <v>3097</v>
      </c>
      <c r="AC25" s="114">
        <v>30.294434119143109</v>
      </c>
    </row>
    <row r="26" spans="2:29" x14ac:dyDescent="0.25">
      <c r="B26" s="111" t="s">
        <v>102</v>
      </c>
      <c r="D26" s="42">
        <v>8001</v>
      </c>
      <c r="E26" s="112">
        <v>4891</v>
      </c>
      <c r="F26" s="113">
        <v>61.129858767654042</v>
      </c>
      <c r="G26" s="112">
        <v>3110</v>
      </c>
      <c r="H26" s="114">
        <v>38.870141232345958</v>
      </c>
      <c r="J26" s="42">
        <v>1832</v>
      </c>
      <c r="K26" s="113">
        <v>22.897137857767781</v>
      </c>
      <c r="L26" s="112">
        <v>762</v>
      </c>
      <c r="M26" s="113">
        <v>41.593886462882097</v>
      </c>
      <c r="N26" s="112">
        <v>1070</v>
      </c>
      <c r="O26" s="114">
        <v>58.406113537117903</v>
      </c>
      <c r="Q26" s="42">
        <v>1563</v>
      </c>
      <c r="R26" s="113">
        <v>19.535058117735279</v>
      </c>
      <c r="S26" s="112">
        <v>873</v>
      </c>
      <c r="T26" s="113">
        <v>55.854126679462567</v>
      </c>
      <c r="U26" s="112">
        <v>690</v>
      </c>
      <c r="V26" s="114">
        <v>44.145873320537433</v>
      </c>
      <c r="X26" s="42">
        <v>4606</v>
      </c>
      <c r="Y26" s="113">
        <v>57.567804024496937</v>
      </c>
      <c r="Z26" s="112">
        <v>3256</v>
      </c>
      <c r="AA26" s="113">
        <v>70.690403821102905</v>
      </c>
      <c r="AB26" s="112">
        <v>1350</v>
      </c>
      <c r="AC26" s="114">
        <v>29.309596178897088</v>
      </c>
    </row>
    <row r="27" spans="2:29" x14ac:dyDescent="0.25">
      <c r="B27" s="111" t="s">
        <v>103</v>
      </c>
      <c r="D27" s="42">
        <v>40784</v>
      </c>
      <c r="E27" s="112">
        <v>23607</v>
      </c>
      <c r="F27" s="113">
        <v>57.882993330717923</v>
      </c>
      <c r="G27" s="112">
        <v>17177</v>
      </c>
      <c r="H27" s="114">
        <v>42.11700666928207</v>
      </c>
      <c r="J27" s="42">
        <v>12136</v>
      </c>
      <c r="K27" s="113">
        <v>29.75676735974892</v>
      </c>
      <c r="L27" s="112">
        <v>4685</v>
      </c>
      <c r="M27" s="113">
        <v>38.604152933421233</v>
      </c>
      <c r="N27" s="112">
        <v>7451</v>
      </c>
      <c r="O27" s="114">
        <v>61.395847066578781</v>
      </c>
      <c r="Q27" s="42">
        <v>8566</v>
      </c>
      <c r="R27" s="113">
        <v>21.0033346410357</v>
      </c>
      <c r="S27" s="112">
        <v>4725</v>
      </c>
      <c r="T27" s="113">
        <v>55.159934625262657</v>
      </c>
      <c r="U27" s="112">
        <v>3841</v>
      </c>
      <c r="V27" s="114">
        <v>44.840065374737328</v>
      </c>
      <c r="X27" s="42">
        <v>20082</v>
      </c>
      <c r="Y27" s="113">
        <v>49.239897999215373</v>
      </c>
      <c r="Z27" s="112">
        <v>14197</v>
      </c>
      <c r="AA27" s="113">
        <v>70.695149885469576</v>
      </c>
      <c r="AB27" s="112">
        <v>5885</v>
      </c>
      <c r="AC27" s="114">
        <v>29.304850114530421</v>
      </c>
    </row>
    <row r="28" spans="2:29" x14ac:dyDescent="0.25">
      <c r="B28" s="111" t="s">
        <v>104</v>
      </c>
      <c r="D28" s="42">
        <v>3898</v>
      </c>
      <c r="E28" s="112">
        <v>2569</v>
      </c>
      <c r="F28" s="113">
        <v>65.905592611595694</v>
      </c>
      <c r="G28" s="112">
        <v>1329</v>
      </c>
      <c r="H28" s="114">
        <v>34.094407388404314</v>
      </c>
      <c r="J28" s="42">
        <v>474</v>
      </c>
      <c r="K28" s="113">
        <v>12.16008209338122</v>
      </c>
      <c r="L28" s="112">
        <v>220</v>
      </c>
      <c r="M28" s="113">
        <v>46.413502109704638</v>
      </c>
      <c r="N28" s="112">
        <v>254</v>
      </c>
      <c r="O28" s="114">
        <v>53.586497890295362</v>
      </c>
      <c r="Q28" s="42">
        <v>859</v>
      </c>
      <c r="R28" s="113">
        <v>22.03694202154951</v>
      </c>
      <c r="S28" s="112">
        <v>537</v>
      </c>
      <c r="T28" s="113">
        <v>62.514551804423753</v>
      </c>
      <c r="U28" s="112">
        <v>322</v>
      </c>
      <c r="V28" s="114">
        <v>37.485448195576247</v>
      </c>
      <c r="X28" s="42">
        <v>2565</v>
      </c>
      <c r="Y28" s="113">
        <v>65.802975885069273</v>
      </c>
      <c r="Z28" s="112">
        <v>1812</v>
      </c>
      <c r="AA28" s="113">
        <v>70.643274853801174</v>
      </c>
      <c r="AB28" s="112">
        <v>753</v>
      </c>
      <c r="AC28" s="114">
        <v>29.35672514619883</v>
      </c>
    </row>
    <row r="29" spans="2:29" x14ac:dyDescent="0.25">
      <c r="B29" s="111" t="s">
        <v>105</v>
      </c>
      <c r="D29" s="42">
        <v>683</v>
      </c>
      <c r="E29" s="112">
        <v>338</v>
      </c>
      <c r="F29" s="113">
        <v>49.487554904831633</v>
      </c>
      <c r="G29" s="112">
        <v>345</v>
      </c>
      <c r="H29" s="114">
        <v>50.512445095168381</v>
      </c>
      <c r="J29" s="42">
        <v>410</v>
      </c>
      <c r="K29" s="113">
        <v>60.029282576866763</v>
      </c>
      <c r="L29" s="112">
        <v>142</v>
      </c>
      <c r="M29" s="113">
        <v>34.634146341463413</v>
      </c>
      <c r="N29" s="112">
        <v>268</v>
      </c>
      <c r="O29" s="114">
        <v>65.365853658536594</v>
      </c>
      <c r="Q29" s="42">
        <v>111</v>
      </c>
      <c r="R29" s="113">
        <v>16.251830161054169</v>
      </c>
      <c r="S29" s="112">
        <v>79</v>
      </c>
      <c r="T29" s="113">
        <v>71.171171171171167</v>
      </c>
      <c r="U29" s="112">
        <v>32</v>
      </c>
      <c r="V29" s="114">
        <v>28.828828828828829</v>
      </c>
      <c r="X29" s="42">
        <v>162</v>
      </c>
      <c r="Y29" s="113">
        <v>23.718887262079061</v>
      </c>
      <c r="Z29" s="112">
        <v>117</v>
      </c>
      <c r="AA29" s="113">
        <v>72.222222222222214</v>
      </c>
      <c r="AB29" s="112">
        <v>45</v>
      </c>
      <c r="AC29" s="114">
        <v>27.777777777777779</v>
      </c>
    </row>
    <row r="30" spans="2:29" x14ac:dyDescent="0.25">
      <c r="B30" s="115" t="s">
        <v>106</v>
      </c>
      <c r="D30" s="44">
        <v>707</v>
      </c>
      <c r="E30" s="116">
        <v>420</v>
      </c>
      <c r="F30" s="117">
        <v>59.405940594059402</v>
      </c>
      <c r="G30" s="116">
        <v>287</v>
      </c>
      <c r="H30" s="118">
        <v>40.594059405940598</v>
      </c>
      <c r="J30" s="44">
        <v>323</v>
      </c>
      <c r="K30" s="117">
        <v>45.685997171145686</v>
      </c>
      <c r="L30" s="116">
        <v>126</v>
      </c>
      <c r="M30" s="117">
        <v>39.009287925696597</v>
      </c>
      <c r="N30" s="116">
        <v>197</v>
      </c>
      <c r="O30" s="118">
        <v>60.99071207430341</v>
      </c>
      <c r="Q30" s="44">
        <v>165</v>
      </c>
      <c r="R30" s="117">
        <v>23.338048090523341</v>
      </c>
      <c r="S30" s="116">
        <v>116</v>
      </c>
      <c r="T30" s="117">
        <v>70.303030303030297</v>
      </c>
      <c r="U30" s="116">
        <v>49</v>
      </c>
      <c r="V30" s="118">
        <v>29.696969696969699</v>
      </c>
      <c r="X30" s="44">
        <v>219</v>
      </c>
      <c r="Y30" s="117">
        <v>30.975954738330969</v>
      </c>
      <c r="Z30" s="116">
        <v>178</v>
      </c>
      <c r="AA30" s="117">
        <v>81.278538812785385</v>
      </c>
      <c r="AB30" s="116">
        <v>41</v>
      </c>
      <c r="AC30" s="118">
        <v>18.721461187214611</v>
      </c>
    </row>
    <row r="31" spans="2:29" ht="8.1" customHeight="1" x14ac:dyDescent="0.25"/>
    <row r="32" spans="2:29" x14ac:dyDescent="0.25">
      <c r="B32" s="119" t="s">
        <v>49</v>
      </c>
      <c r="D32" s="120">
        <v>694561</v>
      </c>
      <c r="E32" s="121">
        <v>432107</v>
      </c>
      <c r="F32" s="122">
        <v>62.212966175757053</v>
      </c>
      <c r="G32" s="121">
        <v>262454</v>
      </c>
      <c r="H32" s="123">
        <v>37.78703382424294</v>
      </c>
      <c r="J32" s="120">
        <v>178801</v>
      </c>
      <c r="K32" s="122">
        <v>25.74302329097085</v>
      </c>
      <c r="L32" s="121">
        <v>75861</v>
      </c>
      <c r="M32" s="122">
        <v>42.427615058081329</v>
      </c>
      <c r="N32" s="121">
        <v>102940</v>
      </c>
      <c r="O32" s="123">
        <v>57.572384941918664</v>
      </c>
      <c r="Q32" s="120">
        <v>161111</v>
      </c>
      <c r="R32" s="122">
        <v>23.19609076812548</v>
      </c>
      <c r="S32" s="121">
        <v>103863</v>
      </c>
      <c r="T32" s="122">
        <v>64.466734114989038</v>
      </c>
      <c r="U32" s="121">
        <v>57248</v>
      </c>
      <c r="V32" s="123">
        <v>35.533265885010962</v>
      </c>
      <c r="X32" s="120">
        <v>354649</v>
      </c>
      <c r="Y32" s="122">
        <v>51.060885940903667</v>
      </c>
      <c r="Z32" s="121">
        <v>252383</v>
      </c>
      <c r="AA32" s="122">
        <v>71.164165132285731</v>
      </c>
      <c r="AB32" s="121">
        <v>102266</v>
      </c>
      <c r="AC32" s="123">
        <v>28.835834867714279</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190</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61</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181</v>
      </c>
      <c r="K8" s="210"/>
      <c r="L8" s="210"/>
      <c r="M8" s="210"/>
      <c r="N8" s="210"/>
      <c r="O8" s="213"/>
      <c r="Q8" s="212" t="s">
        <v>182</v>
      </c>
      <c r="R8" s="210"/>
      <c r="S8" s="210"/>
      <c r="T8" s="210"/>
      <c r="U8" s="210"/>
      <c r="V8" s="213"/>
      <c r="X8" s="212" t="s">
        <v>183</v>
      </c>
      <c r="Y8" s="210"/>
      <c r="Z8" s="210"/>
      <c r="AA8" s="210"/>
      <c r="AB8" s="210"/>
      <c r="AC8" s="213"/>
    </row>
    <row r="9" spans="1:29" ht="21.95" customHeight="1" x14ac:dyDescent="0.25">
      <c r="B9" s="220"/>
      <c r="D9" s="222" t="s">
        <v>119</v>
      </c>
      <c r="E9" s="217" t="s">
        <v>120</v>
      </c>
      <c r="F9" s="202"/>
      <c r="G9" s="217" t="s">
        <v>121</v>
      </c>
      <c r="H9" s="202"/>
      <c r="J9" s="222" t="s">
        <v>119</v>
      </c>
      <c r="K9" s="233" t="s">
        <v>184</v>
      </c>
      <c r="L9" s="217" t="s">
        <v>120</v>
      </c>
      <c r="M9" s="202"/>
      <c r="N9" s="217" t="s">
        <v>121</v>
      </c>
      <c r="O9" s="202"/>
      <c r="Q9" s="222" t="s">
        <v>119</v>
      </c>
      <c r="R9" s="233" t="s">
        <v>184</v>
      </c>
      <c r="S9" s="217" t="s">
        <v>120</v>
      </c>
      <c r="T9" s="202"/>
      <c r="U9" s="217" t="s">
        <v>121</v>
      </c>
      <c r="V9" s="202"/>
      <c r="X9" s="222" t="s">
        <v>119</v>
      </c>
      <c r="Y9" s="233" t="s">
        <v>184</v>
      </c>
      <c r="Z9" s="217" t="s">
        <v>120</v>
      </c>
      <c r="AA9" s="202"/>
      <c r="AB9" s="217" t="s">
        <v>121</v>
      </c>
      <c r="AC9" s="202"/>
    </row>
    <row r="10" spans="1:29" ht="36.950000000000003" customHeight="1" x14ac:dyDescent="0.25">
      <c r="B10" s="221"/>
      <c r="D10" s="223"/>
      <c r="E10" s="13" t="s">
        <v>119</v>
      </c>
      <c r="F10" s="25" t="s">
        <v>185</v>
      </c>
      <c r="G10" s="13" t="s">
        <v>119</v>
      </c>
      <c r="H10" s="26" t="s">
        <v>185</v>
      </c>
      <c r="J10" s="223"/>
      <c r="K10" s="218"/>
      <c r="L10" s="13" t="s">
        <v>119</v>
      </c>
      <c r="M10" s="25" t="s">
        <v>186</v>
      </c>
      <c r="N10" s="13" t="s">
        <v>119</v>
      </c>
      <c r="O10" s="26" t="s">
        <v>186</v>
      </c>
      <c r="Q10" s="223"/>
      <c r="R10" s="218"/>
      <c r="S10" s="13" t="s">
        <v>119</v>
      </c>
      <c r="T10" s="25" t="s">
        <v>186</v>
      </c>
      <c r="U10" s="13" t="s">
        <v>119</v>
      </c>
      <c r="V10" s="26" t="s">
        <v>186</v>
      </c>
      <c r="X10" s="223"/>
      <c r="Y10" s="218"/>
      <c r="Z10" s="13" t="s">
        <v>119</v>
      </c>
      <c r="AA10" s="25" t="s">
        <v>186</v>
      </c>
      <c r="AB10" s="13" t="s">
        <v>119</v>
      </c>
      <c r="AC10" s="26" t="s">
        <v>186</v>
      </c>
    </row>
    <row r="11" spans="1:29" ht="4.5" customHeight="1" x14ac:dyDescent="0.25"/>
    <row r="12" spans="1:29" x14ac:dyDescent="0.25">
      <c r="B12" s="107" t="s">
        <v>88</v>
      </c>
      <c r="D12" s="40">
        <v>85439</v>
      </c>
      <c r="E12" s="108">
        <v>51827</v>
      </c>
      <c r="F12" s="109">
        <v>60.659651915401639</v>
      </c>
      <c r="G12" s="108">
        <v>33612</v>
      </c>
      <c r="H12" s="110">
        <v>39.340348084598368</v>
      </c>
      <c r="J12" s="40">
        <v>21297</v>
      </c>
      <c r="K12" s="109">
        <v>24.92655578834022</v>
      </c>
      <c r="L12" s="108">
        <v>10409</v>
      </c>
      <c r="M12" s="109">
        <v>48.875428464102917</v>
      </c>
      <c r="N12" s="108">
        <v>10888</v>
      </c>
      <c r="O12" s="110">
        <v>51.124571535897083</v>
      </c>
      <c r="Q12" s="40">
        <v>28953</v>
      </c>
      <c r="R12" s="109">
        <v>33.887334823675367</v>
      </c>
      <c r="S12" s="108">
        <v>19505</v>
      </c>
      <c r="T12" s="109">
        <v>67.367802991054475</v>
      </c>
      <c r="U12" s="108">
        <v>9448</v>
      </c>
      <c r="V12" s="110">
        <v>32.632197008945532</v>
      </c>
      <c r="X12" s="40">
        <v>35189</v>
      </c>
      <c r="Y12" s="109">
        <v>41.186109387984409</v>
      </c>
      <c r="Z12" s="108">
        <v>21913</v>
      </c>
      <c r="AA12" s="109">
        <v>62.272301003154404</v>
      </c>
      <c r="AB12" s="108">
        <v>13276</v>
      </c>
      <c r="AC12" s="110">
        <v>37.727698996845596</v>
      </c>
    </row>
    <row r="13" spans="1:29" x14ac:dyDescent="0.25">
      <c r="B13" s="111" t="s">
        <v>89</v>
      </c>
      <c r="D13" s="42">
        <v>7834</v>
      </c>
      <c r="E13" s="112">
        <v>4836</v>
      </c>
      <c r="F13" s="113">
        <v>61.730916517743182</v>
      </c>
      <c r="G13" s="112">
        <v>2998</v>
      </c>
      <c r="H13" s="114">
        <v>38.269083482256818</v>
      </c>
      <c r="J13" s="42">
        <v>1596</v>
      </c>
      <c r="K13" s="113">
        <v>20.372734235384229</v>
      </c>
      <c r="L13" s="112">
        <v>737</v>
      </c>
      <c r="M13" s="113">
        <v>46.177944862155393</v>
      </c>
      <c r="N13" s="112">
        <v>859</v>
      </c>
      <c r="O13" s="114">
        <v>53.822055137844607</v>
      </c>
      <c r="Q13" s="42">
        <v>1942</v>
      </c>
      <c r="R13" s="113">
        <v>24.78937962726576</v>
      </c>
      <c r="S13" s="112">
        <v>1231</v>
      </c>
      <c r="T13" s="113">
        <v>63.388259526261578</v>
      </c>
      <c r="U13" s="112">
        <v>711</v>
      </c>
      <c r="V13" s="114">
        <v>36.611740473738408</v>
      </c>
      <c r="X13" s="42">
        <v>4296</v>
      </c>
      <c r="Y13" s="113">
        <v>54.837886137350011</v>
      </c>
      <c r="Z13" s="112">
        <v>2868</v>
      </c>
      <c r="AA13" s="113">
        <v>66.759776536312856</v>
      </c>
      <c r="AB13" s="112">
        <v>1428</v>
      </c>
      <c r="AC13" s="114">
        <v>33.240223463687151</v>
      </c>
    </row>
    <row r="14" spans="1:29" x14ac:dyDescent="0.25">
      <c r="B14" s="111" t="s">
        <v>90</v>
      </c>
      <c r="D14" s="42">
        <v>9132</v>
      </c>
      <c r="E14" s="112">
        <v>5801</v>
      </c>
      <c r="F14" s="113">
        <v>63.52387209811652</v>
      </c>
      <c r="G14" s="112">
        <v>3331</v>
      </c>
      <c r="H14" s="114">
        <v>36.476127901883487</v>
      </c>
      <c r="J14" s="42">
        <v>1862</v>
      </c>
      <c r="K14" s="113">
        <v>20.3898379325449</v>
      </c>
      <c r="L14" s="112">
        <v>850</v>
      </c>
      <c r="M14" s="113">
        <v>45.649838882921593</v>
      </c>
      <c r="N14" s="112">
        <v>1012</v>
      </c>
      <c r="O14" s="114">
        <v>54.350161117078407</v>
      </c>
      <c r="Q14" s="42">
        <v>2410</v>
      </c>
      <c r="R14" s="113">
        <v>26.39071397284275</v>
      </c>
      <c r="S14" s="112">
        <v>1562</v>
      </c>
      <c r="T14" s="113">
        <v>64.813278008298752</v>
      </c>
      <c r="U14" s="112">
        <v>848</v>
      </c>
      <c r="V14" s="114">
        <v>35.186721991701248</v>
      </c>
      <c r="X14" s="42">
        <v>4860</v>
      </c>
      <c r="Y14" s="113">
        <v>53.219448094612353</v>
      </c>
      <c r="Z14" s="112">
        <v>3389</v>
      </c>
      <c r="AA14" s="113">
        <v>69.732510288065839</v>
      </c>
      <c r="AB14" s="112">
        <v>1471</v>
      </c>
      <c r="AC14" s="114">
        <v>30.267489711934161</v>
      </c>
    </row>
    <row r="15" spans="1:29" x14ac:dyDescent="0.25">
      <c r="B15" s="111" t="s">
        <v>91</v>
      </c>
      <c r="D15" s="42">
        <v>9874</v>
      </c>
      <c r="E15" s="112">
        <v>5879</v>
      </c>
      <c r="F15" s="113">
        <v>59.540206603200318</v>
      </c>
      <c r="G15" s="112">
        <v>3995</v>
      </c>
      <c r="H15" s="114">
        <v>40.459793396799682</v>
      </c>
      <c r="J15" s="42">
        <v>3454</v>
      </c>
      <c r="K15" s="113">
        <v>34.980757545067853</v>
      </c>
      <c r="L15" s="112">
        <v>1670</v>
      </c>
      <c r="M15" s="113">
        <v>48.34973943254198</v>
      </c>
      <c r="N15" s="112">
        <v>1784</v>
      </c>
      <c r="O15" s="114">
        <v>51.65026056745802</v>
      </c>
      <c r="Q15" s="42">
        <v>2687</v>
      </c>
      <c r="R15" s="113">
        <v>27.21288231719668</v>
      </c>
      <c r="S15" s="112">
        <v>1696</v>
      </c>
      <c r="T15" s="113">
        <v>63.118719761816152</v>
      </c>
      <c r="U15" s="112">
        <v>991</v>
      </c>
      <c r="V15" s="114">
        <v>36.881280238183848</v>
      </c>
      <c r="X15" s="42">
        <v>3733</v>
      </c>
      <c r="Y15" s="113">
        <v>37.806360137735467</v>
      </c>
      <c r="Z15" s="112">
        <v>2513</v>
      </c>
      <c r="AA15" s="113">
        <v>67.318510581301908</v>
      </c>
      <c r="AB15" s="112">
        <v>1220</v>
      </c>
      <c r="AC15" s="114">
        <v>32.681489418698092</v>
      </c>
    </row>
    <row r="16" spans="1:29" x14ac:dyDescent="0.25">
      <c r="B16" s="111" t="s">
        <v>92</v>
      </c>
      <c r="D16" s="42">
        <v>8918</v>
      </c>
      <c r="E16" s="112">
        <v>4930</v>
      </c>
      <c r="F16" s="113">
        <v>55.281453240636907</v>
      </c>
      <c r="G16" s="112">
        <v>3988</v>
      </c>
      <c r="H16" s="114">
        <v>44.718546759363093</v>
      </c>
      <c r="J16" s="42">
        <v>2973</v>
      </c>
      <c r="K16" s="113">
        <v>33.337071092173133</v>
      </c>
      <c r="L16" s="112">
        <v>1347</v>
      </c>
      <c r="M16" s="113">
        <v>45.307769929364277</v>
      </c>
      <c r="N16" s="112">
        <v>1626</v>
      </c>
      <c r="O16" s="114">
        <v>54.692230070635723</v>
      </c>
      <c r="Q16" s="42">
        <v>2836</v>
      </c>
      <c r="R16" s="113">
        <v>31.800852209015471</v>
      </c>
      <c r="S16" s="112">
        <v>1702</v>
      </c>
      <c r="T16" s="113">
        <v>60.014104372355433</v>
      </c>
      <c r="U16" s="112">
        <v>1134</v>
      </c>
      <c r="V16" s="114">
        <v>39.985895627644567</v>
      </c>
      <c r="X16" s="42">
        <v>3109</v>
      </c>
      <c r="Y16" s="113">
        <v>34.862076698811393</v>
      </c>
      <c r="Z16" s="112">
        <v>1881</v>
      </c>
      <c r="AA16" s="113">
        <v>60.501769057574784</v>
      </c>
      <c r="AB16" s="112">
        <v>1228</v>
      </c>
      <c r="AC16" s="114">
        <v>39.498230942425216</v>
      </c>
    </row>
    <row r="17" spans="2:29" x14ac:dyDescent="0.25">
      <c r="B17" s="111" t="s">
        <v>93</v>
      </c>
      <c r="D17" s="42">
        <v>4693</v>
      </c>
      <c r="E17" s="112">
        <v>2734</v>
      </c>
      <c r="F17" s="113">
        <v>58.256978478585133</v>
      </c>
      <c r="G17" s="112">
        <v>1959</v>
      </c>
      <c r="H17" s="114">
        <v>41.743021521414867</v>
      </c>
      <c r="J17" s="42">
        <v>1831</v>
      </c>
      <c r="K17" s="113">
        <v>39.015555082037082</v>
      </c>
      <c r="L17" s="112">
        <v>834</v>
      </c>
      <c r="M17" s="113">
        <v>45.548880393227741</v>
      </c>
      <c r="N17" s="112">
        <v>997</v>
      </c>
      <c r="O17" s="114">
        <v>54.451119606772259</v>
      </c>
      <c r="Q17" s="42">
        <v>934</v>
      </c>
      <c r="R17" s="113">
        <v>19.901981674834861</v>
      </c>
      <c r="S17" s="112">
        <v>554</v>
      </c>
      <c r="T17" s="113">
        <v>59.314775160599567</v>
      </c>
      <c r="U17" s="112">
        <v>380</v>
      </c>
      <c r="V17" s="114">
        <v>40.685224839400433</v>
      </c>
      <c r="X17" s="42">
        <v>1928</v>
      </c>
      <c r="Y17" s="113">
        <v>41.082463243128068</v>
      </c>
      <c r="Z17" s="112">
        <v>1346</v>
      </c>
      <c r="AA17" s="113">
        <v>69.813278008298752</v>
      </c>
      <c r="AB17" s="112">
        <v>582</v>
      </c>
      <c r="AC17" s="114">
        <v>30.186721991701241</v>
      </c>
    </row>
    <row r="18" spans="2:29" x14ac:dyDescent="0.25">
      <c r="B18" s="111" t="s">
        <v>94</v>
      </c>
      <c r="D18" s="42">
        <v>16531</v>
      </c>
      <c r="E18" s="112">
        <v>9789</v>
      </c>
      <c r="F18" s="113">
        <v>59.216018389692103</v>
      </c>
      <c r="G18" s="112">
        <v>6742</v>
      </c>
      <c r="H18" s="114">
        <v>40.783981610307897</v>
      </c>
      <c r="J18" s="42">
        <v>4756</v>
      </c>
      <c r="K18" s="113">
        <v>28.770189341237671</v>
      </c>
      <c r="L18" s="112">
        <v>2224</v>
      </c>
      <c r="M18" s="113">
        <v>46.761984861227923</v>
      </c>
      <c r="N18" s="112">
        <v>2532</v>
      </c>
      <c r="O18" s="114">
        <v>53.238015138772077</v>
      </c>
      <c r="Q18" s="42">
        <v>4522</v>
      </c>
      <c r="R18" s="113">
        <v>27.354666989292841</v>
      </c>
      <c r="S18" s="112">
        <v>2899</v>
      </c>
      <c r="T18" s="113">
        <v>64.108801415302963</v>
      </c>
      <c r="U18" s="112">
        <v>1623</v>
      </c>
      <c r="V18" s="114">
        <v>35.891198584697037</v>
      </c>
      <c r="X18" s="42">
        <v>7253</v>
      </c>
      <c r="Y18" s="113">
        <v>43.87514366946948</v>
      </c>
      <c r="Z18" s="112">
        <v>4666</v>
      </c>
      <c r="AA18" s="113">
        <v>64.332000551495938</v>
      </c>
      <c r="AB18" s="112">
        <v>2587</v>
      </c>
      <c r="AC18" s="114">
        <v>35.667999448504069</v>
      </c>
    </row>
    <row r="19" spans="2:29" x14ac:dyDescent="0.25">
      <c r="B19" s="111" t="s">
        <v>95</v>
      </c>
      <c r="D19" s="42">
        <v>29662</v>
      </c>
      <c r="E19" s="112">
        <v>17333</v>
      </c>
      <c r="F19" s="113">
        <v>58.435034724563423</v>
      </c>
      <c r="G19" s="112">
        <v>12329</v>
      </c>
      <c r="H19" s="114">
        <v>41.564965275436577</v>
      </c>
      <c r="J19" s="42">
        <v>6213</v>
      </c>
      <c r="K19" s="113">
        <v>20.945991504281569</v>
      </c>
      <c r="L19" s="112">
        <v>2775</v>
      </c>
      <c r="M19" s="113">
        <v>44.664413326895222</v>
      </c>
      <c r="N19" s="112">
        <v>3438</v>
      </c>
      <c r="O19" s="114">
        <v>55.335586673104778</v>
      </c>
      <c r="Q19" s="42">
        <v>5856</v>
      </c>
      <c r="R19" s="113">
        <v>19.742431393702379</v>
      </c>
      <c r="S19" s="112">
        <v>3457</v>
      </c>
      <c r="T19" s="113">
        <v>59.033469945355193</v>
      </c>
      <c r="U19" s="112">
        <v>2399</v>
      </c>
      <c r="V19" s="114">
        <v>40.966530054644807</v>
      </c>
      <c r="X19" s="42">
        <v>17593</v>
      </c>
      <c r="Y19" s="113">
        <v>59.311577102016052</v>
      </c>
      <c r="Z19" s="112">
        <v>11101</v>
      </c>
      <c r="AA19" s="113">
        <v>63.098959813562217</v>
      </c>
      <c r="AB19" s="112">
        <v>6492</v>
      </c>
      <c r="AC19" s="114">
        <v>36.90104018643779</v>
      </c>
    </row>
    <row r="20" spans="2:29" x14ac:dyDescent="0.25">
      <c r="B20" s="111" t="s">
        <v>96</v>
      </c>
      <c r="D20" s="42">
        <v>92876</v>
      </c>
      <c r="E20" s="112">
        <v>57373</v>
      </c>
      <c r="F20" s="113">
        <v>61.773762866617851</v>
      </c>
      <c r="G20" s="112">
        <v>35503</v>
      </c>
      <c r="H20" s="114">
        <v>38.226237133382149</v>
      </c>
      <c r="J20" s="42">
        <v>25469</v>
      </c>
      <c r="K20" s="113">
        <v>27.42258495197898</v>
      </c>
      <c r="L20" s="112">
        <v>12357</v>
      </c>
      <c r="M20" s="113">
        <v>48.517805960186891</v>
      </c>
      <c r="N20" s="112">
        <v>13112</v>
      </c>
      <c r="O20" s="114">
        <v>51.482194039813102</v>
      </c>
      <c r="Q20" s="42">
        <v>26721</v>
      </c>
      <c r="R20" s="113">
        <v>28.770618889702401</v>
      </c>
      <c r="S20" s="112">
        <v>17852</v>
      </c>
      <c r="T20" s="113">
        <v>66.808876913289168</v>
      </c>
      <c r="U20" s="112">
        <v>8869</v>
      </c>
      <c r="V20" s="114">
        <v>33.191123086710817</v>
      </c>
      <c r="X20" s="42">
        <v>40686</v>
      </c>
      <c r="Y20" s="113">
        <v>43.806796158318619</v>
      </c>
      <c r="Z20" s="112">
        <v>27164</v>
      </c>
      <c r="AA20" s="113">
        <v>66.764980583001517</v>
      </c>
      <c r="AB20" s="112">
        <v>13522</v>
      </c>
      <c r="AC20" s="114">
        <v>33.235019416998483</v>
      </c>
    </row>
    <row r="21" spans="2:29" x14ac:dyDescent="0.25">
      <c r="B21" s="111" t="s">
        <v>97</v>
      </c>
      <c r="D21" s="42">
        <v>31512</v>
      </c>
      <c r="E21" s="112">
        <v>18371</v>
      </c>
      <c r="F21" s="113">
        <v>58.2984259964458</v>
      </c>
      <c r="G21" s="112">
        <v>13141</v>
      </c>
      <c r="H21" s="114">
        <v>41.701574003554207</v>
      </c>
      <c r="J21" s="42">
        <v>9969</v>
      </c>
      <c r="K21" s="113">
        <v>31.635567402894139</v>
      </c>
      <c r="L21" s="112">
        <v>4239</v>
      </c>
      <c r="M21" s="113">
        <v>42.521817634667471</v>
      </c>
      <c r="N21" s="112">
        <v>5730</v>
      </c>
      <c r="O21" s="114">
        <v>57.478182365332529</v>
      </c>
      <c r="Q21" s="42">
        <v>8616</v>
      </c>
      <c r="R21" s="113">
        <v>27.34196496572735</v>
      </c>
      <c r="S21" s="112">
        <v>5622</v>
      </c>
      <c r="T21" s="113">
        <v>65.250696378830085</v>
      </c>
      <c r="U21" s="112">
        <v>2994</v>
      </c>
      <c r="V21" s="114">
        <v>34.749303621169922</v>
      </c>
      <c r="X21" s="42">
        <v>12927</v>
      </c>
      <c r="Y21" s="113">
        <v>41.022467631378532</v>
      </c>
      <c r="Z21" s="112">
        <v>8510</v>
      </c>
      <c r="AA21" s="113">
        <v>65.831206002939581</v>
      </c>
      <c r="AB21" s="112">
        <v>4417</v>
      </c>
      <c r="AC21" s="114">
        <v>34.168793997060412</v>
      </c>
    </row>
    <row r="22" spans="2:29" x14ac:dyDescent="0.25">
      <c r="B22" s="111" t="s">
        <v>98</v>
      </c>
      <c r="D22" s="42">
        <v>16074</v>
      </c>
      <c r="E22" s="112">
        <v>9789</v>
      </c>
      <c r="F22" s="113">
        <v>60.899589399029487</v>
      </c>
      <c r="G22" s="112">
        <v>6285</v>
      </c>
      <c r="H22" s="114">
        <v>39.100410600970513</v>
      </c>
      <c r="J22" s="42">
        <v>3817</v>
      </c>
      <c r="K22" s="113">
        <v>23.746422794575089</v>
      </c>
      <c r="L22" s="112">
        <v>1839</v>
      </c>
      <c r="M22" s="113">
        <v>48.179198323290542</v>
      </c>
      <c r="N22" s="112">
        <v>1978</v>
      </c>
      <c r="O22" s="114">
        <v>51.820801676709458</v>
      </c>
      <c r="Q22" s="42">
        <v>4403</v>
      </c>
      <c r="R22" s="113">
        <v>27.392061714570119</v>
      </c>
      <c r="S22" s="112">
        <v>2845</v>
      </c>
      <c r="T22" s="113">
        <v>64.615035203270494</v>
      </c>
      <c r="U22" s="112">
        <v>1558</v>
      </c>
      <c r="V22" s="114">
        <v>35.384964796729498</v>
      </c>
      <c r="X22" s="42">
        <v>7854</v>
      </c>
      <c r="Y22" s="113">
        <v>48.861515490854792</v>
      </c>
      <c r="Z22" s="112">
        <v>5105</v>
      </c>
      <c r="AA22" s="113">
        <v>64.998726763432643</v>
      </c>
      <c r="AB22" s="112">
        <v>2749</v>
      </c>
      <c r="AC22" s="114">
        <v>35.001273236567357</v>
      </c>
    </row>
    <row r="23" spans="2:29" x14ac:dyDescent="0.25">
      <c r="B23" s="111" t="s">
        <v>99</v>
      </c>
      <c r="D23" s="42">
        <v>5589</v>
      </c>
      <c r="E23" s="112">
        <v>3144</v>
      </c>
      <c r="F23" s="113">
        <v>56.253354804079443</v>
      </c>
      <c r="G23" s="112">
        <v>2445</v>
      </c>
      <c r="H23" s="114">
        <v>43.746645195920557</v>
      </c>
      <c r="J23" s="42">
        <v>2766</v>
      </c>
      <c r="K23" s="113">
        <v>49.490069779924852</v>
      </c>
      <c r="L23" s="112">
        <v>1193</v>
      </c>
      <c r="M23" s="113">
        <v>43.130874909616772</v>
      </c>
      <c r="N23" s="112">
        <v>1573</v>
      </c>
      <c r="O23" s="114">
        <v>56.869125090383221</v>
      </c>
      <c r="Q23" s="42">
        <v>897</v>
      </c>
      <c r="R23" s="113">
        <v>16.049382716049379</v>
      </c>
      <c r="S23" s="112">
        <v>538</v>
      </c>
      <c r="T23" s="113">
        <v>59.977703455964317</v>
      </c>
      <c r="U23" s="112">
        <v>359</v>
      </c>
      <c r="V23" s="114">
        <v>40.022296544035683</v>
      </c>
      <c r="X23" s="42">
        <v>1926</v>
      </c>
      <c r="Y23" s="113">
        <v>34.460547504025762</v>
      </c>
      <c r="Z23" s="112">
        <v>1413</v>
      </c>
      <c r="AA23" s="113">
        <v>73.36448598130842</v>
      </c>
      <c r="AB23" s="112">
        <v>513</v>
      </c>
      <c r="AC23" s="114">
        <v>26.635514018691591</v>
      </c>
    </row>
    <row r="24" spans="2:29" x14ac:dyDescent="0.25">
      <c r="B24" s="111" t="s">
        <v>100</v>
      </c>
      <c r="D24" s="42">
        <v>54630</v>
      </c>
      <c r="E24" s="112">
        <v>35961</v>
      </c>
      <c r="F24" s="113">
        <v>65.826468973091707</v>
      </c>
      <c r="G24" s="112">
        <v>18669</v>
      </c>
      <c r="H24" s="114">
        <v>34.173531026908293</v>
      </c>
      <c r="J24" s="42">
        <v>9061</v>
      </c>
      <c r="K24" s="113">
        <v>16.586124839831591</v>
      </c>
      <c r="L24" s="112">
        <v>4540</v>
      </c>
      <c r="M24" s="113">
        <v>50.104844939852107</v>
      </c>
      <c r="N24" s="112">
        <v>4521</v>
      </c>
      <c r="O24" s="114">
        <v>49.895155060147893</v>
      </c>
      <c r="Q24" s="42">
        <v>14146</v>
      </c>
      <c r="R24" s="113">
        <v>25.894197327475752</v>
      </c>
      <c r="S24" s="112">
        <v>9884</v>
      </c>
      <c r="T24" s="113">
        <v>69.871341722041564</v>
      </c>
      <c r="U24" s="112">
        <v>4262</v>
      </c>
      <c r="V24" s="114">
        <v>30.128658277958429</v>
      </c>
      <c r="X24" s="42">
        <v>31423</v>
      </c>
      <c r="Y24" s="113">
        <v>57.519677832692658</v>
      </c>
      <c r="Z24" s="112">
        <v>21537</v>
      </c>
      <c r="AA24" s="113">
        <v>68.538968271648159</v>
      </c>
      <c r="AB24" s="112">
        <v>9886</v>
      </c>
      <c r="AC24" s="114">
        <v>31.461031728351841</v>
      </c>
    </row>
    <row r="25" spans="2:29" x14ac:dyDescent="0.25">
      <c r="B25" s="111" t="s">
        <v>101</v>
      </c>
      <c r="D25" s="42">
        <v>10612</v>
      </c>
      <c r="E25" s="112">
        <v>6310</v>
      </c>
      <c r="F25" s="113">
        <v>59.460987561251407</v>
      </c>
      <c r="G25" s="112">
        <v>4302</v>
      </c>
      <c r="H25" s="114">
        <v>40.539012438748593</v>
      </c>
      <c r="J25" s="42">
        <v>3683</v>
      </c>
      <c r="K25" s="113">
        <v>34.705993215228041</v>
      </c>
      <c r="L25" s="112">
        <v>1693</v>
      </c>
      <c r="M25" s="113">
        <v>45.967960901439042</v>
      </c>
      <c r="N25" s="112">
        <v>1990</v>
      </c>
      <c r="O25" s="114">
        <v>54.032039098560958</v>
      </c>
      <c r="Q25" s="42">
        <v>3913</v>
      </c>
      <c r="R25" s="113">
        <v>36.873350923482853</v>
      </c>
      <c r="S25" s="112">
        <v>2657</v>
      </c>
      <c r="T25" s="113">
        <v>67.90186557628418</v>
      </c>
      <c r="U25" s="112">
        <v>1256</v>
      </c>
      <c r="V25" s="114">
        <v>32.09813442371582</v>
      </c>
      <c r="X25" s="42">
        <v>3016</v>
      </c>
      <c r="Y25" s="113">
        <v>28.420655861289109</v>
      </c>
      <c r="Z25" s="112">
        <v>1960</v>
      </c>
      <c r="AA25" s="113">
        <v>64.986737400530501</v>
      </c>
      <c r="AB25" s="112">
        <v>1056</v>
      </c>
      <c r="AC25" s="114">
        <v>35.013262599469499</v>
      </c>
    </row>
    <row r="26" spans="2:29" x14ac:dyDescent="0.25">
      <c r="B26" s="111" t="s">
        <v>102</v>
      </c>
      <c r="D26" s="42">
        <v>6293</v>
      </c>
      <c r="E26" s="112">
        <v>3700</v>
      </c>
      <c r="F26" s="113">
        <v>58.795487049102178</v>
      </c>
      <c r="G26" s="112">
        <v>2593</v>
      </c>
      <c r="H26" s="114">
        <v>41.204512950897822</v>
      </c>
      <c r="J26" s="42">
        <v>2015</v>
      </c>
      <c r="K26" s="113">
        <v>32.019704433497537</v>
      </c>
      <c r="L26" s="112">
        <v>989</v>
      </c>
      <c r="M26" s="113">
        <v>49.081885856079403</v>
      </c>
      <c r="N26" s="112">
        <v>1026</v>
      </c>
      <c r="O26" s="114">
        <v>50.918114143920597</v>
      </c>
      <c r="Q26" s="42">
        <v>1656</v>
      </c>
      <c r="R26" s="113">
        <v>26.314953122517078</v>
      </c>
      <c r="S26" s="112">
        <v>946</v>
      </c>
      <c r="T26" s="113">
        <v>57.125603864734288</v>
      </c>
      <c r="U26" s="112">
        <v>710</v>
      </c>
      <c r="V26" s="114">
        <v>42.874396135265712</v>
      </c>
      <c r="X26" s="42">
        <v>2622</v>
      </c>
      <c r="Y26" s="113">
        <v>41.665342443985381</v>
      </c>
      <c r="Z26" s="112">
        <v>1765</v>
      </c>
      <c r="AA26" s="113">
        <v>67.315026697177728</v>
      </c>
      <c r="AB26" s="112">
        <v>857</v>
      </c>
      <c r="AC26" s="114">
        <v>32.684973302822272</v>
      </c>
    </row>
    <row r="27" spans="2:29" x14ac:dyDescent="0.25">
      <c r="B27" s="111" t="s">
        <v>103</v>
      </c>
      <c r="D27" s="42">
        <v>33733</v>
      </c>
      <c r="E27" s="112">
        <v>19781</v>
      </c>
      <c r="F27" s="113">
        <v>58.639907508967482</v>
      </c>
      <c r="G27" s="112">
        <v>13952</v>
      </c>
      <c r="H27" s="114">
        <v>41.360092491032518</v>
      </c>
      <c r="J27" s="42">
        <v>9893</v>
      </c>
      <c r="K27" s="113">
        <v>29.32736489491003</v>
      </c>
      <c r="L27" s="112">
        <v>4440</v>
      </c>
      <c r="M27" s="113">
        <v>44.880218336197323</v>
      </c>
      <c r="N27" s="112">
        <v>5453</v>
      </c>
      <c r="O27" s="114">
        <v>55.119781663802691</v>
      </c>
      <c r="Q27" s="42">
        <v>7763</v>
      </c>
      <c r="R27" s="113">
        <v>23.013073251711969</v>
      </c>
      <c r="S27" s="112">
        <v>4554</v>
      </c>
      <c r="T27" s="113">
        <v>58.66288805874018</v>
      </c>
      <c r="U27" s="112">
        <v>3209</v>
      </c>
      <c r="V27" s="114">
        <v>41.337111941259828</v>
      </c>
      <c r="X27" s="42">
        <v>16077</v>
      </c>
      <c r="Y27" s="113">
        <v>47.659561853377987</v>
      </c>
      <c r="Z27" s="112">
        <v>10787</v>
      </c>
      <c r="AA27" s="113">
        <v>67.095851216022893</v>
      </c>
      <c r="AB27" s="112">
        <v>5290</v>
      </c>
      <c r="AC27" s="114">
        <v>32.904148783977107</v>
      </c>
    </row>
    <row r="28" spans="2:29" x14ac:dyDescent="0.25">
      <c r="B28" s="111" t="s">
        <v>104</v>
      </c>
      <c r="D28" s="42">
        <v>4566</v>
      </c>
      <c r="E28" s="112">
        <v>2523</v>
      </c>
      <c r="F28" s="113">
        <v>55.256241787122207</v>
      </c>
      <c r="G28" s="112">
        <v>2043</v>
      </c>
      <c r="H28" s="114">
        <v>44.743758212877793</v>
      </c>
      <c r="J28" s="42">
        <v>1732</v>
      </c>
      <c r="K28" s="113">
        <v>37.932544897065263</v>
      </c>
      <c r="L28" s="112">
        <v>712</v>
      </c>
      <c r="M28" s="113">
        <v>41.108545034642027</v>
      </c>
      <c r="N28" s="112">
        <v>1020</v>
      </c>
      <c r="O28" s="114">
        <v>58.891454965357973</v>
      </c>
      <c r="Q28" s="42">
        <v>904</v>
      </c>
      <c r="R28" s="113">
        <v>19.79851073149365</v>
      </c>
      <c r="S28" s="112">
        <v>554</v>
      </c>
      <c r="T28" s="113">
        <v>61.283185840707972</v>
      </c>
      <c r="U28" s="112">
        <v>350</v>
      </c>
      <c r="V28" s="114">
        <v>38.716814159292028</v>
      </c>
      <c r="X28" s="42">
        <v>1930</v>
      </c>
      <c r="Y28" s="113">
        <v>42.268944371441087</v>
      </c>
      <c r="Z28" s="112">
        <v>1257</v>
      </c>
      <c r="AA28" s="113">
        <v>65.129533678756474</v>
      </c>
      <c r="AB28" s="112">
        <v>673</v>
      </c>
      <c r="AC28" s="114">
        <v>34.870466321243519</v>
      </c>
    </row>
    <row r="29" spans="2:29" x14ac:dyDescent="0.25">
      <c r="B29" s="111" t="s">
        <v>105</v>
      </c>
      <c r="D29" s="42">
        <v>755</v>
      </c>
      <c r="E29" s="112">
        <v>413</v>
      </c>
      <c r="F29" s="113">
        <v>54.701986754966889</v>
      </c>
      <c r="G29" s="112">
        <v>342</v>
      </c>
      <c r="H29" s="114">
        <v>45.298013245033111</v>
      </c>
      <c r="J29" s="42">
        <v>437</v>
      </c>
      <c r="K29" s="113">
        <v>57.880794701986758</v>
      </c>
      <c r="L29" s="112">
        <v>177</v>
      </c>
      <c r="M29" s="113">
        <v>40.503432494279167</v>
      </c>
      <c r="N29" s="112">
        <v>260</v>
      </c>
      <c r="O29" s="114">
        <v>59.496567505720819</v>
      </c>
      <c r="Q29" s="42">
        <v>162</v>
      </c>
      <c r="R29" s="113">
        <v>21.4569536423841</v>
      </c>
      <c r="S29" s="112">
        <v>118</v>
      </c>
      <c r="T29" s="113">
        <v>72.839506172839506</v>
      </c>
      <c r="U29" s="112">
        <v>44</v>
      </c>
      <c r="V29" s="114">
        <v>27.16049382716049</v>
      </c>
      <c r="X29" s="42">
        <v>156</v>
      </c>
      <c r="Y29" s="113">
        <v>20.662251655629142</v>
      </c>
      <c r="Z29" s="112">
        <v>118</v>
      </c>
      <c r="AA29" s="113">
        <v>75.641025641025635</v>
      </c>
      <c r="AB29" s="112">
        <v>38</v>
      </c>
      <c r="AC29" s="114">
        <v>24.358974358974361</v>
      </c>
    </row>
    <row r="30" spans="2:29" x14ac:dyDescent="0.25">
      <c r="B30" s="115" t="s">
        <v>106</v>
      </c>
      <c r="D30" s="44">
        <v>723</v>
      </c>
      <c r="E30" s="116">
        <v>446</v>
      </c>
      <c r="F30" s="117">
        <v>61.687413554633473</v>
      </c>
      <c r="G30" s="116">
        <v>277</v>
      </c>
      <c r="H30" s="118">
        <v>38.312586445366527</v>
      </c>
      <c r="J30" s="44">
        <v>362</v>
      </c>
      <c r="K30" s="117">
        <v>50.069156293222683</v>
      </c>
      <c r="L30" s="116">
        <v>183</v>
      </c>
      <c r="M30" s="117">
        <v>50.552486187845297</v>
      </c>
      <c r="N30" s="116">
        <v>179</v>
      </c>
      <c r="O30" s="118">
        <v>49.447513812154703</v>
      </c>
      <c r="Q30" s="44">
        <v>172</v>
      </c>
      <c r="R30" s="117">
        <v>23.78976486860304</v>
      </c>
      <c r="S30" s="116">
        <v>124</v>
      </c>
      <c r="T30" s="117">
        <v>72.093023255813947</v>
      </c>
      <c r="U30" s="116">
        <v>48</v>
      </c>
      <c r="V30" s="118">
        <v>27.90697674418605</v>
      </c>
      <c r="X30" s="44">
        <v>189</v>
      </c>
      <c r="Y30" s="117">
        <v>26.14107883817428</v>
      </c>
      <c r="Z30" s="116">
        <v>139</v>
      </c>
      <c r="AA30" s="117">
        <v>73.544973544973544</v>
      </c>
      <c r="AB30" s="116">
        <v>50</v>
      </c>
      <c r="AC30" s="118">
        <v>26.455026455026449</v>
      </c>
    </row>
    <row r="31" spans="2:29" ht="8.1" customHeight="1" x14ac:dyDescent="0.25"/>
    <row r="32" spans="2:29" x14ac:dyDescent="0.25">
      <c r="B32" s="119" t="s">
        <v>49</v>
      </c>
      <c r="D32" s="120">
        <v>429446</v>
      </c>
      <c r="E32" s="121">
        <v>260940</v>
      </c>
      <c r="F32" s="122">
        <v>60.762005001793007</v>
      </c>
      <c r="G32" s="121">
        <v>168506</v>
      </c>
      <c r="H32" s="123">
        <v>39.237994998206993</v>
      </c>
      <c r="J32" s="120">
        <v>113186</v>
      </c>
      <c r="K32" s="122">
        <v>26.356282279960691</v>
      </c>
      <c r="L32" s="121">
        <v>53208</v>
      </c>
      <c r="M32" s="122">
        <v>47.009347445797182</v>
      </c>
      <c r="N32" s="121">
        <v>59978</v>
      </c>
      <c r="O32" s="123">
        <v>52.990652554202818</v>
      </c>
      <c r="Q32" s="120">
        <v>119493</v>
      </c>
      <c r="R32" s="122">
        <v>27.824918616077461</v>
      </c>
      <c r="S32" s="121">
        <v>78300</v>
      </c>
      <c r="T32" s="122">
        <v>65.526850945243652</v>
      </c>
      <c r="U32" s="121">
        <v>41193</v>
      </c>
      <c r="V32" s="123">
        <v>34.473149054756348</v>
      </c>
      <c r="X32" s="120">
        <v>196767</v>
      </c>
      <c r="Y32" s="122">
        <v>45.818799103961851</v>
      </c>
      <c r="Z32" s="121">
        <v>129432</v>
      </c>
      <c r="AA32" s="122">
        <v>65.779322752290781</v>
      </c>
      <c r="AB32" s="121">
        <v>67335</v>
      </c>
      <c r="AC32" s="123">
        <v>34.220677247709219</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34"/>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5.5703125" customWidth="1"/>
    <col min="5" max="5" width="8.140625" customWidth="1"/>
    <col min="6" max="6" width="0.42578125" customWidth="1"/>
    <col min="7" max="7" width="15.5703125" customWidth="1"/>
    <col min="8" max="8" width="8.140625" customWidth="1"/>
    <col min="9" max="9" width="0.42578125" customWidth="1"/>
    <col min="10" max="10" width="15.5703125" customWidth="1"/>
    <col min="11" max="11" width="8.140625" customWidth="1"/>
    <col min="12" max="12" width="0.42578125" customWidth="1"/>
    <col min="13" max="13" width="15.5703125" customWidth="1"/>
    <col min="14" max="14" width="8.140625" customWidth="1"/>
  </cols>
  <sheetData>
    <row r="1" spans="1:14" ht="14.45" customHeight="1" x14ac:dyDescent="0.25"/>
    <row r="2" spans="1:14" ht="52.5" customHeight="1" x14ac:dyDescent="0.25"/>
    <row r="3" spans="1:14" ht="4.5" customHeight="1" x14ac:dyDescent="0.25"/>
    <row r="4" spans="1:14" ht="17.100000000000001" customHeight="1" x14ac:dyDescent="0.25">
      <c r="A4" s="209" t="s">
        <v>191</v>
      </c>
      <c r="B4" s="210"/>
      <c r="C4" s="210"/>
      <c r="D4" s="210"/>
      <c r="E4" s="210"/>
      <c r="F4" s="210"/>
      <c r="G4" s="210"/>
      <c r="H4" s="210"/>
      <c r="I4" s="210"/>
      <c r="J4" s="210"/>
      <c r="K4" s="210"/>
      <c r="L4" s="210"/>
      <c r="M4" s="210"/>
      <c r="N4" s="210"/>
    </row>
    <row r="5" spans="1:14" ht="17.100000000000001" customHeight="1" x14ac:dyDescent="0.25">
      <c r="B5" s="226" t="s">
        <v>113</v>
      </c>
      <c r="C5" s="210"/>
      <c r="D5" s="210"/>
      <c r="E5" s="210"/>
      <c r="F5" s="210"/>
      <c r="G5" s="210"/>
      <c r="H5" s="210"/>
      <c r="I5" s="210"/>
      <c r="J5" s="210"/>
      <c r="K5" s="210"/>
      <c r="L5" s="210"/>
      <c r="M5" s="210"/>
      <c r="N5" s="210"/>
    </row>
    <row r="6" spans="1:14" ht="6" customHeight="1" x14ac:dyDescent="0.25"/>
    <row r="7" spans="1:14" ht="12.95" customHeight="1" x14ac:dyDescent="0.25">
      <c r="B7" s="235" t="s">
        <v>114</v>
      </c>
      <c r="D7" s="252" t="s">
        <v>61</v>
      </c>
      <c r="E7" s="216"/>
      <c r="G7" s="240"/>
      <c r="H7" s="216"/>
      <c r="J7" s="240"/>
      <c r="K7" s="216"/>
      <c r="M7" s="240"/>
      <c r="N7" s="216"/>
    </row>
    <row r="8" spans="1:14" ht="33.950000000000003" customHeight="1" x14ac:dyDescent="0.25">
      <c r="B8" s="220"/>
      <c r="D8" s="225"/>
      <c r="E8" s="213"/>
      <c r="G8" s="236" t="s">
        <v>181</v>
      </c>
      <c r="H8" s="202"/>
      <c r="J8" s="236" t="s">
        <v>182</v>
      </c>
      <c r="K8" s="202"/>
      <c r="M8" s="236" t="s">
        <v>183</v>
      </c>
      <c r="N8" s="202"/>
    </row>
    <row r="9" spans="1:14" ht="6" customHeight="1" x14ac:dyDescent="0.25">
      <c r="B9" s="220"/>
      <c r="D9" s="241" t="s">
        <v>119</v>
      </c>
      <c r="E9" s="239" t="s">
        <v>123</v>
      </c>
      <c r="G9" s="234" t="s">
        <v>119</v>
      </c>
      <c r="H9" s="237" t="s">
        <v>123</v>
      </c>
      <c r="J9" s="234" t="s">
        <v>119</v>
      </c>
      <c r="K9" s="237" t="s">
        <v>123</v>
      </c>
      <c r="M9" s="234" t="s">
        <v>119</v>
      </c>
      <c r="N9" s="237" t="s">
        <v>123</v>
      </c>
    </row>
    <row r="10" spans="1:14" ht="27.6" customHeight="1" x14ac:dyDescent="0.25">
      <c r="B10" s="231"/>
      <c r="D10" s="223"/>
      <c r="E10" s="238"/>
      <c r="G10" s="223"/>
      <c r="H10" s="238"/>
      <c r="J10" s="223"/>
      <c r="K10" s="238"/>
      <c r="M10" s="223"/>
      <c r="N10" s="238"/>
    </row>
    <row r="11" spans="1:14" ht="4.5" customHeight="1" x14ac:dyDescent="0.25"/>
    <row r="12" spans="1:14" x14ac:dyDescent="0.25">
      <c r="B12" s="107" t="s">
        <v>88</v>
      </c>
      <c r="D12" s="40">
        <v>449403</v>
      </c>
      <c r="E12" s="110">
        <v>5.1794152924039318</v>
      </c>
      <c r="G12" s="40">
        <v>124899</v>
      </c>
      <c r="H12" s="110">
        <v>1.779917242448616</v>
      </c>
      <c r="J12" s="40">
        <v>108881</v>
      </c>
      <c r="K12" s="110">
        <v>9.0012565929796136</v>
      </c>
      <c r="M12" s="40">
        <v>215623</v>
      </c>
      <c r="N12" s="110">
        <v>47.919523344941538</v>
      </c>
    </row>
    <row r="13" spans="1:14" x14ac:dyDescent="0.25">
      <c r="B13" s="111" t="s">
        <v>89</v>
      </c>
      <c r="D13" s="42">
        <v>58813</v>
      </c>
      <c r="E13" s="114">
        <v>4.3098413405626914</v>
      </c>
      <c r="G13" s="42">
        <v>11415</v>
      </c>
      <c r="H13" s="114">
        <v>1.080763265978538</v>
      </c>
      <c r="J13" s="42">
        <v>11565</v>
      </c>
      <c r="K13" s="114">
        <v>5.5131285395572336</v>
      </c>
      <c r="M13" s="42">
        <v>35833</v>
      </c>
      <c r="N13" s="114">
        <v>36.322997232668698</v>
      </c>
    </row>
    <row r="14" spans="1:14" x14ac:dyDescent="0.25">
      <c r="B14" s="111" t="s">
        <v>90</v>
      </c>
      <c r="D14" s="42">
        <v>43986</v>
      </c>
      <c r="E14" s="114">
        <v>4.3330496252689317</v>
      </c>
      <c r="G14" s="42">
        <v>10033</v>
      </c>
      <c r="H14" s="114">
        <v>1.3796280380899999</v>
      </c>
      <c r="J14" s="42">
        <v>9681</v>
      </c>
      <c r="K14" s="114">
        <v>4.8062554300608156</v>
      </c>
      <c r="M14" s="42">
        <v>24272</v>
      </c>
      <c r="N14" s="114">
        <v>28.067254099308499</v>
      </c>
    </row>
    <row r="15" spans="1:14" x14ac:dyDescent="0.25">
      <c r="B15" s="111" t="s">
        <v>91</v>
      </c>
      <c r="D15" s="42">
        <v>48395</v>
      </c>
      <c r="E15" s="114">
        <v>3.872083235987851</v>
      </c>
      <c r="G15" s="42">
        <v>14250</v>
      </c>
      <c r="H15" s="114">
        <v>1.371053170885181</v>
      </c>
      <c r="J15" s="42">
        <v>11206</v>
      </c>
      <c r="K15" s="114">
        <v>7.2690710949662689</v>
      </c>
      <c r="M15" s="42">
        <v>22939</v>
      </c>
      <c r="N15" s="114">
        <v>40.717468093792711</v>
      </c>
    </row>
    <row r="16" spans="1:14" x14ac:dyDescent="0.25">
      <c r="B16" s="111" t="s">
        <v>92</v>
      </c>
      <c r="D16" s="42">
        <v>83375</v>
      </c>
      <c r="E16" s="114">
        <v>3.6910113304640468</v>
      </c>
      <c r="G16" s="42">
        <v>28813</v>
      </c>
      <c r="H16" s="114">
        <v>1.5591171802668029</v>
      </c>
      <c r="J16" s="42">
        <v>20048</v>
      </c>
      <c r="K16" s="114">
        <v>6.5617983412213681</v>
      </c>
      <c r="M16" s="42">
        <v>34514</v>
      </c>
      <c r="N16" s="114">
        <v>32.77464935854217</v>
      </c>
    </row>
    <row r="17" spans="2:14" x14ac:dyDescent="0.25">
      <c r="B17" s="111" t="s">
        <v>93</v>
      </c>
      <c r="D17" s="42">
        <v>25533</v>
      </c>
      <c r="E17" s="114">
        <v>4.3012147440378827</v>
      </c>
      <c r="G17" s="42">
        <v>7127</v>
      </c>
      <c r="H17" s="114">
        <v>1.590567734707496</v>
      </c>
      <c r="J17" s="42">
        <v>5354</v>
      </c>
      <c r="K17" s="114">
        <v>5.1789514412845818</v>
      </c>
      <c r="M17" s="42">
        <v>13052</v>
      </c>
      <c r="N17" s="114">
        <v>30.95531733232141</v>
      </c>
    </row>
    <row r="18" spans="2:14" x14ac:dyDescent="0.25">
      <c r="B18" s="111" t="s">
        <v>94</v>
      </c>
      <c r="D18" s="42">
        <v>101979</v>
      </c>
      <c r="E18" s="114">
        <v>4.7959017634682084</v>
      </c>
      <c r="G18" s="42">
        <v>24302</v>
      </c>
      <c r="H18" s="114">
        <v>1.429973544724479</v>
      </c>
      <c r="J18" s="42">
        <v>20505</v>
      </c>
      <c r="K18" s="114">
        <v>7.0127018652658357</v>
      </c>
      <c r="M18" s="42">
        <v>57172</v>
      </c>
      <c r="N18" s="114">
        <v>42.504535046242601</v>
      </c>
    </row>
    <row r="19" spans="2:14" x14ac:dyDescent="0.25">
      <c r="B19" s="111" t="s">
        <v>95</v>
      </c>
      <c r="D19" s="42">
        <v>157881</v>
      </c>
      <c r="E19" s="114">
        <v>6.5750299535111507</v>
      </c>
      <c r="G19" s="42">
        <v>33020</v>
      </c>
      <c r="H19" s="114">
        <v>1.89034401742185</v>
      </c>
      <c r="J19" s="42">
        <v>28330</v>
      </c>
      <c r="K19" s="114">
        <v>6.5741383191276563</v>
      </c>
      <c r="M19" s="42">
        <v>96531</v>
      </c>
      <c r="N19" s="114">
        <v>43.187125869057517</v>
      </c>
    </row>
    <row r="20" spans="2:14" x14ac:dyDescent="0.25">
      <c r="B20" s="111" t="s">
        <v>96</v>
      </c>
      <c r="D20" s="42">
        <v>388528</v>
      </c>
      <c r="E20" s="114">
        <v>4.7823975157450782</v>
      </c>
      <c r="G20" s="42">
        <v>100887</v>
      </c>
      <c r="H20" s="114">
        <v>1.546839158135084</v>
      </c>
      <c r="J20" s="42">
        <v>86923</v>
      </c>
      <c r="K20" s="114">
        <v>7.739635950490122</v>
      </c>
      <c r="M20" s="42">
        <v>200718</v>
      </c>
      <c r="N20" s="114">
        <v>41.912474055017981</v>
      </c>
    </row>
    <row r="21" spans="2:14" x14ac:dyDescent="0.25">
      <c r="B21" s="111" t="s">
        <v>97</v>
      </c>
      <c r="D21" s="42">
        <v>224835</v>
      </c>
      <c r="E21" s="114">
        <v>4.1442849290586006</v>
      </c>
      <c r="G21" s="42">
        <v>59716</v>
      </c>
      <c r="H21" s="114">
        <v>1.382677767728844</v>
      </c>
      <c r="J21" s="42">
        <v>48802</v>
      </c>
      <c r="K21" s="114">
        <v>6.1387090119599286</v>
      </c>
      <c r="M21" s="42">
        <v>116317</v>
      </c>
      <c r="N21" s="114">
        <v>37.361560797615383</v>
      </c>
    </row>
    <row r="22" spans="2:14" x14ac:dyDescent="0.25">
      <c r="B22" s="111" t="s">
        <v>98</v>
      </c>
      <c r="D22" s="42">
        <v>58372</v>
      </c>
      <c r="E22" s="114">
        <v>5.5415841913143371</v>
      </c>
      <c r="G22" s="42">
        <v>14143</v>
      </c>
      <c r="H22" s="114">
        <v>1.7423688973045821</v>
      </c>
      <c r="J22" s="42">
        <v>12384</v>
      </c>
      <c r="K22" s="114">
        <v>7.4794803500570746</v>
      </c>
      <c r="M22" s="42">
        <v>31845</v>
      </c>
      <c r="N22" s="114">
        <v>41.86771144213197</v>
      </c>
    </row>
    <row r="23" spans="2:14" x14ac:dyDescent="0.25">
      <c r="B23" s="111" t="s">
        <v>99</v>
      </c>
      <c r="D23" s="42">
        <v>102704</v>
      </c>
      <c r="E23" s="114">
        <v>3.7831969974299571</v>
      </c>
      <c r="G23" s="42">
        <v>28381</v>
      </c>
      <c r="H23" s="114">
        <v>1.429836687974076</v>
      </c>
      <c r="J23" s="42">
        <v>18159</v>
      </c>
      <c r="K23" s="114">
        <v>3.7489703183290559</v>
      </c>
      <c r="M23" s="42">
        <v>56164</v>
      </c>
      <c r="N23" s="114">
        <v>22.881494035590901</v>
      </c>
    </row>
    <row r="24" spans="2:14" x14ac:dyDescent="0.25">
      <c r="B24" s="111" t="s">
        <v>100</v>
      </c>
      <c r="D24" s="42">
        <v>287779</v>
      </c>
      <c r="E24" s="114">
        <v>4.0453136302718384</v>
      </c>
      <c r="G24" s="42">
        <v>68343</v>
      </c>
      <c r="H24" s="114">
        <v>1.1841999931383871</v>
      </c>
      <c r="J24" s="42">
        <v>57221</v>
      </c>
      <c r="K24" s="114">
        <v>6.1290899606575433</v>
      </c>
      <c r="M24" s="42">
        <v>162215</v>
      </c>
      <c r="N24" s="114">
        <v>39.656424260055587</v>
      </c>
    </row>
    <row r="25" spans="2:14" x14ac:dyDescent="0.25">
      <c r="B25" s="111" t="s">
        <v>101</v>
      </c>
      <c r="D25" s="42">
        <v>69481</v>
      </c>
      <c r="E25" s="114">
        <v>4.3781651920712754</v>
      </c>
      <c r="G25" s="42">
        <v>23864</v>
      </c>
      <c r="H25" s="114">
        <v>1.812471756078851</v>
      </c>
      <c r="J25" s="42">
        <v>15788</v>
      </c>
      <c r="K25" s="114">
        <v>8.0539514763197104</v>
      </c>
      <c r="M25" s="42">
        <v>29829</v>
      </c>
      <c r="N25" s="114">
        <v>40.143460824159547</v>
      </c>
    </row>
    <row r="26" spans="2:14" x14ac:dyDescent="0.25">
      <c r="B26" s="111" t="s">
        <v>102</v>
      </c>
      <c r="D26" s="42">
        <v>24081</v>
      </c>
      <c r="E26" s="114">
        <v>3.5213656716199662</v>
      </c>
      <c r="G26" s="42">
        <v>5695</v>
      </c>
      <c r="H26" s="114">
        <v>1.054005034053894</v>
      </c>
      <c r="J26" s="42">
        <v>4584</v>
      </c>
      <c r="K26" s="114">
        <v>4.5980239731180106</v>
      </c>
      <c r="M26" s="42">
        <v>13802</v>
      </c>
      <c r="N26" s="114">
        <v>31.483382376422821</v>
      </c>
    </row>
    <row r="27" spans="2:14" x14ac:dyDescent="0.25">
      <c r="B27" s="111" t="s">
        <v>103</v>
      </c>
      <c r="D27" s="42">
        <v>121444</v>
      </c>
      <c r="E27" s="114">
        <v>5.4159421640667817</v>
      </c>
      <c r="G27" s="42">
        <v>32138</v>
      </c>
      <c r="H27" s="114">
        <v>1.8903327051438601</v>
      </c>
      <c r="J27" s="42">
        <v>24317</v>
      </c>
      <c r="K27" s="114">
        <v>6.483374970338633</v>
      </c>
      <c r="M27" s="42">
        <v>64989</v>
      </c>
      <c r="N27" s="114">
        <v>38.880180913180823</v>
      </c>
    </row>
    <row r="28" spans="2:14" x14ac:dyDescent="0.25">
      <c r="B28" s="111" t="s">
        <v>104</v>
      </c>
      <c r="D28" s="42">
        <v>15193</v>
      </c>
      <c r="E28" s="114">
        <v>4.648978130555717</v>
      </c>
      <c r="G28" s="42">
        <v>3455</v>
      </c>
      <c r="H28" s="114">
        <v>1.363995262534544</v>
      </c>
      <c r="J28" s="42">
        <v>2906</v>
      </c>
      <c r="K28" s="114">
        <v>5.7462627540931743</v>
      </c>
      <c r="M28" s="42">
        <v>8832</v>
      </c>
      <c r="N28" s="114">
        <v>38.515546639919762</v>
      </c>
    </row>
    <row r="29" spans="2:14" x14ac:dyDescent="0.25">
      <c r="B29" s="111" t="s">
        <v>105</v>
      </c>
      <c r="D29" s="42">
        <v>2487</v>
      </c>
      <c r="E29" s="114">
        <v>2.976055141383561</v>
      </c>
      <c r="G29" s="42">
        <v>1375</v>
      </c>
      <c r="H29" s="114">
        <v>1.9063067559511431</v>
      </c>
      <c r="J29" s="42">
        <v>465</v>
      </c>
      <c r="K29" s="114">
        <v>5.2739026879891124</v>
      </c>
      <c r="M29" s="42">
        <v>647</v>
      </c>
      <c r="N29" s="114">
        <v>24.685234643265929</v>
      </c>
    </row>
    <row r="30" spans="2:14" x14ac:dyDescent="0.25">
      <c r="B30" s="115" t="s">
        <v>106</v>
      </c>
      <c r="D30" s="44">
        <v>3314</v>
      </c>
      <c r="E30" s="118">
        <v>3.8062641414083411</v>
      </c>
      <c r="G30" s="44">
        <v>1765</v>
      </c>
      <c r="H30" s="118">
        <v>2.3215131267427789</v>
      </c>
      <c r="J30" s="44">
        <v>621</v>
      </c>
      <c r="K30" s="118">
        <v>7.2117059574962257</v>
      </c>
      <c r="M30" s="44">
        <v>928</v>
      </c>
      <c r="N30" s="118">
        <v>38.220757825370683</v>
      </c>
    </row>
    <row r="31" spans="2:14" ht="8.1" customHeight="1" x14ac:dyDescent="0.25"/>
    <row r="32" spans="2:14" x14ac:dyDescent="0.25">
      <c r="B32" s="119" t="s">
        <v>49</v>
      </c>
      <c r="D32" s="120">
        <v>2267583</v>
      </c>
      <c r="E32" s="123">
        <v>4.6156352620975243</v>
      </c>
      <c r="G32" s="120">
        <v>593621</v>
      </c>
      <c r="H32" s="123">
        <v>1.5240718843537371</v>
      </c>
      <c r="J32" s="120">
        <v>487740</v>
      </c>
      <c r="K32" s="123">
        <v>6.823807974176586</v>
      </c>
      <c r="M32" s="120">
        <v>1186222</v>
      </c>
      <c r="N32" s="123">
        <v>39.136285909317813</v>
      </c>
    </row>
    <row r="34" spans="2:14" x14ac:dyDescent="0.25">
      <c r="B34" s="211" t="s">
        <v>125</v>
      </c>
      <c r="C34" s="210"/>
      <c r="D34" s="210"/>
      <c r="E34" s="210"/>
      <c r="F34" s="210"/>
      <c r="G34" s="210"/>
      <c r="H34" s="210"/>
      <c r="I34" s="210"/>
      <c r="J34" s="210"/>
      <c r="K34" s="210"/>
      <c r="L34" s="210"/>
      <c r="M34" s="210"/>
      <c r="N34" s="210"/>
    </row>
  </sheetData>
  <mergeCells count="19">
    <mergeCell ref="B34:N34"/>
    <mergeCell ref="H9:H10"/>
    <mergeCell ref="D7:E8"/>
    <mergeCell ref="J9:J10"/>
    <mergeCell ref="G8:H8"/>
    <mergeCell ref="E9:E10"/>
    <mergeCell ref="G7:H7"/>
    <mergeCell ref="M7:N7"/>
    <mergeCell ref="D9:D10"/>
    <mergeCell ref="N9:N10"/>
    <mergeCell ref="J7:K7"/>
    <mergeCell ref="M8:N8"/>
    <mergeCell ref="G9:G10"/>
    <mergeCell ref="K9:K10"/>
    <mergeCell ref="A4:N4"/>
    <mergeCell ref="M9:M10"/>
    <mergeCell ref="B7:B10"/>
    <mergeCell ref="J8:K8"/>
    <mergeCell ref="B5:N5"/>
  </mergeCells>
  <printOptions horizontalCentered="1" verticalCentered="1"/>
  <pageMargins left="0.27777777777777779" right="0.27777777777777779" top="0.27777777777777779" bottom="0.27777777777777779" header="0.1388888888888889" footer="0.1388888888888889"/>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192</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35"/>
  <sheetViews>
    <sheetView showGridLines="0" workbookViewId="0"/>
  </sheetViews>
  <sheetFormatPr baseColWidth="10" defaultColWidth="8.7109375" defaultRowHeight="15" x14ac:dyDescent="0.25"/>
  <cols>
    <col min="1" max="1" width="2" customWidth="1"/>
  </cols>
  <sheetData>
    <row r="2" spans="2:14" ht="69.95" customHeight="1" x14ac:dyDescent="0.25"/>
    <row r="3" spans="2:14" ht="15.75" x14ac:dyDescent="0.25">
      <c r="B3" s="1" t="s">
        <v>26</v>
      </c>
    </row>
    <row r="5" spans="2:14" ht="25.5" customHeight="1" x14ac:dyDescent="0.25">
      <c r="B5" s="1" t="s">
        <v>1</v>
      </c>
      <c r="N5" s="1" t="s">
        <v>2</v>
      </c>
    </row>
    <row r="7" spans="2:14" x14ac:dyDescent="0.25">
      <c r="B7" s="2" t="s">
        <v>27</v>
      </c>
    </row>
    <row r="8" spans="2:14" x14ac:dyDescent="0.25">
      <c r="B8" s="3" t="s">
        <v>28</v>
      </c>
    </row>
    <row r="9" spans="2:14" x14ac:dyDescent="0.25">
      <c r="B9" s="3" t="s">
        <v>29</v>
      </c>
    </row>
    <row r="10" spans="2:14" x14ac:dyDescent="0.25">
      <c r="B10" s="3" t="s">
        <v>30</v>
      </c>
    </row>
    <row r="11" spans="2:14" x14ac:dyDescent="0.25">
      <c r="B11" s="3" t="s">
        <v>31</v>
      </c>
    </row>
    <row r="12" spans="2:14" x14ac:dyDescent="0.25">
      <c r="B12" s="3" t="s">
        <v>32</v>
      </c>
    </row>
    <row r="13" spans="2:14" x14ac:dyDescent="0.25">
      <c r="B13" s="3" t="s">
        <v>33</v>
      </c>
    </row>
    <row r="15" spans="2:14" x14ac:dyDescent="0.25">
      <c r="B15" s="2" t="s">
        <v>34</v>
      </c>
    </row>
    <row r="16" spans="2:14" x14ac:dyDescent="0.25">
      <c r="B16" s="3" t="s">
        <v>35</v>
      </c>
    </row>
    <row r="17" spans="2:2" x14ac:dyDescent="0.25">
      <c r="B17" s="3" t="s">
        <v>36</v>
      </c>
    </row>
    <row r="18" spans="2:2" x14ac:dyDescent="0.25">
      <c r="B18" s="3" t="s">
        <v>37</v>
      </c>
    </row>
    <row r="20" spans="2:2" x14ac:dyDescent="0.25">
      <c r="B20" s="2" t="s">
        <v>38</v>
      </c>
    </row>
    <row r="21" spans="2:2" x14ac:dyDescent="0.25">
      <c r="B21" s="3" t="s">
        <v>39</v>
      </c>
    </row>
    <row r="23" spans="2:2" x14ac:dyDescent="0.25">
      <c r="B23" s="2" t="s">
        <v>40</v>
      </c>
    </row>
    <row r="24" spans="2:2" x14ac:dyDescent="0.25">
      <c r="B24" s="3" t="s">
        <v>40</v>
      </c>
    </row>
    <row r="25" spans="2:2" x14ac:dyDescent="0.25">
      <c r="B25" s="3" t="s">
        <v>41</v>
      </c>
    </row>
    <row r="27" spans="2:2" x14ac:dyDescent="0.25">
      <c r="B27" s="2" t="s">
        <v>42</v>
      </c>
    </row>
    <row r="28" spans="2:2" x14ac:dyDescent="0.25">
      <c r="B28" s="3" t="s">
        <v>42</v>
      </c>
    </row>
    <row r="29" spans="2:2" x14ac:dyDescent="0.25">
      <c r="B29" s="3" t="s">
        <v>43</v>
      </c>
    </row>
    <row r="31" spans="2:2" x14ac:dyDescent="0.25">
      <c r="B31" s="2" t="s">
        <v>44</v>
      </c>
    </row>
    <row r="32" spans="2:2" x14ac:dyDescent="0.25">
      <c r="B32" s="3" t="s">
        <v>45</v>
      </c>
    </row>
    <row r="33" spans="2:2" x14ac:dyDescent="0.25">
      <c r="B33" s="3" t="s">
        <v>46</v>
      </c>
    </row>
    <row r="34" spans="2:2" x14ac:dyDescent="0.25">
      <c r="B34" s="3" t="s">
        <v>47</v>
      </c>
    </row>
    <row r="35" spans="2:2" x14ac:dyDescent="0.25">
      <c r="B35" s="3" t="s">
        <v>48</v>
      </c>
    </row>
  </sheetData>
  <printOptions horizontalCentered="1" verticalCentered="1"/>
  <pageMargins left="0.27777777777777779" right="0.27777777777777779" top="0.27777777777777779" bottom="0.27777777777777779" header="0.1388888888888889" footer="0.1388888888888889"/>
  <pageSetup paperSize="9" scale="9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35"/>
  <sheetViews>
    <sheetView showGridLines="0" workbookViewId="0"/>
  </sheetViews>
  <sheetFormatPr baseColWidth="10" defaultColWidth="8.7109375" defaultRowHeight="15" x14ac:dyDescent="0.25"/>
  <cols>
    <col min="1" max="1" width="3" customWidth="1"/>
    <col min="2" max="2" width="34" customWidth="1"/>
    <col min="3" max="3" width="0.42578125" customWidth="1"/>
    <col min="4" max="4" width="14" customWidth="1"/>
    <col min="5" max="5" width="0.42578125" customWidth="1"/>
    <col min="6" max="7" width="14" customWidth="1"/>
    <col min="8" max="8" width="0.42578125" customWidth="1"/>
    <col min="9" max="10" width="14" customWidth="1"/>
    <col min="11" max="11" width="9" customWidth="1"/>
    <col min="12" max="12" width="11" customWidth="1"/>
    <col min="13" max="13" width="9" customWidth="1"/>
    <col min="14" max="14" width="11" customWidth="1"/>
    <col min="15" max="15" width="9" customWidth="1"/>
    <col min="16" max="16" width="11" customWidth="1"/>
    <col min="17" max="17" width="9" customWidth="1"/>
    <col min="18" max="18" width="11" customWidth="1"/>
    <col min="19" max="19" width="9" customWidth="1"/>
    <col min="20" max="20" width="11" customWidth="1"/>
    <col min="21" max="21" width="9" customWidth="1"/>
    <col min="22" max="22" width="11" customWidth="1"/>
  </cols>
  <sheetData>
    <row r="1" spans="1:22" ht="14.45" customHeight="1" x14ac:dyDescent="0.25"/>
    <row r="2" spans="1:22" ht="14.45" customHeight="1" x14ac:dyDescent="0.25"/>
    <row r="3" spans="1:22" ht="32.450000000000003" customHeight="1" x14ac:dyDescent="0.25"/>
    <row r="4" spans="1:22" ht="19.5" customHeight="1" x14ac:dyDescent="0.25">
      <c r="A4" s="209" t="s">
        <v>193</v>
      </c>
      <c r="B4" s="210"/>
      <c r="C4" s="210"/>
      <c r="D4" s="210"/>
      <c r="E4" s="210"/>
      <c r="F4" s="210"/>
      <c r="G4" s="210"/>
      <c r="H4" s="210"/>
      <c r="I4" s="210"/>
      <c r="J4" s="210"/>
      <c r="K4" s="210"/>
      <c r="L4" s="210"/>
      <c r="M4" s="210"/>
      <c r="N4" s="210"/>
      <c r="O4" s="210"/>
      <c r="P4" s="210"/>
      <c r="Q4" s="210"/>
      <c r="R4" s="210"/>
      <c r="S4" s="210"/>
      <c r="T4" s="210"/>
      <c r="U4" s="210"/>
      <c r="V4" s="210"/>
    </row>
    <row r="5" spans="1:22" ht="15.95" customHeight="1" x14ac:dyDescent="0.25">
      <c r="B5" s="226" t="s">
        <v>113</v>
      </c>
      <c r="C5" s="210"/>
      <c r="D5" s="210"/>
      <c r="E5" s="210"/>
      <c r="F5" s="210"/>
      <c r="G5" s="210"/>
      <c r="H5" s="210"/>
      <c r="I5" s="210"/>
      <c r="J5" s="210"/>
      <c r="K5" s="210"/>
      <c r="L5" s="210"/>
      <c r="M5" s="210"/>
      <c r="N5" s="210"/>
      <c r="O5" s="210"/>
      <c r="P5" s="210"/>
      <c r="Q5" s="210"/>
      <c r="R5" s="210"/>
      <c r="S5" s="210"/>
      <c r="T5" s="210"/>
      <c r="U5" s="210"/>
      <c r="V5" s="210"/>
    </row>
    <row r="6" spans="1:22" ht="6" customHeight="1" x14ac:dyDescent="0.25"/>
    <row r="7" spans="1:22" ht="7.5" customHeight="1" x14ac:dyDescent="0.25">
      <c r="B7" s="235" t="s">
        <v>114</v>
      </c>
      <c r="D7" s="228" t="s">
        <v>194</v>
      </c>
      <c r="E7" s="5"/>
      <c r="F7" s="5"/>
      <c r="G7" s="5"/>
      <c r="H7" s="5"/>
      <c r="I7" s="5"/>
      <c r="J7" s="5"/>
      <c r="K7" s="5"/>
      <c r="L7" s="5"/>
      <c r="M7" s="5"/>
      <c r="N7" s="5"/>
      <c r="O7" s="5"/>
      <c r="P7" s="5"/>
      <c r="Q7" s="5"/>
      <c r="R7" s="5"/>
      <c r="S7" s="5"/>
      <c r="T7" s="5"/>
      <c r="U7" s="5"/>
      <c r="V7" s="6"/>
    </row>
    <row r="8" spans="1:22" ht="15" customHeight="1" x14ac:dyDescent="0.25">
      <c r="B8" s="220"/>
      <c r="D8" s="247"/>
      <c r="E8" s="9"/>
      <c r="F8" s="217" t="s">
        <v>195</v>
      </c>
      <c r="G8" s="204"/>
      <c r="H8" s="9"/>
      <c r="I8" s="217" t="s">
        <v>196</v>
      </c>
      <c r="J8" s="204"/>
      <c r="K8" s="243" t="s">
        <v>149</v>
      </c>
      <c r="L8" s="210"/>
      <c r="M8" s="210"/>
      <c r="N8" s="210"/>
      <c r="O8" s="210"/>
      <c r="P8" s="210"/>
      <c r="Q8" s="210"/>
      <c r="R8" s="210"/>
      <c r="S8" s="210"/>
      <c r="T8" s="210"/>
      <c r="U8" s="210"/>
      <c r="V8" s="213"/>
    </row>
    <row r="9" spans="1:22" ht="25.5" customHeight="1" x14ac:dyDescent="0.25">
      <c r="B9" s="220"/>
      <c r="D9" s="223"/>
      <c r="E9" s="9"/>
      <c r="F9" s="205"/>
      <c r="G9" s="207"/>
      <c r="H9" s="9"/>
      <c r="I9" s="205"/>
      <c r="J9" s="207"/>
      <c r="K9" s="245" t="s">
        <v>150</v>
      </c>
      <c r="L9" s="202"/>
      <c r="M9" s="245" t="s">
        <v>151</v>
      </c>
      <c r="N9" s="202"/>
      <c r="O9" s="245" t="s">
        <v>152</v>
      </c>
      <c r="P9" s="202"/>
      <c r="Q9" s="245" t="s">
        <v>153</v>
      </c>
      <c r="R9" s="202"/>
      <c r="S9" s="245" t="s">
        <v>154</v>
      </c>
      <c r="T9" s="202"/>
      <c r="U9" s="245" t="s">
        <v>155</v>
      </c>
      <c r="V9" s="202"/>
    </row>
    <row r="10" spans="1:22" ht="39" customHeight="1" x14ac:dyDescent="0.25">
      <c r="B10" s="231"/>
      <c r="D10" s="244" t="s">
        <v>119</v>
      </c>
      <c r="E10" s="10"/>
      <c r="F10" s="242" t="s">
        <v>119</v>
      </c>
      <c r="G10" s="242" t="s">
        <v>197</v>
      </c>
      <c r="H10" s="10"/>
      <c r="I10" s="242" t="s">
        <v>119</v>
      </c>
      <c r="J10" s="242" t="s">
        <v>197</v>
      </c>
      <c r="K10" s="242" t="s">
        <v>119</v>
      </c>
      <c r="L10" s="242" t="s">
        <v>157</v>
      </c>
      <c r="M10" s="242" t="s">
        <v>119</v>
      </c>
      <c r="N10" s="242" t="s">
        <v>157</v>
      </c>
      <c r="O10" s="242" t="s">
        <v>119</v>
      </c>
      <c r="P10" s="242" t="s">
        <v>157</v>
      </c>
      <c r="Q10" s="242" t="s">
        <v>119</v>
      </c>
      <c r="R10" s="242" t="s">
        <v>157</v>
      </c>
      <c r="S10" s="242" t="s">
        <v>119</v>
      </c>
      <c r="T10" s="242" t="s">
        <v>157</v>
      </c>
      <c r="U10" s="242" t="s">
        <v>119</v>
      </c>
      <c r="V10" s="246" t="s">
        <v>157</v>
      </c>
    </row>
    <row r="11" spans="1:22" ht="8.4499999999999993" customHeight="1" x14ac:dyDescent="0.25"/>
    <row r="12" spans="1:22" x14ac:dyDescent="0.25">
      <c r="B12" s="107" t="s">
        <v>88</v>
      </c>
      <c r="D12" s="130">
        <v>449403</v>
      </c>
      <c r="F12" s="40">
        <v>6729</v>
      </c>
      <c r="G12" s="110">
        <v>1.4973197775715781</v>
      </c>
      <c r="I12" s="40">
        <v>3332</v>
      </c>
      <c r="J12" s="110">
        <v>0.74142807235376718</v>
      </c>
      <c r="K12" s="40">
        <v>3031</v>
      </c>
      <c r="L12" s="109">
        <v>90.966386554621849</v>
      </c>
      <c r="M12" s="108">
        <v>67</v>
      </c>
      <c r="N12" s="109">
        <v>2.0108043217286919</v>
      </c>
      <c r="O12" s="108">
        <v>1</v>
      </c>
      <c r="P12" s="109">
        <v>3.0012004801920771E-2</v>
      </c>
      <c r="Q12" s="108">
        <v>173</v>
      </c>
      <c r="R12" s="109">
        <v>5.1920768307322929</v>
      </c>
      <c r="S12" s="108">
        <v>0</v>
      </c>
      <c r="T12" s="109">
        <v>0</v>
      </c>
      <c r="U12" s="108">
        <v>60</v>
      </c>
      <c r="V12" s="110">
        <v>1.800720288115246</v>
      </c>
    </row>
    <row r="13" spans="1:22" x14ac:dyDescent="0.25">
      <c r="B13" s="111" t="s">
        <v>89</v>
      </c>
      <c r="D13" s="131">
        <v>58813</v>
      </c>
      <c r="F13" s="42">
        <v>1139</v>
      </c>
      <c r="G13" s="114">
        <v>1.936646659752095</v>
      </c>
      <c r="I13" s="42">
        <v>642</v>
      </c>
      <c r="J13" s="114">
        <v>1.091595395575808</v>
      </c>
      <c r="K13" s="42">
        <v>579</v>
      </c>
      <c r="L13" s="113">
        <v>90.186915887850475</v>
      </c>
      <c r="M13" s="112">
        <v>10</v>
      </c>
      <c r="N13" s="113">
        <v>1.557632398753894</v>
      </c>
      <c r="O13" s="112">
        <v>0</v>
      </c>
      <c r="P13" s="113">
        <v>0</v>
      </c>
      <c r="Q13" s="112">
        <v>35</v>
      </c>
      <c r="R13" s="113">
        <v>5.4517133956386292</v>
      </c>
      <c r="S13" s="112">
        <v>3</v>
      </c>
      <c r="T13" s="113">
        <v>0.46728971962616822</v>
      </c>
      <c r="U13" s="112">
        <v>15</v>
      </c>
      <c r="V13" s="114">
        <v>2.3364485981308412</v>
      </c>
    </row>
    <row r="14" spans="1:22" x14ac:dyDescent="0.25">
      <c r="B14" s="111" t="s">
        <v>90</v>
      </c>
      <c r="D14" s="131">
        <v>43986</v>
      </c>
      <c r="F14" s="42">
        <v>638</v>
      </c>
      <c r="G14" s="114">
        <v>1.450461510480608</v>
      </c>
      <c r="I14" s="42">
        <v>371</v>
      </c>
      <c r="J14" s="114">
        <v>0.84345018869640342</v>
      </c>
      <c r="K14" s="42">
        <v>359</v>
      </c>
      <c r="L14" s="113">
        <v>96.7654986522911</v>
      </c>
      <c r="M14" s="112">
        <v>1</v>
      </c>
      <c r="N14" s="113">
        <v>0.26954177897574128</v>
      </c>
      <c r="O14" s="112">
        <v>0</v>
      </c>
      <c r="P14" s="113">
        <v>0</v>
      </c>
      <c r="Q14" s="112">
        <v>2</v>
      </c>
      <c r="R14" s="113">
        <v>0.53908355795148255</v>
      </c>
      <c r="S14" s="112">
        <v>0</v>
      </c>
      <c r="T14" s="113">
        <v>0</v>
      </c>
      <c r="U14" s="112">
        <v>9</v>
      </c>
      <c r="V14" s="114">
        <v>2.4258760107816708</v>
      </c>
    </row>
    <row r="15" spans="1:22" x14ac:dyDescent="0.25">
      <c r="B15" s="111" t="s">
        <v>91</v>
      </c>
      <c r="D15" s="131">
        <v>48395</v>
      </c>
      <c r="F15" s="42">
        <v>755</v>
      </c>
      <c r="G15" s="114">
        <v>1.560078520508317</v>
      </c>
      <c r="I15" s="42">
        <v>446</v>
      </c>
      <c r="J15" s="114">
        <v>0.92158280814133697</v>
      </c>
      <c r="K15" s="42">
        <v>426</v>
      </c>
      <c r="L15" s="113">
        <v>95.515695067264573</v>
      </c>
      <c r="M15" s="112">
        <v>16</v>
      </c>
      <c r="N15" s="113">
        <v>3.5874439461883409</v>
      </c>
      <c r="O15" s="112">
        <v>0</v>
      </c>
      <c r="P15" s="113">
        <v>0</v>
      </c>
      <c r="Q15" s="112">
        <v>0</v>
      </c>
      <c r="R15" s="113">
        <v>0</v>
      </c>
      <c r="S15" s="112">
        <v>4</v>
      </c>
      <c r="T15" s="113">
        <v>0.89686098654708524</v>
      </c>
      <c r="U15" s="112">
        <v>0</v>
      </c>
      <c r="V15" s="114">
        <v>0</v>
      </c>
    </row>
    <row r="16" spans="1:22" x14ac:dyDescent="0.25">
      <c r="B16" s="111" t="s">
        <v>92</v>
      </c>
      <c r="D16" s="131">
        <v>83375</v>
      </c>
      <c r="F16" s="42">
        <v>1817</v>
      </c>
      <c r="G16" s="114">
        <v>2.1793103448275861</v>
      </c>
      <c r="I16" s="42">
        <v>696</v>
      </c>
      <c r="J16" s="114">
        <v>0.83478260869565213</v>
      </c>
      <c r="K16" s="42">
        <v>678</v>
      </c>
      <c r="L16" s="113">
        <v>97.41379310344827</v>
      </c>
      <c r="M16" s="112">
        <v>4</v>
      </c>
      <c r="N16" s="113">
        <v>0.57471264367816088</v>
      </c>
      <c r="O16" s="112">
        <v>0</v>
      </c>
      <c r="P16" s="113">
        <v>0</v>
      </c>
      <c r="Q16" s="112">
        <v>12</v>
      </c>
      <c r="R16" s="113">
        <v>1.7241379310344831</v>
      </c>
      <c r="S16" s="112">
        <v>0</v>
      </c>
      <c r="T16" s="113">
        <v>0</v>
      </c>
      <c r="U16" s="112">
        <v>2</v>
      </c>
      <c r="V16" s="114">
        <v>0.28735632183908039</v>
      </c>
    </row>
    <row r="17" spans="2:22" x14ac:dyDescent="0.25">
      <c r="B17" s="111" t="s">
        <v>93</v>
      </c>
      <c r="D17" s="131">
        <v>25533</v>
      </c>
      <c r="F17" s="42">
        <v>932</v>
      </c>
      <c r="G17" s="114">
        <v>3.6501782007598012</v>
      </c>
      <c r="I17" s="42">
        <v>235</v>
      </c>
      <c r="J17" s="114">
        <v>0.92037755062076532</v>
      </c>
      <c r="K17" s="42">
        <v>213</v>
      </c>
      <c r="L17" s="113">
        <v>90.638297872340416</v>
      </c>
      <c r="M17" s="112">
        <v>7</v>
      </c>
      <c r="N17" s="113">
        <v>2.978723404255319</v>
      </c>
      <c r="O17" s="112">
        <v>0</v>
      </c>
      <c r="P17" s="113">
        <v>0</v>
      </c>
      <c r="Q17" s="112">
        <v>13</v>
      </c>
      <c r="R17" s="113">
        <v>5.5319148936170208</v>
      </c>
      <c r="S17" s="112">
        <v>0</v>
      </c>
      <c r="T17" s="113">
        <v>0</v>
      </c>
      <c r="U17" s="112">
        <v>2</v>
      </c>
      <c r="V17" s="114">
        <v>0.85106382978723405</v>
      </c>
    </row>
    <row r="18" spans="2:22" x14ac:dyDescent="0.25">
      <c r="B18" s="111" t="s">
        <v>94</v>
      </c>
      <c r="D18" s="131">
        <v>101979</v>
      </c>
      <c r="F18" s="42">
        <v>1471</v>
      </c>
      <c r="G18" s="114">
        <v>1.4424538385353849</v>
      </c>
      <c r="I18" s="42">
        <v>1127</v>
      </c>
      <c r="J18" s="114">
        <v>1.1051294874434929</v>
      </c>
      <c r="K18" s="42">
        <v>916</v>
      </c>
      <c r="L18" s="113">
        <v>81.277728482697427</v>
      </c>
      <c r="M18" s="112">
        <v>36</v>
      </c>
      <c r="N18" s="113">
        <v>3.1943212067435671</v>
      </c>
      <c r="O18" s="112">
        <v>5</v>
      </c>
      <c r="P18" s="113">
        <v>0.44365572315882867</v>
      </c>
      <c r="Q18" s="112">
        <v>39</v>
      </c>
      <c r="R18" s="113">
        <v>3.460514640638864</v>
      </c>
      <c r="S18" s="112">
        <v>0</v>
      </c>
      <c r="T18" s="113">
        <v>0</v>
      </c>
      <c r="U18" s="112">
        <v>131</v>
      </c>
      <c r="V18" s="114">
        <v>11.62377994676131</v>
      </c>
    </row>
    <row r="19" spans="2:22" x14ac:dyDescent="0.25">
      <c r="B19" s="111" t="s">
        <v>95</v>
      </c>
      <c r="D19" s="131">
        <v>157881</v>
      </c>
      <c r="F19" s="42">
        <v>1386</v>
      </c>
      <c r="G19" s="114">
        <v>0.87787637524464635</v>
      </c>
      <c r="I19" s="42">
        <v>1445</v>
      </c>
      <c r="J19" s="114">
        <v>0.91524629309416594</v>
      </c>
      <c r="K19" s="42">
        <v>1343</v>
      </c>
      <c r="L19" s="113">
        <v>92.941176470588232</v>
      </c>
      <c r="M19" s="112">
        <v>56</v>
      </c>
      <c r="N19" s="113">
        <v>3.875432525951557</v>
      </c>
      <c r="O19" s="112">
        <v>0</v>
      </c>
      <c r="P19" s="113">
        <v>0</v>
      </c>
      <c r="Q19" s="112">
        <v>1</v>
      </c>
      <c r="R19" s="113">
        <v>6.920415224913494E-2</v>
      </c>
      <c r="S19" s="112">
        <v>0</v>
      </c>
      <c r="T19" s="113">
        <v>0</v>
      </c>
      <c r="U19" s="112">
        <v>45</v>
      </c>
      <c r="V19" s="114">
        <v>3.114186851211072</v>
      </c>
    </row>
    <row r="20" spans="2:22" x14ac:dyDescent="0.25">
      <c r="B20" s="111" t="s">
        <v>96</v>
      </c>
      <c r="D20" s="131">
        <v>388528</v>
      </c>
      <c r="F20" s="42">
        <v>7220</v>
      </c>
      <c r="G20" s="114">
        <v>1.8582959271918631</v>
      </c>
      <c r="I20" s="42">
        <v>4111</v>
      </c>
      <c r="J20" s="114">
        <v>1.058096198986946</v>
      </c>
      <c r="K20" s="42">
        <v>2919</v>
      </c>
      <c r="L20" s="113">
        <v>71.004621746533687</v>
      </c>
      <c r="M20" s="112">
        <v>56</v>
      </c>
      <c r="N20" s="113">
        <v>1.362198978350766</v>
      </c>
      <c r="O20" s="112">
        <v>789</v>
      </c>
      <c r="P20" s="113">
        <v>19.19241060569205</v>
      </c>
      <c r="Q20" s="112">
        <v>0</v>
      </c>
      <c r="R20" s="113">
        <v>0</v>
      </c>
      <c r="S20" s="112">
        <v>106</v>
      </c>
      <c r="T20" s="113">
        <v>2.5784480661639502</v>
      </c>
      <c r="U20" s="112">
        <v>241</v>
      </c>
      <c r="V20" s="114">
        <v>5.8623206032595476</v>
      </c>
    </row>
    <row r="21" spans="2:22" x14ac:dyDescent="0.25">
      <c r="B21" s="111" t="s">
        <v>97</v>
      </c>
      <c r="D21" s="131">
        <v>224835</v>
      </c>
      <c r="F21" s="42">
        <v>3575</v>
      </c>
      <c r="G21" s="114">
        <v>1.5900549291702799</v>
      </c>
      <c r="I21" s="42">
        <v>1852</v>
      </c>
      <c r="J21" s="114">
        <v>0.82371516890163887</v>
      </c>
      <c r="K21" s="42">
        <v>1755</v>
      </c>
      <c r="L21" s="113">
        <v>94.762419006479476</v>
      </c>
      <c r="M21" s="112">
        <v>65</v>
      </c>
      <c r="N21" s="113">
        <v>3.5097192224622029</v>
      </c>
      <c r="O21" s="112">
        <v>0</v>
      </c>
      <c r="P21" s="113">
        <v>0</v>
      </c>
      <c r="Q21" s="112">
        <v>4</v>
      </c>
      <c r="R21" s="113">
        <v>0.21598272138228941</v>
      </c>
      <c r="S21" s="112">
        <v>7</v>
      </c>
      <c r="T21" s="113">
        <v>0.37796976241900648</v>
      </c>
      <c r="U21" s="112">
        <v>21</v>
      </c>
      <c r="V21" s="114">
        <v>1.13390928725702</v>
      </c>
    </row>
    <row r="22" spans="2:22" x14ac:dyDescent="0.25">
      <c r="B22" s="111" t="s">
        <v>98</v>
      </c>
      <c r="D22" s="131">
        <v>58372</v>
      </c>
      <c r="F22" s="42">
        <v>736</v>
      </c>
      <c r="G22" s="114">
        <v>1.2608785033920371</v>
      </c>
      <c r="I22" s="42">
        <v>716</v>
      </c>
      <c r="J22" s="114">
        <v>1.226615500582471</v>
      </c>
      <c r="K22" s="42">
        <v>487</v>
      </c>
      <c r="L22" s="113">
        <v>68.016759776536318</v>
      </c>
      <c r="M22" s="112">
        <v>19</v>
      </c>
      <c r="N22" s="113">
        <v>2.6536312849162011</v>
      </c>
      <c r="O22" s="112">
        <v>0</v>
      </c>
      <c r="P22" s="113">
        <v>0</v>
      </c>
      <c r="Q22" s="112">
        <v>5</v>
      </c>
      <c r="R22" s="113">
        <v>0.6983240223463687</v>
      </c>
      <c r="S22" s="112">
        <v>0</v>
      </c>
      <c r="T22" s="113">
        <v>0</v>
      </c>
      <c r="U22" s="112">
        <v>205</v>
      </c>
      <c r="V22" s="114">
        <v>28.631284916201121</v>
      </c>
    </row>
    <row r="23" spans="2:22" x14ac:dyDescent="0.25">
      <c r="B23" s="111" t="s">
        <v>99</v>
      </c>
      <c r="D23" s="131">
        <v>102704</v>
      </c>
      <c r="F23" s="42">
        <v>1987</v>
      </c>
      <c r="G23" s="114">
        <v>1.934686088175728</v>
      </c>
      <c r="I23" s="42">
        <v>1082</v>
      </c>
      <c r="J23" s="114">
        <v>1.0535130082567381</v>
      </c>
      <c r="K23" s="42">
        <v>1053</v>
      </c>
      <c r="L23" s="113">
        <v>97.319778188539743</v>
      </c>
      <c r="M23" s="112">
        <v>12</v>
      </c>
      <c r="N23" s="113">
        <v>1.1090573012939</v>
      </c>
      <c r="O23" s="112">
        <v>0</v>
      </c>
      <c r="P23" s="113">
        <v>0</v>
      </c>
      <c r="Q23" s="112">
        <v>2</v>
      </c>
      <c r="R23" s="113">
        <v>0.1848428835489834</v>
      </c>
      <c r="S23" s="112">
        <v>0</v>
      </c>
      <c r="T23" s="113">
        <v>0</v>
      </c>
      <c r="U23" s="112">
        <v>15</v>
      </c>
      <c r="V23" s="114">
        <v>1.386321626617375</v>
      </c>
    </row>
    <row r="24" spans="2:22" x14ac:dyDescent="0.25">
      <c r="B24" s="111" t="s">
        <v>100</v>
      </c>
      <c r="D24" s="131">
        <v>287779</v>
      </c>
      <c r="F24" s="42">
        <v>4410</v>
      </c>
      <c r="G24" s="114">
        <v>1.532425924059782</v>
      </c>
      <c r="I24" s="42">
        <v>2945</v>
      </c>
      <c r="J24" s="114">
        <v>1.023354727064866</v>
      </c>
      <c r="K24" s="42">
        <v>2128</v>
      </c>
      <c r="L24" s="113">
        <v>72.258064516129025</v>
      </c>
      <c r="M24" s="112">
        <v>111</v>
      </c>
      <c r="N24" s="113">
        <v>3.769100169779287</v>
      </c>
      <c r="O24" s="112">
        <v>0</v>
      </c>
      <c r="P24" s="113">
        <v>0</v>
      </c>
      <c r="Q24" s="112">
        <v>53</v>
      </c>
      <c r="R24" s="113">
        <v>1.7996604414261459</v>
      </c>
      <c r="S24" s="112">
        <v>0</v>
      </c>
      <c r="T24" s="113">
        <v>0</v>
      </c>
      <c r="U24" s="112">
        <v>653</v>
      </c>
      <c r="V24" s="114">
        <v>22.17317487266553</v>
      </c>
    </row>
    <row r="25" spans="2:22" x14ac:dyDescent="0.25">
      <c r="B25" s="111" t="s">
        <v>101</v>
      </c>
      <c r="D25" s="131">
        <v>69481</v>
      </c>
      <c r="F25" s="42">
        <v>1667</v>
      </c>
      <c r="G25" s="114">
        <v>2.3992170521437521</v>
      </c>
      <c r="I25" s="42">
        <v>866</v>
      </c>
      <c r="J25" s="114">
        <v>1.2463839035131909</v>
      </c>
      <c r="K25" s="42">
        <v>463</v>
      </c>
      <c r="L25" s="113">
        <v>53.464203233256349</v>
      </c>
      <c r="M25" s="112">
        <v>10</v>
      </c>
      <c r="N25" s="113">
        <v>1.1547344110854501</v>
      </c>
      <c r="O25" s="112">
        <v>37</v>
      </c>
      <c r="P25" s="113">
        <v>4.2725173210161662</v>
      </c>
      <c r="Q25" s="112">
        <v>297</v>
      </c>
      <c r="R25" s="113">
        <v>34.295612009237871</v>
      </c>
      <c r="S25" s="112">
        <v>34</v>
      </c>
      <c r="T25" s="113">
        <v>3.9260969976905309</v>
      </c>
      <c r="U25" s="112">
        <v>25</v>
      </c>
      <c r="V25" s="114">
        <v>2.8868360277136258</v>
      </c>
    </row>
    <row r="26" spans="2:22" x14ac:dyDescent="0.25">
      <c r="B26" s="111" t="s">
        <v>102</v>
      </c>
      <c r="D26" s="131">
        <v>24081</v>
      </c>
      <c r="F26" s="42">
        <v>323</v>
      </c>
      <c r="G26" s="114">
        <v>1.3413064241518211</v>
      </c>
      <c r="I26" s="42">
        <v>245</v>
      </c>
      <c r="J26" s="114">
        <v>1.017399609650762</v>
      </c>
      <c r="K26" s="42">
        <v>232</v>
      </c>
      <c r="L26" s="113">
        <v>94.693877551020407</v>
      </c>
      <c r="M26" s="112">
        <v>13</v>
      </c>
      <c r="N26" s="113">
        <v>5.3061224489795924</v>
      </c>
      <c r="O26" s="112">
        <v>0</v>
      </c>
      <c r="P26" s="113">
        <v>0</v>
      </c>
      <c r="Q26" s="112">
        <v>0</v>
      </c>
      <c r="R26" s="113">
        <v>0</v>
      </c>
      <c r="S26" s="112">
        <v>0</v>
      </c>
      <c r="T26" s="113">
        <v>0</v>
      </c>
      <c r="U26" s="112">
        <v>0</v>
      </c>
      <c r="V26" s="114">
        <v>0</v>
      </c>
    </row>
    <row r="27" spans="2:22" x14ac:dyDescent="0.25">
      <c r="B27" s="111" t="s">
        <v>103</v>
      </c>
      <c r="D27" s="131">
        <v>121444</v>
      </c>
      <c r="F27" s="42">
        <v>1682</v>
      </c>
      <c r="G27" s="114">
        <v>1.385000494054873</v>
      </c>
      <c r="I27" s="42">
        <v>1118</v>
      </c>
      <c r="J27" s="114">
        <v>0.92058891340864923</v>
      </c>
      <c r="K27" s="42">
        <v>1038</v>
      </c>
      <c r="L27" s="113">
        <v>92.844364937388193</v>
      </c>
      <c r="M27" s="112">
        <v>46</v>
      </c>
      <c r="N27" s="113">
        <v>4.1144901610017888</v>
      </c>
      <c r="O27" s="112">
        <v>0</v>
      </c>
      <c r="P27" s="113">
        <v>0</v>
      </c>
      <c r="Q27" s="112">
        <v>9</v>
      </c>
      <c r="R27" s="113">
        <v>0.80500894454382832</v>
      </c>
      <c r="S27" s="112">
        <v>22</v>
      </c>
      <c r="T27" s="113">
        <v>1.9677996422182471</v>
      </c>
      <c r="U27" s="112">
        <v>3</v>
      </c>
      <c r="V27" s="114">
        <v>0.26833631484794268</v>
      </c>
    </row>
    <row r="28" spans="2:22" x14ac:dyDescent="0.25">
      <c r="B28" s="111" t="s">
        <v>104</v>
      </c>
      <c r="D28" s="131">
        <v>15193</v>
      </c>
      <c r="F28" s="42">
        <v>296</v>
      </c>
      <c r="G28" s="114">
        <v>1.948265648653986</v>
      </c>
      <c r="I28" s="42">
        <v>313</v>
      </c>
      <c r="J28" s="114">
        <v>2.060159283880735</v>
      </c>
      <c r="K28" s="42">
        <v>75</v>
      </c>
      <c r="L28" s="113">
        <v>23.961661341853031</v>
      </c>
      <c r="M28" s="112">
        <v>2</v>
      </c>
      <c r="N28" s="113">
        <v>0.63897763578274758</v>
      </c>
      <c r="O28" s="112">
        <v>137</v>
      </c>
      <c r="P28" s="113">
        <v>43.769968051118212</v>
      </c>
      <c r="Q28" s="112">
        <v>0</v>
      </c>
      <c r="R28" s="113">
        <v>0</v>
      </c>
      <c r="S28" s="112">
        <v>0</v>
      </c>
      <c r="T28" s="113">
        <v>0</v>
      </c>
      <c r="U28" s="112">
        <v>99</v>
      </c>
      <c r="V28" s="114">
        <v>31.629392971246009</v>
      </c>
    </row>
    <row r="29" spans="2:22" x14ac:dyDescent="0.25">
      <c r="B29" s="111" t="s">
        <v>105</v>
      </c>
      <c r="D29" s="131">
        <v>2487</v>
      </c>
      <c r="F29" s="42">
        <v>31</v>
      </c>
      <c r="G29" s="114">
        <v>1.2464817048653001</v>
      </c>
      <c r="I29" s="42">
        <v>48</v>
      </c>
      <c r="J29" s="114">
        <v>1.930036188178528</v>
      </c>
      <c r="K29" s="42">
        <v>23</v>
      </c>
      <c r="L29" s="113">
        <v>47.916666666666671</v>
      </c>
      <c r="M29" s="112">
        <v>1</v>
      </c>
      <c r="N29" s="113">
        <v>2.083333333333333</v>
      </c>
      <c r="O29" s="112">
        <v>2</v>
      </c>
      <c r="P29" s="113">
        <v>4.1666666666666661</v>
      </c>
      <c r="Q29" s="112">
        <v>14</v>
      </c>
      <c r="R29" s="113">
        <v>29.166666666666671</v>
      </c>
      <c r="S29" s="112">
        <v>0</v>
      </c>
      <c r="T29" s="113">
        <v>0</v>
      </c>
      <c r="U29" s="112">
        <v>8</v>
      </c>
      <c r="V29" s="114">
        <v>16.666666666666661</v>
      </c>
    </row>
    <row r="30" spans="2:22" x14ac:dyDescent="0.25">
      <c r="B30" s="115" t="s">
        <v>106</v>
      </c>
      <c r="D30" s="132">
        <v>3314</v>
      </c>
      <c r="F30" s="44">
        <v>49</v>
      </c>
      <c r="G30" s="118">
        <v>1.47857573928787</v>
      </c>
      <c r="I30" s="44">
        <v>23</v>
      </c>
      <c r="J30" s="118">
        <v>0.69402534701267349</v>
      </c>
      <c r="K30" s="44">
        <v>15</v>
      </c>
      <c r="L30" s="117">
        <v>65.217391304347828</v>
      </c>
      <c r="M30" s="116">
        <v>0</v>
      </c>
      <c r="N30" s="117">
        <v>0</v>
      </c>
      <c r="O30" s="116">
        <v>2</v>
      </c>
      <c r="P30" s="117">
        <v>8.695652173913043</v>
      </c>
      <c r="Q30" s="116">
        <v>3</v>
      </c>
      <c r="R30" s="117">
        <v>13.043478260869559</v>
      </c>
      <c r="S30" s="116">
        <v>0</v>
      </c>
      <c r="T30" s="117">
        <v>0</v>
      </c>
      <c r="U30" s="116">
        <v>3</v>
      </c>
      <c r="V30" s="118">
        <v>13.043478260869559</v>
      </c>
    </row>
    <row r="31" spans="2:22" ht="8.1" customHeight="1" x14ac:dyDescent="0.25"/>
    <row r="32" spans="2:22" x14ac:dyDescent="0.25">
      <c r="B32" s="119" t="s">
        <v>49</v>
      </c>
      <c r="D32" s="133">
        <v>2267583</v>
      </c>
      <c r="F32" s="120">
        <v>36843</v>
      </c>
      <c r="G32" s="123">
        <v>1.6247696335701931</v>
      </c>
      <c r="I32" s="120">
        <v>21613</v>
      </c>
      <c r="J32" s="123">
        <v>0.9531293893101157</v>
      </c>
      <c r="K32" s="120">
        <v>35466</v>
      </c>
      <c r="L32" s="122">
        <v>164.09568315365749</v>
      </c>
      <c r="M32" s="121">
        <v>1064</v>
      </c>
      <c r="N32" s="122">
        <v>4.9229630315088144</v>
      </c>
      <c r="O32" s="121">
        <v>1946</v>
      </c>
      <c r="P32" s="122">
        <v>9.0038402813121721</v>
      </c>
      <c r="Q32" s="121">
        <v>1324</v>
      </c>
      <c r="R32" s="122">
        <v>6.1259427196594638</v>
      </c>
      <c r="S32" s="121">
        <v>352</v>
      </c>
      <c r="T32" s="122">
        <v>1.6286494239578031</v>
      </c>
      <c r="U32" s="121">
        <v>3074</v>
      </c>
      <c r="V32" s="123">
        <v>14.222921389904229</v>
      </c>
    </row>
    <row r="34" spans="2:22" x14ac:dyDescent="0.25">
      <c r="B34" s="248" t="s">
        <v>158</v>
      </c>
      <c r="C34" s="210"/>
      <c r="D34" s="210"/>
      <c r="E34" s="210"/>
      <c r="F34" s="210"/>
      <c r="G34" s="210"/>
      <c r="H34" s="210"/>
      <c r="I34" s="210"/>
      <c r="J34" s="210"/>
      <c r="K34" s="210"/>
      <c r="L34" s="210"/>
      <c r="M34" s="210"/>
      <c r="N34" s="210"/>
      <c r="O34" s="210"/>
      <c r="P34" s="210"/>
      <c r="Q34" s="210"/>
      <c r="R34" s="210"/>
      <c r="S34" s="210"/>
      <c r="T34" s="210"/>
      <c r="U34" s="210"/>
      <c r="V34" s="210"/>
    </row>
    <row r="35" spans="2:22" x14ac:dyDescent="0.25">
      <c r="B35" s="210"/>
      <c r="C35" s="210"/>
      <c r="D35" s="210"/>
      <c r="E35" s="210"/>
      <c r="F35" s="210"/>
      <c r="G35" s="210"/>
      <c r="H35" s="210"/>
      <c r="I35" s="210"/>
      <c r="J35" s="210"/>
      <c r="K35" s="210"/>
      <c r="L35" s="210"/>
      <c r="M35" s="210"/>
      <c r="N35" s="210"/>
      <c r="O35" s="210"/>
      <c r="P35" s="210"/>
      <c r="Q35" s="210"/>
      <c r="R35" s="210"/>
      <c r="S35" s="210"/>
      <c r="T35" s="210"/>
      <c r="U35" s="210"/>
      <c r="V35" s="210"/>
    </row>
  </sheetData>
  <mergeCells count="31">
    <mergeCell ref="G10"/>
    <mergeCell ref="M10"/>
    <mergeCell ref="Q10"/>
    <mergeCell ref="D7:D9"/>
    <mergeCell ref="B34:V35"/>
    <mergeCell ref="S10"/>
    <mergeCell ref="B7:B10"/>
    <mergeCell ref="L10"/>
    <mergeCell ref="N10"/>
    <mergeCell ref="I10"/>
    <mergeCell ref="I8:J9"/>
    <mergeCell ref="U10"/>
    <mergeCell ref="M9:N9"/>
    <mergeCell ref="O9:P9"/>
    <mergeCell ref="S9:T9"/>
    <mergeCell ref="A4:V4"/>
    <mergeCell ref="K10"/>
    <mergeCell ref="K8:V8"/>
    <mergeCell ref="O10"/>
    <mergeCell ref="D10"/>
    <mergeCell ref="F10"/>
    <mergeCell ref="J10"/>
    <mergeCell ref="P10"/>
    <mergeCell ref="R10"/>
    <mergeCell ref="B5:V5"/>
    <mergeCell ref="T10"/>
    <mergeCell ref="Q9:R9"/>
    <mergeCell ref="V10"/>
    <mergeCell ref="F8:G9"/>
    <mergeCell ref="U9:V9"/>
    <mergeCell ref="K9:L9"/>
  </mergeCells>
  <printOptions horizontalCentered="1" verticalCentered="1"/>
  <pageMargins left="0.27777777777777779" right="0.27777777777777779" top="0.27777777777777779" bottom="0.27777777777777779" header="0.1388888888888889" footer="0.1388888888888889"/>
  <pageSetup paperSize="9" scale="6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AD43"/>
  <sheetViews>
    <sheetView showGridLines="0" workbookViewId="0"/>
  </sheetViews>
  <sheetFormatPr baseColWidth="10" defaultColWidth="8.7109375" defaultRowHeight="15" x14ac:dyDescent="0.25"/>
  <cols>
    <col min="1" max="1" width="0.7109375" customWidth="1"/>
    <col min="3" max="3" width="0.7109375" customWidth="1"/>
    <col min="4" max="4" width="10" customWidth="1"/>
    <col min="7" max="7" width="0.7109375" customWidth="1"/>
    <col min="10" max="10" width="0.7109375" customWidth="1"/>
    <col min="13" max="13" width="0.7109375" customWidth="1"/>
    <col min="16" max="16" width="0.7109375" customWidth="1"/>
    <col min="19" max="19" width="0.7109375" customWidth="1"/>
    <col min="22" max="22" width="0.7109375" customWidth="1"/>
    <col min="25" max="25" width="0.7109375" customWidth="1"/>
    <col min="28" max="28" width="0.7109375" customWidth="1"/>
  </cols>
  <sheetData>
    <row r="2" spans="2:30" ht="48.95" customHeight="1" x14ac:dyDescent="0.25"/>
    <row r="3" spans="2:30" ht="9" customHeight="1" x14ac:dyDescent="0.25"/>
    <row r="4" spans="2:30" ht="21" x14ac:dyDescent="0.25">
      <c r="B4" s="209" t="s">
        <v>198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row>
    <row r="5" spans="2:30" ht="23.1"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2:30" ht="9" customHeight="1" x14ac:dyDescent="0.25"/>
    <row r="7" spans="2:30" ht="23.1" customHeight="1" x14ac:dyDescent="0.25">
      <c r="B7" s="201" t="s">
        <v>159</v>
      </c>
      <c r="D7" s="201" t="s">
        <v>199</v>
      </c>
      <c r="E7" s="201" t="s">
        <v>160</v>
      </c>
      <c r="F7" s="208"/>
      <c r="G7" s="208"/>
      <c r="H7" s="208"/>
      <c r="I7" s="208"/>
      <c r="J7" s="208"/>
      <c r="K7" s="208"/>
      <c r="L7" s="208"/>
      <c r="M7" s="208"/>
      <c r="N7" s="208"/>
      <c r="O7" s="208"/>
      <c r="P7" s="208"/>
      <c r="Q7" s="208"/>
      <c r="R7" s="208"/>
      <c r="S7" s="208"/>
      <c r="T7" s="208"/>
      <c r="U7" s="208"/>
      <c r="V7" s="208"/>
      <c r="W7" s="208"/>
      <c r="X7" s="208"/>
      <c r="Y7" s="208"/>
      <c r="Z7" s="208"/>
      <c r="AA7" s="202"/>
      <c r="AC7" s="201" t="s">
        <v>161</v>
      </c>
      <c r="AD7" s="204"/>
    </row>
    <row r="8" spans="2:30" ht="23.1" customHeight="1" x14ac:dyDescent="0.25">
      <c r="B8" s="249"/>
      <c r="D8" s="249"/>
      <c r="E8" s="201" t="s">
        <v>162</v>
      </c>
      <c r="F8" s="202"/>
      <c r="H8" s="201" t="s">
        <v>163</v>
      </c>
      <c r="I8" s="202"/>
      <c r="K8" s="201" t="s">
        <v>164</v>
      </c>
      <c r="L8" s="202"/>
      <c r="N8" s="201" t="s">
        <v>165</v>
      </c>
      <c r="O8" s="202"/>
      <c r="Q8" s="201" t="s">
        <v>166</v>
      </c>
      <c r="R8" s="202"/>
      <c r="T8" s="201" t="s">
        <v>167</v>
      </c>
      <c r="U8" s="202"/>
      <c r="W8" s="201" t="s">
        <v>168</v>
      </c>
      <c r="X8" s="202"/>
      <c r="Z8" s="201" t="s">
        <v>169</v>
      </c>
      <c r="AA8" s="202"/>
      <c r="AC8" s="205"/>
      <c r="AD8" s="207"/>
    </row>
    <row r="9" spans="2:30" ht="23.1" customHeight="1" x14ac:dyDescent="0.25">
      <c r="B9" s="218"/>
      <c r="D9" s="218"/>
      <c r="E9" s="4" t="s">
        <v>119</v>
      </c>
      <c r="F9" s="4" t="s">
        <v>170</v>
      </c>
      <c r="H9" s="4" t="s">
        <v>119</v>
      </c>
      <c r="I9" s="4" t="s">
        <v>170</v>
      </c>
      <c r="K9" s="4" t="s">
        <v>119</v>
      </c>
      <c r="L9" s="4" t="s">
        <v>170</v>
      </c>
      <c r="N9" s="4" t="s">
        <v>119</v>
      </c>
      <c r="O9" s="4" t="s">
        <v>170</v>
      </c>
      <c r="Q9" s="4" t="s">
        <v>119</v>
      </c>
      <c r="R9" s="4" t="s">
        <v>170</v>
      </c>
      <c r="T9" s="4" t="s">
        <v>119</v>
      </c>
      <c r="U9" s="4" t="s">
        <v>170</v>
      </c>
      <c r="W9" s="4" t="s">
        <v>119</v>
      </c>
      <c r="X9" s="4" t="s">
        <v>170</v>
      </c>
      <c r="Z9" s="4" t="s">
        <v>119</v>
      </c>
      <c r="AA9" s="4" t="s">
        <v>170</v>
      </c>
      <c r="AC9" s="4" t="s">
        <v>119</v>
      </c>
      <c r="AD9" s="4" t="s">
        <v>170</v>
      </c>
    </row>
    <row r="10" spans="2:30" ht="9" customHeight="1" x14ac:dyDescent="0.25"/>
    <row r="11" spans="2:30" ht="23.1" customHeight="1" x14ac:dyDescent="0.25">
      <c r="B11" s="253" t="s">
        <v>120</v>
      </c>
      <c r="D11" s="34" t="s">
        <v>66</v>
      </c>
      <c r="E11" s="95">
        <v>629</v>
      </c>
      <c r="F11" s="124">
        <f t="shared" ref="F11:F20" si="0">IFERROR(E11/AC11*100,"-")</f>
        <v>0.2135265142899819</v>
      </c>
      <c r="H11" s="95">
        <v>11329</v>
      </c>
      <c r="I11" s="124">
        <f t="shared" ref="I11:I20" si="1">IFERROR(H11/AC11*100,"-")</f>
        <v>3.8458535459319632</v>
      </c>
      <c r="K11" s="95">
        <v>6488</v>
      </c>
      <c r="L11" s="124">
        <f t="shared" ref="L11:L20" si="2">IFERROR(K11/AC11*100,"-")</f>
        <v>2.2024801664759974</v>
      </c>
      <c r="N11" s="95">
        <v>8764</v>
      </c>
      <c r="O11" s="124">
        <f t="shared" ref="O11:O20" si="3">IFERROR(N11/AC11*100,"-")</f>
        <v>2.9751134677860116</v>
      </c>
      <c r="Q11" s="95">
        <v>8771</v>
      </c>
      <c r="R11" s="124">
        <f t="shared" ref="R11:R20" si="4">IFERROR(Q11/AC11*100,"-")</f>
        <v>2.9774897564983012</v>
      </c>
      <c r="T11" s="95">
        <v>12398</v>
      </c>
      <c r="U11" s="124">
        <f t="shared" ref="U11:U20" si="5">IFERROR(T11/AC11*100,"-")</f>
        <v>4.2087467792801201</v>
      </c>
      <c r="W11" s="95">
        <v>43112</v>
      </c>
      <c r="X11" s="124">
        <f t="shared" ref="X11:X20" si="6">IFERROR(W11/AC11*100,"-")</f>
        <v>14.635222709172812</v>
      </c>
      <c r="Z11" s="95">
        <v>203086</v>
      </c>
      <c r="AA11" s="124">
        <f t="shared" ref="AA11:AA20" si="7">IFERROR(Z11/AC11*100,"-")</f>
        <v>68.941567060564807</v>
      </c>
      <c r="AC11" s="66">
        <f t="shared" ref="AC11:AC20" si="8">E11+H11+K11+N11+Q11+T11+W11+Z11</f>
        <v>294577</v>
      </c>
      <c r="AD11" s="134">
        <f t="shared" ref="AD11:AD20" si="9">F11+I11+L11+O11+R11+U11+X11+AA11</f>
        <v>100</v>
      </c>
    </row>
    <row r="12" spans="2:30" ht="23.1" customHeight="1" x14ac:dyDescent="0.25">
      <c r="B12" s="220"/>
      <c r="D12" s="35" t="s">
        <v>65</v>
      </c>
      <c r="E12" s="72">
        <v>908</v>
      </c>
      <c r="F12" s="125">
        <f t="shared" si="0"/>
        <v>0.21709140552339831</v>
      </c>
      <c r="H12" s="72">
        <v>14621</v>
      </c>
      <c r="I12" s="125">
        <f t="shared" si="1"/>
        <v>3.4956976213189503</v>
      </c>
      <c r="K12" s="72">
        <v>8654</v>
      </c>
      <c r="L12" s="125">
        <f t="shared" si="2"/>
        <v>2.0690628011007588</v>
      </c>
      <c r="N12" s="72">
        <v>11873</v>
      </c>
      <c r="O12" s="125">
        <f t="shared" si="3"/>
        <v>2.838685305924348</v>
      </c>
      <c r="Q12" s="72">
        <v>13897</v>
      </c>
      <c r="R12" s="125">
        <f t="shared" si="4"/>
        <v>3.3225983067826719</v>
      </c>
      <c r="T12" s="72">
        <v>23479</v>
      </c>
      <c r="U12" s="125">
        <f t="shared" si="5"/>
        <v>5.6135342624271685</v>
      </c>
      <c r="W12" s="72">
        <v>77239</v>
      </c>
      <c r="X12" s="125">
        <f t="shared" si="6"/>
        <v>18.466875629098855</v>
      </c>
      <c r="Z12" s="72">
        <v>267586</v>
      </c>
      <c r="AA12" s="125">
        <f t="shared" si="7"/>
        <v>63.976454667823845</v>
      </c>
      <c r="AC12" s="141">
        <f t="shared" si="8"/>
        <v>418257</v>
      </c>
      <c r="AD12" s="142">
        <f t="shared" si="9"/>
        <v>100</v>
      </c>
    </row>
    <row r="13" spans="2:30" ht="23.1" customHeight="1" x14ac:dyDescent="0.25">
      <c r="B13" s="220"/>
      <c r="D13" s="35" t="s">
        <v>64</v>
      </c>
      <c r="E13" s="72">
        <v>380</v>
      </c>
      <c r="F13" s="125">
        <f t="shared" si="0"/>
        <v>8.7941181235203322E-2</v>
      </c>
      <c r="H13" s="72">
        <v>12279</v>
      </c>
      <c r="I13" s="125">
        <f t="shared" si="1"/>
        <v>2.8416572747027935</v>
      </c>
      <c r="K13" s="72">
        <v>8587</v>
      </c>
      <c r="L13" s="125">
        <f t="shared" si="2"/>
        <v>1.9872392717544498</v>
      </c>
      <c r="N13" s="72">
        <v>10912</v>
      </c>
      <c r="O13" s="125">
        <f t="shared" si="3"/>
        <v>2.5253004464172069</v>
      </c>
      <c r="Q13" s="72">
        <v>15520</v>
      </c>
      <c r="R13" s="125">
        <f t="shared" si="4"/>
        <v>3.5917029809746195</v>
      </c>
      <c r="T13" s="72">
        <v>28183</v>
      </c>
      <c r="U13" s="125">
        <f t="shared" si="5"/>
        <v>6.5222271335571973</v>
      </c>
      <c r="W13" s="72">
        <v>103863</v>
      </c>
      <c r="X13" s="125">
        <f t="shared" si="6"/>
        <v>24.036407649031375</v>
      </c>
      <c r="Z13" s="72">
        <v>252383</v>
      </c>
      <c r="AA13" s="125">
        <f t="shared" si="7"/>
        <v>58.407524062327155</v>
      </c>
      <c r="AC13" s="141">
        <f t="shared" si="8"/>
        <v>432107</v>
      </c>
      <c r="AD13" s="142">
        <f t="shared" si="9"/>
        <v>100</v>
      </c>
    </row>
    <row r="14" spans="2:30" ht="23.1" customHeight="1" x14ac:dyDescent="0.25">
      <c r="B14" s="220"/>
      <c r="D14" s="35" t="s">
        <v>62</v>
      </c>
      <c r="E14" s="72">
        <v>696</v>
      </c>
      <c r="F14" s="125">
        <f t="shared" si="0"/>
        <v>0.26672798344446996</v>
      </c>
      <c r="H14" s="72">
        <v>12529</v>
      </c>
      <c r="I14" s="125">
        <f t="shared" si="1"/>
        <v>4.8014869318617306</v>
      </c>
      <c r="K14" s="72">
        <v>5847</v>
      </c>
      <c r="L14" s="125">
        <f t="shared" si="2"/>
        <v>2.2407449988503103</v>
      </c>
      <c r="N14" s="72">
        <v>6002</v>
      </c>
      <c r="O14" s="125">
        <f t="shared" si="3"/>
        <v>2.3001456273472827</v>
      </c>
      <c r="Q14" s="72">
        <v>9345</v>
      </c>
      <c r="R14" s="125">
        <f t="shared" si="4"/>
        <v>3.5812830535755347</v>
      </c>
      <c r="T14" s="72">
        <v>18789</v>
      </c>
      <c r="U14" s="125">
        <f t="shared" si="5"/>
        <v>7.2005058634168773</v>
      </c>
      <c r="W14" s="72">
        <v>78300</v>
      </c>
      <c r="X14" s="125">
        <f t="shared" si="6"/>
        <v>30.006898137502873</v>
      </c>
      <c r="Z14" s="72">
        <v>129432</v>
      </c>
      <c r="AA14" s="125">
        <f t="shared" si="7"/>
        <v>49.602207404000922</v>
      </c>
      <c r="AC14" s="141">
        <f t="shared" si="8"/>
        <v>260940</v>
      </c>
      <c r="AD14" s="142">
        <f t="shared" si="9"/>
        <v>100</v>
      </c>
    </row>
    <row r="15" spans="2:30" ht="23.1" customHeight="1" x14ac:dyDescent="0.25">
      <c r="B15" s="231"/>
      <c r="D15" s="31" t="s">
        <v>161</v>
      </c>
      <c r="E15" s="60">
        <f>SUM(E11:E14)</f>
        <v>2613</v>
      </c>
      <c r="F15" s="137">
        <f t="shared" si="0"/>
        <v>0.18586210354930466</v>
      </c>
      <c r="H15" s="60">
        <f>SUM(H11:H14)</f>
        <v>50758</v>
      </c>
      <c r="I15" s="137">
        <f t="shared" si="1"/>
        <v>3.6104051480886366</v>
      </c>
      <c r="K15" s="60">
        <f>SUM(K11:K14)</f>
        <v>29576</v>
      </c>
      <c r="L15" s="137">
        <f t="shared" si="2"/>
        <v>2.1037342420873459</v>
      </c>
      <c r="N15" s="60">
        <f>SUM(N11:N14)</f>
        <v>37551</v>
      </c>
      <c r="O15" s="137">
        <f t="shared" si="3"/>
        <v>2.6709942022119937</v>
      </c>
      <c r="Q15" s="60">
        <f>SUM(Q11:Q14)</f>
        <v>47533</v>
      </c>
      <c r="R15" s="137">
        <f t="shared" si="4"/>
        <v>3.3810116218940296</v>
      </c>
      <c r="T15" s="60">
        <f>SUM(T11:T14)</f>
        <v>82849</v>
      </c>
      <c r="U15" s="137">
        <f t="shared" si="5"/>
        <v>5.8930307757199936</v>
      </c>
      <c r="W15" s="60">
        <f>SUM(W11:W14)</f>
        <v>302514</v>
      </c>
      <c r="X15" s="137">
        <f t="shared" si="6"/>
        <v>21.517752925034195</v>
      </c>
      <c r="Z15" s="60">
        <f>SUM(Z11:Z14)</f>
        <v>852487</v>
      </c>
      <c r="AA15" s="137">
        <f t="shared" si="7"/>
        <v>60.637208981414503</v>
      </c>
      <c r="AC15" s="60">
        <f t="shared" si="8"/>
        <v>1405881</v>
      </c>
      <c r="AD15" s="137">
        <f t="shared" si="9"/>
        <v>100</v>
      </c>
    </row>
    <row r="16" spans="2:30" ht="23.1" customHeight="1" x14ac:dyDescent="0.25">
      <c r="B16" s="253" t="s">
        <v>121</v>
      </c>
      <c r="D16" s="34" t="s">
        <v>66</v>
      </c>
      <c r="E16" s="95">
        <v>866</v>
      </c>
      <c r="F16" s="124">
        <f t="shared" si="0"/>
        <v>0.50499454769166174</v>
      </c>
      <c r="H16" s="95">
        <v>24794</v>
      </c>
      <c r="I16" s="124">
        <f t="shared" si="1"/>
        <v>14.458238816936561</v>
      </c>
      <c r="K16" s="95">
        <v>10517</v>
      </c>
      <c r="L16" s="124">
        <f t="shared" si="2"/>
        <v>6.1328263950037032</v>
      </c>
      <c r="N16" s="95">
        <v>10917</v>
      </c>
      <c r="O16" s="124">
        <f t="shared" si="3"/>
        <v>6.3660802276557407</v>
      </c>
      <c r="Q16" s="95">
        <v>9951</v>
      </c>
      <c r="R16" s="124">
        <f t="shared" si="4"/>
        <v>5.80277222180107</v>
      </c>
      <c r="T16" s="95">
        <v>13812</v>
      </c>
      <c r="U16" s="124">
        <f t="shared" si="5"/>
        <v>8.0542548414748651</v>
      </c>
      <c r="W16" s="95">
        <v>33040</v>
      </c>
      <c r="X16" s="124">
        <f t="shared" si="6"/>
        <v>19.26676657705832</v>
      </c>
      <c r="Z16" s="95">
        <v>67590</v>
      </c>
      <c r="AA16" s="124">
        <f t="shared" si="7"/>
        <v>39.41406637237808</v>
      </c>
      <c r="AC16" s="66">
        <f t="shared" si="8"/>
        <v>171487</v>
      </c>
      <c r="AD16" s="134">
        <f t="shared" si="9"/>
        <v>100</v>
      </c>
    </row>
    <row r="17" spans="2:30" ht="23.1" customHeight="1" x14ac:dyDescent="0.25">
      <c r="B17" s="220"/>
      <c r="D17" s="35" t="s">
        <v>65</v>
      </c>
      <c r="E17" s="72">
        <v>1121</v>
      </c>
      <c r="F17" s="125">
        <f t="shared" si="0"/>
        <v>0.43239281788200806</v>
      </c>
      <c r="H17" s="72">
        <v>36464</v>
      </c>
      <c r="I17" s="125">
        <f t="shared" si="1"/>
        <v>14.064916780775686</v>
      </c>
      <c r="K17" s="72">
        <v>14022</v>
      </c>
      <c r="L17" s="125">
        <f t="shared" si="2"/>
        <v>5.408574569439355</v>
      </c>
      <c r="N17" s="72">
        <v>15720</v>
      </c>
      <c r="O17" s="125">
        <f t="shared" si="3"/>
        <v>6.0635281865344934</v>
      </c>
      <c r="Q17" s="72">
        <v>16252</v>
      </c>
      <c r="R17" s="125">
        <f t="shared" si="4"/>
        <v>6.2687315577327345</v>
      </c>
      <c r="T17" s="72">
        <v>25387</v>
      </c>
      <c r="U17" s="125">
        <f t="shared" si="5"/>
        <v>9.7922894447551645</v>
      </c>
      <c r="W17" s="72">
        <v>53745</v>
      </c>
      <c r="X17" s="125">
        <f t="shared" si="6"/>
        <v>20.730554859115543</v>
      </c>
      <c r="Z17" s="72">
        <v>96544</v>
      </c>
      <c r="AA17" s="125">
        <f t="shared" si="7"/>
        <v>37.239011783765022</v>
      </c>
      <c r="AC17" s="141">
        <f t="shared" si="8"/>
        <v>259255</v>
      </c>
      <c r="AD17" s="142">
        <f t="shared" si="9"/>
        <v>100</v>
      </c>
    </row>
    <row r="18" spans="2:30" ht="23.1" customHeight="1" x14ac:dyDescent="0.25">
      <c r="B18" s="220"/>
      <c r="D18" s="35" t="s">
        <v>64</v>
      </c>
      <c r="E18" s="72">
        <v>504</v>
      </c>
      <c r="F18" s="125">
        <f t="shared" si="0"/>
        <v>0.19203365161132999</v>
      </c>
      <c r="H18" s="72">
        <v>27708</v>
      </c>
      <c r="I18" s="125">
        <f t="shared" si="1"/>
        <v>10.55727860882288</v>
      </c>
      <c r="K18" s="72">
        <v>14799</v>
      </c>
      <c r="L18" s="125">
        <f t="shared" si="2"/>
        <v>5.638702401182683</v>
      </c>
      <c r="N18" s="72">
        <v>15213</v>
      </c>
      <c r="O18" s="125">
        <f t="shared" si="3"/>
        <v>5.7964443292919903</v>
      </c>
      <c r="Q18" s="72">
        <v>17347</v>
      </c>
      <c r="R18" s="125">
        <f t="shared" si="4"/>
        <v>6.6095391954399636</v>
      </c>
      <c r="T18" s="72">
        <v>27369</v>
      </c>
      <c r="U18" s="125">
        <f t="shared" si="5"/>
        <v>10.428113116965259</v>
      </c>
      <c r="W18" s="72">
        <v>57248</v>
      </c>
      <c r="X18" s="125">
        <f t="shared" si="6"/>
        <v>21.812584300486943</v>
      </c>
      <c r="Z18" s="72">
        <v>102266</v>
      </c>
      <c r="AA18" s="125">
        <f t="shared" si="7"/>
        <v>38.965304396198952</v>
      </c>
      <c r="AC18" s="141">
        <f t="shared" si="8"/>
        <v>262454</v>
      </c>
      <c r="AD18" s="142">
        <f t="shared" si="9"/>
        <v>100</v>
      </c>
    </row>
    <row r="19" spans="2:30" ht="23.1" customHeight="1" x14ac:dyDescent="0.25">
      <c r="B19" s="220"/>
      <c r="D19" s="35" t="s">
        <v>62</v>
      </c>
      <c r="E19" s="72">
        <v>854</v>
      </c>
      <c r="F19" s="125">
        <f t="shared" si="0"/>
        <v>0.50680687928026302</v>
      </c>
      <c r="H19" s="72">
        <v>18175</v>
      </c>
      <c r="I19" s="125">
        <f t="shared" si="1"/>
        <v>10.785966078359227</v>
      </c>
      <c r="K19" s="72">
        <v>9253</v>
      </c>
      <c r="L19" s="125">
        <f t="shared" si="2"/>
        <v>5.4911991264406019</v>
      </c>
      <c r="N19" s="72">
        <v>7170</v>
      </c>
      <c r="O19" s="125">
        <f t="shared" si="3"/>
        <v>4.2550413635122784</v>
      </c>
      <c r="Q19" s="72">
        <v>8426</v>
      </c>
      <c r="R19" s="125">
        <f t="shared" si="4"/>
        <v>5.0004154154748193</v>
      </c>
      <c r="T19" s="72">
        <v>16100</v>
      </c>
      <c r="U19" s="125">
        <f t="shared" si="5"/>
        <v>9.5545559208574176</v>
      </c>
      <c r="W19" s="72">
        <v>41193</v>
      </c>
      <c r="X19" s="125">
        <f t="shared" si="6"/>
        <v>24.446013791793764</v>
      </c>
      <c r="Z19" s="72">
        <v>67335</v>
      </c>
      <c r="AA19" s="125">
        <f t="shared" si="7"/>
        <v>39.960001424281629</v>
      </c>
      <c r="AC19" s="141">
        <f t="shared" si="8"/>
        <v>168506</v>
      </c>
      <c r="AD19" s="142">
        <f t="shared" si="9"/>
        <v>100</v>
      </c>
    </row>
    <row r="20" spans="2:30" ht="23.1" customHeight="1" x14ac:dyDescent="0.25">
      <c r="B20" s="231"/>
      <c r="D20" s="31" t="s">
        <v>161</v>
      </c>
      <c r="E20" s="60">
        <f>SUM(E16:E19)</f>
        <v>3345</v>
      </c>
      <c r="F20" s="137">
        <f t="shared" si="0"/>
        <v>0.38818524269411003</v>
      </c>
      <c r="H20" s="60">
        <f>SUM(H16:H19)</f>
        <v>107141</v>
      </c>
      <c r="I20" s="137">
        <f t="shared" si="1"/>
        <v>12.433648755602285</v>
      </c>
      <c r="K20" s="60">
        <f>SUM(K16:K19)</f>
        <v>48591</v>
      </c>
      <c r="L20" s="137">
        <f t="shared" si="2"/>
        <v>5.6389563909565021</v>
      </c>
      <c r="N20" s="60">
        <f>SUM(N16:N19)</f>
        <v>49020</v>
      </c>
      <c r="O20" s="137">
        <f t="shared" si="3"/>
        <v>5.6887415835172721</v>
      </c>
      <c r="Q20" s="60">
        <f>SUM(Q16:Q19)</f>
        <v>51976</v>
      </c>
      <c r="R20" s="137">
        <f t="shared" si="4"/>
        <v>6.031783609646955</v>
      </c>
      <c r="T20" s="60">
        <f>SUM(T16:T19)</f>
        <v>82668</v>
      </c>
      <c r="U20" s="137">
        <f t="shared" si="5"/>
        <v>9.5935717916402652</v>
      </c>
      <c r="W20" s="60">
        <f>SUM(W16:W19)</f>
        <v>185226</v>
      </c>
      <c r="X20" s="137">
        <f t="shared" si="6"/>
        <v>21.495366147461649</v>
      </c>
      <c r="Z20" s="60">
        <f>SUM(Z16:Z19)</f>
        <v>333735</v>
      </c>
      <c r="AA20" s="137">
        <f t="shared" si="7"/>
        <v>38.729746478480962</v>
      </c>
      <c r="AC20" s="60">
        <f t="shared" si="8"/>
        <v>861702</v>
      </c>
      <c r="AD20" s="137">
        <f t="shared" si="9"/>
        <v>100</v>
      </c>
    </row>
    <row r="21" spans="2:30" ht="9" customHeight="1" x14ac:dyDescent="0.25"/>
    <row r="22" spans="2:30" ht="23.1" customHeight="1" x14ac:dyDescent="0.25">
      <c r="B22" s="254" t="s">
        <v>171</v>
      </c>
      <c r="C22" s="255"/>
      <c r="D22" s="256"/>
      <c r="E22" s="143">
        <v>5958</v>
      </c>
      <c r="F22" s="144">
        <f>IFERROR(E22/AC22*100,"-")</f>
        <v>0.26274672195019982</v>
      </c>
      <c r="G22" s="9"/>
      <c r="H22" s="143">
        <v>157899</v>
      </c>
      <c r="I22" s="144">
        <f>IFERROR(H22/AC22*100,"-")</f>
        <v>6.963317329508997</v>
      </c>
      <c r="J22" s="9"/>
      <c r="K22" s="143">
        <v>78167</v>
      </c>
      <c r="L22" s="144">
        <f>IFERROR(K22/AC22*100,"-")</f>
        <v>3.447150556341267</v>
      </c>
      <c r="M22" s="9"/>
      <c r="N22" s="143">
        <v>86571</v>
      </c>
      <c r="O22" s="144">
        <f>IFERROR(N22/AC22*100,"-")</f>
        <v>3.8177654357084174</v>
      </c>
      <c r="P22" s="9"/>
      <c r="Q22" s="143">
        <v>99509</v>
      </c>
      <c r="R22" s="144">
        <f>IFERROR(Q22/AC22*100,"-")</f>
        <v>4.3883288946865457</v>
      </c>
      <c r="S22" s="9"/>
      <c r="T22" s="143">
        <v>165517</v>
      </c>
      <c r="U22" s="144">
        <f>IFERROR(T22/AC22*100,"-")</f>
        <v>7.2992697510962117</v>
      </c>
      <c r="V22" s="9"/>
      <c r="W22" s="143">
        <v>487740</v>
      </c>
      <c r="X22" s="144">
        <f>IFERROR(W22/AC22*100,"-")</f>
        <v>21.509245747564698</v>
      </c>
      <c r="Y22" s="9"/>
      <c r="Z22" s="143">
        <v>1186222</v>
      </c>
      <c r="AA22" s="144">
        <f>IFERROR(Z22/AC22*100,"-")</f>
        <v>52.312175563143661</v>
      </c>
      <c r="AB22" s="9"/>
      <c r="AC22" s="143">
        <f>E22+H22+K22+N22+Q22+T22+W22+Z22</f>
        <v>2267583</v>
      </c>
      <c r="AD22" s="144">
        <f>F22+I22+L22+O22+R22+U22+X22+AA22</f>
        <v>100</v>
      </c>
    </row>
    <row r="43" spans="2:2" x14ac:dyDescent="0.25">
      <c r="B43" s="32" t="s">
        <v>172</v>
      </c>
    </row>
  </sheetData>
  <mergeCells count="17">
    <mergeCell ref="B22:D22"/>
    <mergeCell ref="D7:D9"/>
    <mergeCell ref="B7:B9"/>
    <mergeCell ref="T8:U8"/>
    <mergeCell ref="E7:AA7"/>
    <mergeCell ref="E8:F8"/>
    <mergeCell ref="B16:B20"/>
    <mergeCell ref="Q8:R8"/>
    <mergeCell ref="W8:X8"/>
    <mergeCell ref="H8:I8"/>
    <mergeCell ref="Z8:AA8"/>
    <mergeCell ref="N8:O8"/>
    <mergeCell ref="B5:AC5"/>
    <mergeCell ref="K8:L8"/>
    <mergeCell ref="AC7:AD8"/>
    <mergeCell ref="B4:AD4"/>
    <mergeCell ref="B11:B15"/>
  </mergeCells>
  <printOptions horizontalCentered="1" verticalCentered="1"/>
  <pageMargins left="0.27777777777777779" right="0.27777777777777779" top="0.27777777777777779" bottom="0.27777777777777779" header="0.1388888888888889" footer="0.1388888888888889"/>
  <pageSetup paperSize="9" scale="72"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200</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201</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30"/>
  <sheetViews>
    <sheetView showGridLines="0" workbookViewId="0"/>
  </sheetViews>
  <sheetFormatPr baseColWidth="10" defaultColWidth="8.7109375" defaultRowHeight="15" x14ac:dyDescent="0.25"/>
  <cols>
    <col min="1" max="1" width="0.7109375" customWidth="1"/>
    <col min="2" max="2" width="26.42578125" customWidth="1"/>
    <col min="3" max="3" width="0.42578125" customWidth="1"/>
    <col min="4" max="4" width="9.140625" customWidth="1"/>
    <col min="5" max="5" width="0.42578125" customWidth="1"/>
    <col min="6" max="6" width="10" customWidth="1"/>
    <col min="7" max="7" width="7.140625" customWidth="1"/>
    <col min="8" max="8" width="10" customWidth="1"/>
    <col min="9" max="9" width="7.140625" customWidth="1"/>
    <col min="10" max="10" width="10" customWidth="1"/>
    <col min="11" max="11" width="7.140625" customWidth="1"/>
    <col min="12" max="12" width="10" customWidth="1"/>
    <col min="13" max="13" width="7.140625" customWidth="1"/>
    <col min="14" max="14" width="10" customWidth="1"/>
    <col min="15" max="15" width="7.140625" customWidth="1"/>
    <col min="16" max="16" width="10" customWidth="1"/>
    <col min="17" max="17" width="7.140625" customWidth="1"/>
    <col min="18" max="18" width="10" customWidth="1"/>
    <col min="19" max="19" width="7.140625" customWidth="1"/>
    <col min="20" max="20" width="10" customWidth="1"/>
    <col min="21" max="21" width="7.140625" customWidth="1"/>
    <col min="22" max="22" width="10" customWidth="1"/>
    <col min="23" max="23" width="7.140625" customWidth="1"/>
    <col min="24" max="24" width="0.42578125" customWidth="1"/>
    <col min="25" max="25" width="11.140625" customWidth="1"/>
  </cols>
  <sheetData>
    <row r="1" spans="1:25" ht="9" customHeight="1" x14ac:dyDescent="0.25"/>
    <row r="2" spans="1:25" ht="54.6" customHeight="1" x14ac:dyDescent="0.25"/>
    <row r="3" spans="1:25" ht="18.95" customHeight="1" x14ac:dyDescent="0.25">
      <c r="A3" s="209" t="s">
        <v>202</v>
      </c>
      <c r="B3" s="210"/>
      <c r="C3" s="210"/>
      <c r="D3" s="210"/>
      <c r="E3" s="210"/>
      <c r="F3" s="210"/>
      <c r="G3" s="210"/>
      <c r="H3" s="210"/>
      <c r="I3" s="210"/>
      <c r="J3" s="210"/>
      <c r="K3" s="210"/>
      <c r="L3" s="210"/>
      <c r="M3" s="210"/>
      <c r="N3" s="210"/>
      <c r="O3" s="210"/>
      <c r="P3" s="210"/>
      <c r="Q3" s="210"/>
      <c r="R3" s="210"/>
      <c r="S3" s="210"/>
      <c r="T3" s="210"/>
      <c r="U3" s="210"/>
      <c r="V3" s="210"/>
      <c r="W3" s="210"/>
      <c r="X3" s="210"/>
    </row>
    <row r="4" spans="1:25" ht="14.45"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c r="X4" s="210"/>
    </row>
    <row r="5" spans="1:25" ht="5.45" customHeight="1" x14ac:dyDescent="0.25"/>
    <row r="6" spans="1:25" ht="19.5" customHeight="1" x14ac:dyDescent="0.25">
      <c r="F6" s="258" t="s">
        <v>203</v>
      </c>
      <c r="G6" s="215"/>
      <c r="H6" s="215"/>
      <c r="I6" s="215"/>
      <c r="J6" s="215"/>
      <c r="K6" s="215"/>
      <c r="L6" s="215"/>
      <c r="M6" s="215"/>
      <c r="N6" s="215"/>
      <c r="O6" s="215"/>
      <c r="P6" s="215"/>
      <c r="Q6" s="215"/>
      <c r="R6" s="215"/>
      <c r="S6" s="215"/>
      <c r="T6" s="215"/>
      <c r="U6" s="215"/>
      <c r="V6" s="215"/>
      <c r="W6" s="216"/>
    </row>
    <row r="7" spans="1:25" ht="64.5" customHeight="1" x14ac:dyDescent="0.25">
      <c r="B7" s="219" t="s">
        <v>114</v>
      </c>
      <c r="D7" s="36" t="s">
        <v>204</v>
      </c>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37" t="s">
        <v>210</v>
      </c>
    </row>
    <row r="8" spans="1:25" ht="20.45" customHeight="1" x14ac:dyDescent="0.25">
      <c r="B8" s="221"/>
      <c r="D8" s="38" t="s">
        <v>119</v>
      </c>
      <c r="F8" s="20" t="s">
        <v>119</v>
      </c>
      <c r="G8" s="28" t="s">
        <v>58</v>
      </c>
      <c r="H8" s="28" t="s">
        <v>119</v>
      </c>
      <c r="I8" s="28" t="s">
        <v>58</v>
      </c>
      <c r="J8" s="28" t="s">
        <v>119</v>
      </c>
      <c r="K8" s="28" t="s">
        <v>58</v>
      </c>
      <c r="L8" s="28" t="s">
        <v>119</v>
      </c>
      <c r="M8" s="28" t="s">
        <v>58</v>
      </c>
      <c r="N8" s="28" t="s">
        <v>119</v>
      </c>
      <c r="O8" s="28" t="s">
        <v>58</v>
      </c>
      <c r="P8" s="28" t="s">
        <v>119</v>
      </c>
      <c r="Q8" s="28" t="s">
        <v>58</v>
      </c>
      <c r="R8" s="28" t="s">
        <v>119</v>
      </c>
      <c r="S8" s="28" t="s">
        <v>58</v>
      </c>
      <c r="T8" s="28" t="s">
        <v>119</v>
      </c>
      <c r="U8" s="28" t="s">
        <v>58</v>
      </c>
      <c r="V8" s="28" t="s">
        <v>119</v>
      </c>
      <c r="W8" s="21" t="s">
        <v>58</v>
      </c>
      <c r="Y8" s="38" t="s">
        <v>119</v>
      </c>
    </row>
    <row r="9" spans="1:25" ht="8.4499999999999993" customHeight="1" x14ac:dyDescent="0.25"/>
    <row r="10" spans="1:25" x14ac:dyDescent="0.25">
      <c r="B10" s="107" t="s">
        <v>88</v>
      </c>
      <c r="D10" s="98">
        <v>352209</v>
      </c>
      <c r="F10" s="95">
        <v>433</v>
      </c>
      <c r="G10" s="124">
        <v>7.8466478685387475E-2</v>
      </c>
      <c r="H10" s="95">
        <v>193450</v>
      </c>
      <c r="I10" s="124">
        <v>35.056213167871149</v>
      </c>
      <c r="J10" s="95">
        <v>204707</v>
      </c>
      <c r="K10" s="124">
        <v>37.096160397805107</v>
      </c>
      <c r="L10" s="95">
        <v>17193</v>
      </c>
      <c r="M10" s="124">
        <v>3.1156447298796</v>
      </c>
      <c r="N10" s="95">
        <v>31767</v>
      </c>
      <c r="O10" s="124">
        <v>5.7566850540385772</v>
      </c>
      <c r="P10" s="95">
        <v>3966</v>
      </c>
      <c r="Q10" s="124">
        <v>0.71870220431003862</v>
      </c>
      <c r="R10" s="95">
        <v>100300</v>
      </c>
      <c r="S10" s="124">
        <v>18.175953376776821</v>
      </c>
      <c r="T10" s="95">
        <v>12</v>
      </c>
      <c r="U10" s="124">
        <v>2.1745906333132791E-3</v>
      </c>
      <c r="V10" s="95">
        <v>551828</v>
      </c>
      <c r="W10" s="124">
        <v>100</v>
      </c>
      <c r="Y10" s="145">
        <v>1.566762916336607</v>
      </c>
    </row>
    <row r="11" spans="1:25" x14ac:dyDescent="0.25">
      <c r="B11" s="111" t="s">
        <v>89</v>
      </c>
      <c r="D11" s="75">
        <v>50906</v>
      </c>
      <c r="F11" s="72">
        <v>5237</v>
      </c>
      <c r="G11" s="125">
        <v>7.7389132715638898</v>
      </c>
      <c r="H11" s="72">
        <v>11716</v>
      </c>
      <c r="I11" s="125">
        <v>17.313176988665749</v>
      </c>
      <c r="J11" s="72">
        <v>6435</v>
      </c>
      <c r="K11" s="125">
        <v>9.5092432504322382</v>
      </c>
      <c r="L11" s="72">
        <v>1839</v>
      </c>
      <c r="M11" s="125">
        <v>2.7175599592144351</v>
      </c>
      <c r="N11" s="72">
        <v>4076</v>
      </c>
      <c r="O11" s="125">
        <v>6.0232595942131786</v>
      </c>
      <c r="P11" s="72">
        <v>11116</v>
      </c>
      <c r="Q11" s="125">
        <v>16.426534261352721</v>
      </c>
      <c r="R11" s="72">
        <v>27252</v>
      </c>
      <c r="S11" s="125">
        <v>40.271312674557777</v>
      </c>
      <c r="T11" s="72">
        <v>0</v>
      </c>
      <c r="U11" s="125">
        <v>0</v>
      </c>
      <c r="V11" s="72">
        <v>67671</v>
      </c>
      <c r="W11" s="125">
        <v>100</v>
      </c>
      <c r="Y11" s="146">
        <v>1.3293324951872081</v>
      </c>
    </row>
    <row r="12" spans="1:25" x14ac:dyDescent="0.25">
      <c r="B12" s="111" t="s">
        <v>90</v>
      </c>
      <c r="D12" s="75">
        <v>34369</v>
      </c>
      <c r="F12" s="72">
        <v>6673</v>
      </c>
      <c r="G12" s="125">
        <v>13.5015377144707</v>
      </c>
      <c r="H12" s="72">
        <v>9685</v>
      </c>
      <c r="I12" s="125">
        <v>19.595742958886369</v>
      </c>
      <c r="J12" s="72">
        <v>7935</v>
      </c>
      <c r="K12" s="125">
        <v>16.054953059242479</v>
      </c>
      <c r="L12" s="72">
        <v>2238</v>
      </c>
      <c r="M12" s="125">
        <v>4.5281644545160242</v>
      </c>
      <c r="N12" s="72">
        <v>4027</v>
      </c>
      <c r="O12" s="125">
        <v>8.1478633862091296</v>
      </c>
      <c r="P12" s="72">
        <v>5132</v>
      </c>
      <c r="Q12" s="125">
        <v>10.383619294269989</v>
      </c>
      <c r="R12" s="72">
        <v>13704</v>
      </c>
      <c r="S12" s="125">
        <v>27.72741987698285</v>
      </c>
      <c r="T12" s="72">
        <v>30</v>
      </c>
      <c r="U12" s="125">
        <v>6.0699255422466819E-2</v>
      </c>
      <c r="V12" s="72">
        <v>49424</v>
      </c>
      <c r="W12" s="125">
        <v>100</v>
      </c>
      <c r="Y12" s="146">
        <v>1.4380400942710001</v>
      </c>
    </row>
    <row r="13" spans="1:25" x14ac:dyDescent="0.25">
      <c r="B13" s="111" t="s">
        <v>91</v>
      </c>
      <c r="D13" s="75">
        <v>34514</v>
      </c>
      <c r="F13" s="72">
        <v>3685</v>
      </c>
      <c r="G13" s="125">
        <v>6.3347716215983914</v>
      </c>
      <c r="H13" s="72">
        <v>19285</v>
      </c>
      <c r="I13" s="125">
        <v>33.152257997971503</v>
      </c>
      <c r="J13" s="72">
        <v>2673</v>
      </c>
      <c r="K13" s="125">
        <v>4.5950731464131609</v>
      </c>
      <c r="L13" s="72">
        <v>1824</v>
      </c>
      <c r="M13" s="125">
        <v>3.1355830224682402</v>
      </c>
      <c r="N13" s="72">
        <v>3061</v>
      </c>
      <c r="O13" s="125">
        <v>5.2620721665434669</v>
      </c>
      <c r="P13" s="72">
        <v>811</v>
      </c>
      <c r="Q13" s="125">
        <v>1.3941654776434991</v>
      </c>
      <c r="R13" s="72">
        <v>26832</v>
      </c>
      <c r="S13" s="125">
        <v>46.126076567361743</v>
      </c>
      <c r="T13" s="72">
        <v>0</v>
      </c>
      <c r="U13" s="125">
        <v>0</v>
      </c>
      <c r="V13" s="72">
        <v>58171</v>
      </c>
      <c r="W13" s="125">
        <v>100</v>
      </c>
      <c r="Y13" s="146">
        <v>1.6854319986092601</v>
      </c>
    </row>
    <row r="14" spans="1:25" x14ac:dyDescent="0.25">
      <c r="B14" s="111" t="s">
        <v>92</v>
      </c>
      <c r="D14" s="75">
        <v>73850</v>
      </c>
      <c r="F14" s="72">
        <v>2211</v>
      </c>
      <c r="G14" s="125">
        <v>2.3350371747211889</v>
      </c>
      <c r="H14" s="72">
        <v>12443</v>
      </c>
      <c r="I14" s="125">
        <v>13.14105272051369</v>
      </c>
      <c r="J14" s="72">
        <v>1339</v>
      </c>
      <c r="K14" s="125">
        <v>1.414117945251774</v>
      </c>
      <c r="L14" s="72">
        <v>5527</v>
      </c>
      <c r="M14" s="125">
        <v>5.8370648867860764</v>
      </c>
      <c r="N14" s="72">
        <v>5985</v>
      </c>
      <c r="O14" s="125">
        <v>6.3207587022642784</v>
      </c>
      <c r="P14" s="72">
        <v>34636</v>
      </c>
      <c r="Q14" s="125">
        <v>36.579080770530588</v>
      </c>
      <c r="R14" s="72">
        <v>32143</v>
      </c>
      <c r="S14" s="125">
        <v>33.946223386279151</v>
      </c>
      <c r="T14" s="72">
        <v>404</v>
      </c>
      <c r="U14" s="125">
        <v>0.42666441365326119</v>
      </c>
      <c r="V14" s="72">
        <v>94688</v>
      </c>
      <c r="W14" s="125">
        <v>100</v>
      </c>
      <c r="Y14" s="146">
        <v>1.282166553825322</v>
      </c>
    </row>
    <row r="15" spans="1:25" x14ac:dyDescent="0.25">
      <c r="B15" s="111" t="s">
        <v>93</v>
      </c>
      <c r="D15" s="75">
        <v>19332</v>
      </c>
      <c r="F15" s="72">
        <v>7766</v>
      </c>
      <c r="G15" s="125">
        <v>25.422286238051591</v>
      </c>
      <c r="H15" s="72">
        <v>4368</v>
      </c>
      <c r="I15" s="125">
        <v>14.29880843263061</v>
      </c>
      <c r="J15" s="72">
        <v>1345</v>
      </c>
      <c r="K15" s="125">
        <v>4.4029069006154247</v>
      </c>
      <c r="L15" s="72">
        <v>2182</v>
      </c>
      <c r="M15" s="125">
        <v>7.1428571428571423</v>
      </c>
      <c r="N15" s="72">
        <v>4584</v>
      </c>
      <c r="O15" s="125">
        <v>15.00589236611235</v>
      </c>
      <c r="P15" s="72">
        <v>658</v>
      </c>
      <c r="Q15" s="125">
        <v>2.1539871677360218</v>
      </c>
      <c r="R15" s="72">
        <v>9645</v>
      </c>
      <c r="S15" s="125">
        <v>31.57326175199686</v>
      </c>
      <c r="T15" s="72">
        <v>0</v>
      </c>
      <c r="U15" s="125">
        <v>0</v>
      </c>
      <c r="V15" s="72">
        <v>30548</v>
      </c>
      <c r="W15" s="125">
        <v>100</v>
      </c>
      <c r="Y15" s="146">
        <v>1.5801779433064349</v>
      </c>
    </row>
    <row r="16" spans="1:25" x14ac:dyDescent="0.25">
      <c r="B16" s="111" t="s">
        <v>94</v>
      </c>
      <c r="D16" s="75">
        <v>82249</v>
      </c>
      <c r="F16" s="72">
        <v>17656</v>
      </c>
      <c r="G16" s="125">
        <v>14.489233193277309</v>
      </c>
      <c r="H16" s="72">
        <v>34850</v>
      </c>
      <c r="I16" s="125">
        <v>28.599330357142851</v>
      </c>
      <c r="J16" s="72">
        <v>15361</v>
      </c>
      <c r="K16" s="125">
        <v>12.605862657563019</v>
      </c>
      <c r="L16" s="72">
        <v>4356</v>
      </c>
      <c r="M16" s="125">
        <v>3.5747111344537812</v>
      </c>
      <c r="N16" s="72">
        <v>13034</v>
      </c>
      <c r="O16" s="125">
        <v>10.69623161764706</v>
      </c>
      <c r="P16" s="72">
        <v>12450</v>
      </c>
      <c r="Q16" s="125">
        <v>10.21697741596639</v>
      </c>
      <c r="R16" s="72">
        <v>24130</v>
      </c>
      <c r="S16" s="125">
        <v>19.802061449579831</v>
      </c>
      <c r="T16" s="72">
        <v>19</v>
      </c>
      <c r="U16" s="125">
        <v>1.5592174369747899E-2</v>
      </c>
      <c r="V16" s="72">
        <v>121856</v>
      </c>
      <c r="W16" s="125">
        <v>100</v>
      </c>
      <c r="Y16" s="146">
        <v>1.481549927658695</v>
      </c>
    </row>
    <row r="17" spans="2:25" x14ac:dyDescent="0.25">
      <c r="B17" s="111" t="s">
        <v>95</v>
      </c>
      <c r="D17" s="75">
        <v>128001</v>
      </c>
      <c r="F17" s="72">
        <v>14218</v>
      </c>
      <c r="G17" s="125">
        <v>7.8249431758768528</v>
      </c>
      <c r="H17" s="72">
        <v>36382</v>
      </c>
      <c r="I17" s="125">
        <v>20.023004826610752</v>
      </c>
      <c r="J17" s="72">
        <v>24051</v>
      </c>
      <c r="K17" s="125">
        <v>13.236580976439321</v>
      </c>
      <c r="L17" s="72">
        <v>8206</v>
      </c>
      <c r="M17" s="125">
        <v>4.5162106977947287</v>
      </c>
      <c r="N17" s="72">
        <v>9069</v>
      </c>
      <c r="O17" s="125">
        <v>4.991166807007116</v>
      </c>
      <c r="P17" s="72">
        <v>46007</v>
      </c>
      <c r="Q17" s="125">
        <v>25.320168848823069</v>
      </c>
      <c r="R17" s="72">
        <v>40412</v>
      </c>
      <c r="S17" s="125">
        <v>22.240934282144838</v>
      </c>
      <c r="T17" s="72">
        <v>3356</v>
      </c>
      <c r="U17" s="125">
        <v>1.846990385303328</v>
      </c>
      <c r="V17" s="72">
        <v>181701</v>
      </c>
      <c r="W17" s="125">
        <v>100</v>
      </c>
      <c r="Y17" s="146">
        <v>1.419527972437715</v>
      </c>
    </row>
    <row r="18" spans="2:25" x14ac:dyDescent="0.25">
      <c r="B18" s="111" t="s">
        <v>96</v>
      </c>
      <c r="D18" s="75">
        <v>255935</v>
      </c>
      <c r="F18" s="72">
        <v>13</v>
      </c>
      <c r="G18" s="125">
        <v>4.0899924177832869E-3</v>
      </c>
      <c r="H18" s="72">
        <v>43526</v>
      </c>
      <c r="I18" s="125">
        <v>13.69392384434118</v>
      </c>
      <c r="J18" s="72">
        <v>31992</v>
      </c>
      <c r="K18" s="125">
        <v>10.0651567253633</v>
      </c>
      <c r="L18" s="72">
        <v>14514</v>
      </c>
      <c r="M18" s="125">
        <v>4.5663192270543558</v>
      </c>
      <c r="N18" s="72">
        <v>38544</v>
      </c>
      <c r="O18" s="125">
        <v>12.126512903926081</v>
      </c>
      <c r="P18" s="72">
        <v>22529</v>
      </c>
      <c r="Q18" s="125">
        <v>7.0879568600184362</v>
      </c>
      <c r="R18" s="72">
        <v>166645</v>
      </c>
      <c r="S18" s="125">
        <v>52.428983573961219</v>
      </c>
      <c r="T18" s="72">
        <v>86</v>
      </c>
      <c r="U18" s="125">
        <v>2.705687291764328E-2</v>
      </c>
      <c r="V18" s="72">
        <v>317849</v>
      </c>
      <c r="W18" s="125">
        <v>99.999999999999986</v>
      </c>
      <c r="Y18" s="146">
        <v>1.2419129857190301</v>
      </c>
    </row>
    <row r="19" spans="2:25" x14ac:dyDescent="0.25">
      <c r="B19" s="111" t="s">
        <v>97</v>
      </c>
      <c r="D19" s="75">
        <v>183429</v>
      </c>
      <c r="F19" s="72">
        <v>1773</v>
      </c>
      <c r="G19" s="125">
        <v>0.6418494531790192</v>
      </c>
      <c r="H19" s="72">
        <v>82415</v>
      </c>
      <c r="I19" s="125">
        <v>29.835320182599471</v>
      </c>
      <c r="J19" s="72">
        <v>7041</v>
      </c>
      <c r="K19" s="125">
        <v>2.5489351380899459</v>
      </c>
      <c r="L19" s="72">
        <v>10103</v>
      </c>
      <c r="M19" s="125">
        <v>3.6574196421137231</v>
      </c>
      <c r="N19" s="72">
        <v>13106</v>
      </c>
      <c r="O19" s="125">
        <v>4.7445453656876619</v>
      </c>
      <c r="P19" s="72">
        <v>28125</v>
      </c>
      <c r="Q19" s="125">
        <v>10.181622036469211</v>
      </c>
      <c r="R19" s="72">
        <v>132475</v>
      </c>
      <c r="S19" s="125">
        <v>47.957702374444757</v>
      </c>
      <c r="T19" s="72">
        <v>1195</v>
      </c>
      <c r="U19" s="125">
        <v>0.43260580741620303</v>
      </c>
      <c r="V19" s="72">
        <v>276233</v>
      </c>
      <c r="W19" s="125">
        <v>100</v>
      </c>
      <c r="Y19" s="146">
        <v>1.505939627866913</v>
      </c>
    </row>
    <row r="20" spans="2:25" x14ac:dyDescent="0.25">
      <c r="B20" s="111" t="s">
        <v>98</v>
      </c>
      <c r="D20" s="75">
        <v>37451</v>
      </c>
      <c r="F20" s="72">
        <v>1911</v>
      </c>
      <c r="G20" s="125">
        <v>4.3089064261555814</v>
      </c>
      <c r="H20" s="72">
        <v>6109</v>
      </c>
      <c r="I20" s="125">
        <v>13.77452085682074</v>
      </c>
      <c r="J20" s="72">
        <v>916</v>
      </c>
      <c r="K20" s="125">
        <v>2.0653889515219839</v>
      </c>
      <c r="L20" s="72">
        <v>2518</v>
      </c>
      <c r="M20" s="125">
        <v>5.6775648252536639</v>
      </c>
      <c r="N20" s="72">
        <v>5202</v>
      </c>
      <c r="O20" s="125">
        <v>11.72942502818489</v>
      </c>
      <c r="P20" s="72">
        <v>20023</v>
      </c>
      <c r="Q20" s="125">
        <v>45.147688838782408</v>
      </c>
      <c r="R20" s="72">
        <v>7671</v>
      </c>
      <c r="S20" s="125">
        <v>17.29650507328072</v>
      </c>
      <c r="T20" s="72">
        <v>0</v>
      </c>
      <c r="U20" s="125">
        <v>0</v>
      </c>
      <c r="V20" s="72">
        <v>44350</v>
      </c>
      <c r="W20" s="125">
        <v>100</v>
      </c>
      <c r="Y20" s="146">
        <v>1.184214039678513</v>
      </c>
    </row>
    <row r="21" spans="2:25" x14ac:dyDescent="0.25">
      <c r="B21" s="111" t="s">
        <v>99</v>
      </c>
      <c r="D21" s="75">
        <v>96528</v>
      </c>
      <c r="F21" s="72">
        <v>5974</v>
      </c>
      <c r="G21" s="125">
        <v>3.781970119017473</v>
      </c>
      <c r="H21" s="72">
        <v>52390</v>
      </c>
      <c r="I21" s="125">
        <v>33.166624461889093</v>
      </c>
      <c r="J21" s="72">
        <v>22452</v>
      </c>
      <c r="K21" s="125">
        <v>14.213724993669279</v>
      </c>
      <c r="L21" s="72">
        <v>7902</v>
      </c>
      <c r="M21" s="125">
        <v>5.0025322866548496</v>
      </c>
      <c r="N21" s="72">
        <v>7366</v>
      </c>
      <c r="O21" s="125">
        <v>4.6632058749050396</v>
      </c>
      <c r="P21" s="72">
        <v>21104</v>
      </c>
      <c r="Q21" s="125">
        <v>13.360344390985061</v>
      </c>
      <c r="R21" s="72">
        <v>40626</v>
      </c>
      <c r="S21" s="125">
        <v>25.719169409977209</v>
      </c>
      <c r="T21" s="72">
        <v>146</v>
      </c>
      <c r="U21" s="125">
        <v>9.2428462902000505E-2</v>
      </c>
      <c r="V21" s="72">
        <v>157960</v>
      </c>
      <c r="W21" s="125">
        <v>100</v>
      </c>
      <c r="Y21" s="146">
        <v>1.6364163765953921</v>
      </c>
    </row>
    <row r="22" spans="2:25" x14ac:dyDescent="0.25">
      <c r="B22" s="111" t="s">
        <v>100</v>
      </c>
      <c r="D22" s="75">
        <v>218682</v>
      </c>
      <c r="F22" s="72">
        <v>6940</v>
      </c>
      <c r="G22" s="125">
        <v>2.1890189473152981</v>
      </c>
      <c r="H22" s="72">
        <v>105730</v>
      </c>
      <c r="I22" s="125">
        <v>33.349419783810717</v>
      </c>
      <c r="J22" s="72">
        <v>65207</v>
      </c>
      <c r="K22" s="125">
        <v>20.567630907433522</v>
      </c>
      <c r="L22" s="72">
        <v>19112</v>
      </c>
      <c r="M22" s="125">
        <v>6.0283184612521561</v>
      </c>
      <c r="N22" s="72">
        <v>25107</v>
      </c>
      <c r="O22" s="125">
        <v>7.9192649438393632</v>
      </c>
      <c r="P22" s="72">
        <v>31205</v>
      </c>
      <c r="Q22" s="125">
        <v>9.8426997479789424</v>
      </c>
      <c r="R22" s="72">
        <v>63641</v>
      </c>
      <c r="S22" s="125">
        <v>20.073682251598392</v>
      </c>
      <c r="T22" s="72">
        <v>95</v>
      </c>
      <c r="U22" s="125">
        <v>2.9964956771607099E-2</v>
      </c>
      <c r="V22" s="72">
        <v>317037</v>
      </c>
      <c r="W22" s="125">
        <v>100</v>
      </c>
      <c r="Y22" s="146">
        <v>1.449762669081132</v>
      </c>
    </row>
    <row r="23" spans="2:25" x14ac:dyDescent="0.25">
      <c r="B23" s="111" t="s">
        <v>101</v>
      </c>
      <c r="D23" s="75">
        <v>51044</v>
      </c>
      <c r="F23" s="72">
        <v>2952</v>
      </c>
      <c r="G23" s="125">
        <v>4.3201475172322956</v>
      </c>
      <c r="H23" s="72">
        <v>17876</v>
      </c>
      <c r="I23" s="125">
        <v>26.160893298795571</v>
      </c>
      <c r="J23" s="72">
        <v>3887</v>
      </c>
      <c r="K23" s="125">
        <v>5.6884869239437448</v>
      </c>
      <c r="L23" s="72">
        <v>4273</v>
      </c>
      <c r="M23" s="125">
        <v>6.2533842619016262</v>
      </c>
      <c r="N23" s="72">
        <v>5384</v>
      </c>
      <c r="O23" s="125">
        <v>7.8792934392881708</v>
      </c>
      <c r="P23" s="72">
        <v>1771</v>
      </c>
      <c r="Q23" s="125">
        <v>2.5917958174181561</v>
      </c>
      <c r="R23" s="72">
        <v>32183</v>
      </c>
      <c r="S23" s="125">
        <v>47.098681418389901</v>
      </c>
      <c r="T23" s="72">
        <v>5</v>
      </c>
      <c r="U23" s="125">
        <v>7.3173230305425066E-3</v>
      </c>
      <c r="V23" s="72">
        <v>68331</v>
      </c>
      <c r="W23" s="125">
        <v>100</v>
      </c>
      <c r="Y23" s="146">
        <v>1.3386685996395269</v>
      </c>
    </row>
    <row r="24" spans="2:25" x14ac:dyDescent="0.25">
      <c r="B24" s="111" t="s">
        <v>102</v>
      </c>
      <c r="D24" s="75">
        <v>17323</v>
      </c>
      <c r="F24" s="72">
        <v>2468</v>
      </c>
      <c r="G24" s="125">
        <v>9.9172225347584995</v>
      </c>
      <c r="H24" s="72">
        <v>4188</v>
      </c>
      <c r="I24" s="125">
        <v>16.828739050068311</v>
      </c>
      <c r="J24" s="72">
        <v>1240</v>
      </c>
      <c r="K24" s="125">
        <v>4.982721208711725</v>
      </c>
      <c r="L24" s="72">
        <v>806</v>
      </c>
      <c r="M24" s="125">
        <v>3.2387687856626211</v>
      </c>
      <c r="N24" s="72">
        <v>2759</v>
      </c>
      <c r="O24" s="125">
        <v>11.08655468938359</v>
      </c>
      <c r="P24" s="72">
        <v>3057</v>
      </c>
      <c r="Q24" s="125">
        <v>12.28401510889657</v>
      </c>
      <c r="R24" s="72">
        <v>10329</v>
      </c>
      <c r="S24" s="125">
        <v>41.50526400385759</v>
      </c>
      <c r="T24" s="72">
        <v>39</v>
      </c>
      <c r="U24" s="125">
        <v>0.1567146186610946</v>
      </c>
      <c r="V24" s="72">
        <v>24886</v>
      </c>
      <c r="W24" s="125">
        <v>100</v>
      </c>
      <c r="Y24" s="146">
        <v>1.4365871962131269</v>
      </c>
    </row>
    <row r="25" spans="2:25" x14ac:dyDescent="0.25">
      <c r="B25" s="111" t="s">
        <v>103</v>
      </c>
      <c r="D25" s="75">
        <v>74613</v>
      </c>
      <c r="F25" s="72">
        <v>1126</v>
      </c>
      <c r="G25" s="125">
        <v>1.040271246570154</v>
      </c>
      <c r="H25" s="72">
        <v>29421</v>
      </c>
      <c r="I25" s="125">
        <v>27.181012740089241</v>
      </c>
      <c r="J25" s="72">
        <v>7234</v>
      </c>
      <c r="K25" s="125">
        <v>6.6832346338263697</v>
      </c>
      <c r="L25" s="72">
        <v>7933</v>
      </c>
      <c r="M25" s="125">
        <v>7.3290158073188536</v>
      </c>
      <c r="N25" s="72">
        <v>13435</v>
      </c>
      <c r="O25" s="125">
        <v>12.4121174046803</v>
      </c>
      <c r="P25" s="72">
        <v>1353</v>
      </c>
      <c r="Q25" s="125">
        <v>1.2499884516957529</v>
      </c>
      <c r="R25" s="72">
        <v>39968</v>
      </c>
      <c r="S25" s="125">
        <v>36.925009931541652</v>
      </c>
      <c r="T25" s="72">
        <v>7771</v>
      </c>
      <c r="U25" s="125">
        <v>7.1793497842776759</v>
      </c>
      <c r="V25" s="72">
        <v>108241</v>
      </c>
      <c r="W25" s="125">
        <v>100</v>
      </c>
      <c r="Y25" s="146">
        <v>1.450698939863027</v>
      </c>
    </row>
    <row r="26" spans="2:25" x14ac:dyDescent="0.25">
      <c r="B26" s="111" t="s">
        <v>104</v>
      </c>
      <c r="D26" s="75">
        <v>9668</v>
      </c>
      <c r="F26" s="72">
        <v>1098</v>
      </c>
      <c r="G26" s="125">
        <v>7.6091476091476098</v>
      </c>
      <c r="H26" s="72">
        <v>4239</v>
      </c>
      <c r="I26" s="125">
        <v>29.376299376299379</v>
      </c>
      <c r="J26" s="72">
        <v>3558</v>
      </c>
      <c r="K26" s="125">
        <v>24.656964656964661</v>
      </c>
      <c r="L26" s="72">
        <v>1169</v>
      </c>
      <c r="M26" s="125">
        <v>8.1011781011781014</v>
      </c>
      <c r="N26" s="72">
        <v>2164</v>
      </c>
      <c r="O26" s="125">
        <v>14.996534996535001</v>
      </c>
      <c r="P26" s="72">
        <v>967</v>
      </c>
      <c r="Q26" s="125">
        <v>6.701316701316701</v>
      </c>
      <c r="R26" s="72">
        <v>1235</v>
      </c>
      <c r="S26" s="125">
        <v>8.5585585585585591</v>
      </c>
      <c r="T26" s="72">
        <v>0</v>
      </c>
      <c r="U26" s="125">
        <v>0</v>
      </c>
      <c r="V26" s="72">
        <v>14430</v>
      </c>
      <c r="W26" s="125">
        <v>100</v>
      </c>
      <c r="Y26" s="146">
        <v>1.4925527513446419</v>
      </c>
    </row>
    <row r="27" spans="2:25" x14ac:dyDescent="0.25">
      <c r="B27" s="111" t="s">
        <v>105</v>
      </c>
      <c r="D27" s="75">
        <v>1668</v>
      </c>
      <c r="F27" s="72">
        <v>2</v>
      </c>
      <c r="G27" s="125">
        <v>0.11160714285714279</v>
      </c>
      <c r="H27" s="72">
        <v>162</v>
      </c>
      <c r="I27" s="125">
        <v>9.0401785714285712</v>
      </c>
      <c r="J27" s="72">
        <v>629</v>
      </c>
      <c r="K27" s="125">
        <v>35.100446428571431</v>
      </c>
      <c r="L27" s="72">
        <v>31</v>
      </c>
      <c r="M27" s="125">
        <v>1.729910714285714</v>
      </c>
      <c r="N27" s="72">
        <v>77</v>
      </c>
      <c r="O27" s="125">
        <v>4.296875</v>
      </c>
      <c r="P27" s="72">
        <v>0</v>
      </c>
      <c r="Q27" s="125">
        <v>0</v>
      </c>
      <c r="R27" s="72">
        <v>891</v>
      </c>
      <c r="S27" s="125">
        <v>49.720982142857153</v>
      </c>
      <c r="T27" s="72">
        <v>0</v>
      </c>
      <c r="U27" s="125">
        <v>0</v>
      </c>
      <c r="V27" s="72">
        <v>1792</v>
      </c>
      <c r="W27" s="125">
        <v>100</v>
      </c>
      <c r="Y27" s="146">
        <v>1.0743405275779381</v>
      </c>
    </row>
    <row r="28" spans="2:25" x14ac:dyDescent="0.25">
      <c r="B28" s="115" t="s">
        <v>106</v>
      </c>
      <c r="D28" s="90">
        <v>2420</v>
      </c>
      <c r="F28" s="87">
        <v>798</v>
      </c>
      <c r="G28" s="126">
        <v>21.217761233714441</v>
      </c>
      <c r="H28" s="87">
        <v>788</v>
      </c>
      <c r="I28" s="126">
        <v>20.951874501462381</v>
      </c>
      <c r="J28" s="87">
        <v>848</v>
      </c>
      <c r="K28" s="126">
        <v>22.547194894974741</v>
      </c>
      <c r="L28" s="87">
        <v>42</v>
      </c>
      <c r="M28" s="126">
        <v>1.116724275458655</v>
      </c>
      <c r="N28" s="87">
        <v>131</v>
      </c>
      <c r="O28" s="126">
        <v>3.4831161925019938</v>
      </c>
      <c r="P28" s="87">
        <v>6</v>
      </c>
      <c r="Q28" s="126">
        <v>0.15953203935123639</v>
      </c>
      <c r="R28" s="87">
        <v>1148</v>
      </c>
      <c r="S28" s="126">
        <v>30.52379686253656</v>
      </c>
      <c r="T28" s="87">
        <v>0</v>
      </c>
      <c r="U28" s="126">
        <v>0</v>
      </c>
      <c r="V28" s="87">
        <v>3761</v>
      </c>
      <c r="W28" s="126">
        <v>99.999999999999986</v>
      </c>
      <c r="Y28" s="147">
        <v>1.554132231404959</v>
      </c>
    </row>
    <row r="29" spans="2:25" ht="8.1" customHeight="1" x14ac:dyDescent="0.25"/>
    <row r="30" spans="2:25" x14ac:dyDescent="0.25">
      <c r="B30" s="119" t="s">
        <v>49</v>
      </c>
      <c r="D30" s="63">
        <v>1724191</v>
      </c>
      <c r="F30" s="60">
        <v>82934</v>
      </c>
      <c r="G30" s="137">
        <v>3.3296704576158982</v>
      </c>
      <c r="H30" s="60">
        <v>669023</v>
      </c>
      <c r="I30" s="137">
        <v>26.860227633606971</v>
      </c>
      <c r="J30" s="60">
        <v>408850</v>
      </c>
      <c r="K30" s="137">
        <v>16.414688385900352</v>
      </c>
      <c r="L30" s="60">
        <v>111768</v>
      </c>
      <c r="M30" s="137">
        <v>4.4873104843226379</v>
      </c>
      <c r="N30" s="60">
        <v>188878</v>
      </c>
      <c r="O30" s="137">
        <v>7.5831564460121959</v>
      </c>
      <c r="P30" s="60">
        <v>244916</v>
      </c>
      <c r="Q30" s="137">
        <v>9.8329945474407978</v>
      </c>
      <c r="R30" s="60">
        <v>771230</v>
      </c>
      <c r="S30" s="137">
        <v>30.963678913679651</v>
      </c>
      <c r="T30" s="60">
        <v>13158</v>
      </c>
      <c r="U30" s="137">
        <v>0.52827313142149146</v>
      </c>
      <c r="V30" s="60">
        <v>2490757</v>
      </c>
      <c r="W30" s="137">
        <v>99.999999999999986</v>
      </c>
      <c r="Y30" s="148">
        <v>1.4445945953783541</v>
      </c>
    </row>
  </sheetData>
  <mergeCells count="13">
    <mergeCell ref="A3:X3"/>
    <mergeCell ref="V7:W7"/>
    <mergeCell ref="L7:M7"/>
    <mergeCell ref="R7:S7"/>
    <mergeCell ref="P7:Q7"/>
    <mergeCell ref="N7:O7"/>
    <mergeCell ref="B4:X4"/>
    <mergeCell ref="H7:I7"/>
    <mergeCell ref="T7:U7"/>
    <mergeCell ref="J7:K7"/>
    <mergeCell ref="B7:B8"/>
    <mergeCell ref="F6:W6"/>
    <mergeCell ref="F7:G7"/>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211</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Y30"/>
  <sheetViews>
    <sheetView showGridLines="0" workbookViewId="0"/>
  </sheetViews>
  <sheetFormatPr baseColWidth="10" defaultColWidth="8.7109375" defaultRowHeight="15" x14ac:dyDescent="0.25"/>
  <cols>
    <col min="1" max="1" width="0.7109375" customWidth="1"/>
    <col min="2" max="2" width="26.42578125" customWidth="1"/>
    <col min="3" max="3" width="0.42578125" customWidth="1"/>
    <col min="4" max="4" width="9.140625" customWidth="1"/>
    <col min="5" max="5" width="0.42578125" customWidth="1"/>
    <col min="6" max="6" width="10" customWidth="1"/>
    <col min="7" max="7" width="7.140625" customWidth="1"/>
    <col min="8" max="8" width="10" customWidth="1"/>
    <col min="9" max="9" width="7.140625" customWidth="1"/>
    <col min="10" max="10" width="10" customWidth="1"/>
    <col min="11" max="11" width="7.140625" customWidth="1"/>
    <col min="12" max="12" width="10" customWidth="1"/>
    <col min="13" max="13" width="7.140625" customWidth="1"/>
    <col min="14" max="14" width="10" customWidth="1"/>
    <col min="15" max="15" width="7.140625" customWidth="1"/>
    <col min="16" max="16" width="10" customWidth="1"/>
    <col min="17" max="17" width="7.140625" customWidth="1"/>
    <col min="18" max="18" width="10" customWidth="1"/>
    <col min="19" max="19" width="7.140625" customWidth="1"/>
    <col min="20" max="20" width="10" customWidth="1"/>
    <col min="21" max="21" width="7.140625" customWidth="1"/>
    <col min="22" max="22" width="10" customWidth="1"/>
    <col min="23" max="23" width="7.140625" customWidth="1"/>
    <col min="24" max="24" width="0.42578125" customWidth="1"/>
    <col min="25" max="25" width="11.140625" customWidth="1"/>
  </cols>
  <sheetData>
    <row r="1" spans="1:25" ht="9" customHeight="1" x14ac:dyDescent="0.25"/>
    <row r="2" spans="1:25" ht="54.6" customHeight="1" x14ac:dyDescent="0.25"/>
    <row r="3" spans="1:25" ht="18.95" customHeight="1" x14ac:dyDescent="0.25">
      <c r="A3" s="209" t="s">
        <v>212</v>
      </c>
      <c r="B3" s="210"/>
      <c r="C3" s="210"/>
      <c r="D3" s="210"/>
      <c r="E3" s="210"/>
      <c r="F3" s="210"/>
      <c r="G3" s="210"/>
      <c r="H3" s="210"/>
      <c r="I3" s="210"/>
      <c r="J3" s="210"/>
      <c r="K3" s="210"/>
      <c r="L3" s="210"/>
      <c r="M3" s="210"/>
      <c r="N3" s="210"/>
      <c r="O3" s="210"/>
      <c r="P3" s="210"/>
      <c r="Q3" s="210"/>
      <c r="R3" s="210"/>
      <c r="S3" s="210"/>
      <c r="T3" s="210"/>
      <c r="U3" s="210"/>
      <c r="V3" s="210"/>
      <c r="W3" s="210"/>
      <c r="X3" s="210"/>
    </row>
    <row r="4" spans="1:25" ht="14.45"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c r="X4" s="210"/>
    </row>
    <row r="5" spans="1:25" ht="5.45" customHeight="1" x14ac:dyDescent="0.25"/>
    <row r="6" spans="1:25" ht="19.5" customHeight="1" x14ac:dyDescent="0.25">
      <c r="F6" s="258" t="s">
        <v>203</v>
      </c>
      <c r="G6" s="215"/>
      <c r="H6" s="215"/>
      <c r="I6" s="215"/>
      <c r="J6" s="215"/>
      <c r="K6" s="215"/>
      <c r="L6" s="215"/>
      <c r="M6" s="215"/>
      <c r="N6" s="215"/>
      <c r="O6" s="215"/>
      <c r="P6" s="215"/>
      <c r="Q6" s="215"/>
      <c r="R6" s="215"/>
      <c r="S6" s="215"/>
      <c r="T6" s="215"/>
      <c r="U6" s="215"/>
      <c r="V6" s="215"/>
      <c r="W6" s="216"/>
    </row>
    <row r="7" spans="1:25" ht="64.5" customHeight="1" x14ac:dyDescent="0.25">
      <c r="B7" s="219" t="s">
        <v>114</v>
      </c>
      <c r="D7" s="36" t="s">
        <v>213</v>
      </c>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37" t="s">
        <v>210</v>
      </c>
    </row>
    <row r="8" spans="1:25" ht="20.45" customHeight="1" x14ac:dyDescent="0.25">
      <c r="B8" s="221"/>
      <c r="D8" s="38" t="s">
        <v>119</v>
      </c>
      <c r="F8" s="20" t="s">
        <v>119</v>
      </c>
      <c r="G8" s="28" t="s">
        <v>58</v>
      </c>
      <c r="H8" s="28" t="s">
        <v>119</v>
      </c>
      <c r="I8" s="28" t="s">
        <v>58</v>
      </c>
      <c r="J8" s="28" t="s">
        <v>119</v>
      </c>
      <c r="K8" s="28" t="s">
        <v>58</v>
      </c>
      <c r="L8" s="28" t="s">
        <v>119</v>
      </c>
      <c r="M8" s="28" t="s">
        <v>58</v>
      </c>
      <c r="N8" s="28" t="s">
        <v>119</v>
      </c>
      <c r="O8" s="28" t="s">
        <v>58</v>
      </c>
      <c r="P8" s="28" t="s">
        <v>119</v>
      </c>
      <c r="Q8" s="28" t="s">
        <v>58</v>
      </c>
      <c r="R8" s="28" t="s">
        <v>119</v>
      </c>
      <c r="S8" s="28" t="s">
        <v>58</v>
      </c>
      <c r="T8" s="28" t="s">
        <v>119</v>
      </c>
      <c r="U8" s="28" t="s">
        <v>58</v>
      </c>
      <c r="V8" s="28" t="s">
        <v>119</v>
      </c>
      <c r="W8" s="21" t="s">
        <v>58</v>
      </c>
      <c r="Y8" s="38" t="s">
        <v>119</v>
      </c>
    </row>
    <row r="9" spans="1:25" ht="8.4499999999999993" customHeight="1" x14ac:dyDescent="0.25"/>
    <row r="10" spans="1:25" x14ac:dyDescent="0.25">
      <c r="B10" s="107" t="s">
        <v>88</v>
      </c>
      <c r="D10" s="98">
        <v>86376</v>
      </c>
      <c r="F10" s="95">
        <v>2</v>
      </c>
      <c r="G10" s="124">
        <v>1.5801033387583549E-3</v>
      </c>
      <c r="H10" s="95">
        <v>35847</v>
      </c>
      <c r="I10" s="124">
        <v>28.32098219223537</v>
      </c>
      <c r="J10" s="95">
        <v>38198</v>
      </c>
      <c r="K10" s="124">
        <v>30.178393666945819</v>
      </c>
      <c r="L10" s="95">
        <v>6777</v>
      </c>
      <c r="M10" s="124">
        <v>5.3541801633826864</v>
      </c>
      <c r="N10" s="95">
        <v>15305</v>
      </c>
      <c r="O10" s="124">
        <v>12.09174079984831</v>
      </c>
      <c r="P10" s="95">
        <v>1969</v>
      </c>
      <c r="Q10" s="124">
        <v>1.5556117370075999</v>
      </c>
      <c r="R10" s="95">
        <v>28467</v>
      </c>
      <c r="S10" s="124">
        <v>22.490400872217041</v>
      </c>
      <c r="T10" s="95">
        <v>9</v>
      </c>
      <c r="U10" s="124">
        <v>7.1104650244125959E-3</v>
      </c>
      <c r="V10" s="95">
        <v>126574</v>
      </c>
      <c r="W10" s="124">
        <v>100</v>
      </c>
      <c r="Y10" s="145">
        <v>1.465383902936001</v>
      </c>
    </row>
    <row r="11" spans="1:25" x14ac:dyDescent="0.25">
      <c r="B11" s="111" t="s">
        <v>89</v>
      </c>
      <c r="D11" s="75">
        <v>14895</v>
      </c>
      <c r="F11" s="72">
        <v>2539</v>
      </c>
      <c r="G11" s="125">
        <v>12.93164917999389</v>
      </c>
      <c r="H11" s="72">
        <v>2176</v>
      </c>
      <c r="I11" s="125">
        <v>11.08281552409086</v>
      </c>
      <c r="J11" s="72">
        <v>750</v>
      </c>
      <c r="K11" s="125">
        <v>3.8199042477335241</v>
      </c>
      <c r="L11" s="72">
        <v>530</v>
      </c>
      <c r="M11" s="125">
        <v>2.69939900173169</v>
      </c>
      <c r="N11" s="72">
        <v>2832</v>
      </c>
      <c r="O11" s="125">
        <v>14.42395843944178</v>
      </c>
      <c r="P11" s="72">
        <v>4905</v>
      </c>
      <c r="Q11" s="125">
        <v>24.982173780177241</v>
      </c>
      <c r="R11" s="72">
        <v>5902</v>
      </c>
      <c r="S11" s="125">
        <v>30.06009982683101</v>
      </c>
      <c r="T11" s="72">
        <v>0</v>
      </c>
      <c r="U11" s="125">
        <v>0</v>
      </c>
      <c r="V11" s="72">
        <v>19634</v>
      </c>
      <c r="W11" s="125">
        <v>100</v>
      </c>
      <c r="Y11" s="146">
        <v>1.318160456529037</v>
      </c>
    </row>
    <row r="12" spans="1:25" x14ac:dyDescent="0.25">
      <c r="B12" s="111" t="s">
        <v>90</v>
      </c>
      <c r="D12" s="75">
        <v>7318</v>
      </c>
      <c r="F12" s="72">
        <v>1955</v>
      </c>
      <c r="G12" s="125">
        <v>19.102990033222589</v>
      </c>
      <c r="H12" s="72">
        <v>923</v>
      </c>
      <c r="I12" s="125">
        <v>9.0189564197772132</v>
      </c>
      <c r="J12" s="72">
        <v>815</v>
      </c>
      <c r="K12" s="125">
        <v>7.9636505765096732</v>
      </c>
      <c r="L12" s="72">
        <v>536</v>
      </c>
      <c r="M12" s="125">
        <v>5.2374438147351956</v>
      </c>
      <c r="N12" s="72">
        <v>1820</v>
      </c>
      <c r="O12" s="125">
        <v>17.78385772913817</v>
      </c>
      <c r="P12" s="72">
        <v>1508</v>
      </c>
      <c r="Q12" s="125">
        <v>14.73519640414305</v>
      </c>
      <c r="R12" s="72">
        <v>2665</v>
      </c>
      <c r="S12" s="125">
        <v>26.0406488176666</v>
      </c>
      <c r="T12" s="72">
        <v>12</v>
      </c>
      <c r="U12" s="125">
        <v>0.1172562048075044</v>
      </c>
      <c r="V12" s="72">
        <v>10234</v>
      </c>
      <c r="W12" s="125">
        <v>99.999999999999986</v>
      </c>
      <c r="Y12" s="146">
        <v>1.3984695271932219</v>
      </c>
    </row>
    <row r="13" spans="1:25" x14ac:dyDescent="0.25">
      <c r="B13" s="111" t="s">
        <v>91</v>
      </c>
      <c r="D13" s="75">
        <v>8230</v>
      </c>
      <c r="F13" s="72">
        <v>447</v>
      </c>
      <c r="G13" s="125">
        <v>3.664835615315241</v>
      </c>
      <c r="H13" s="72">
        <v>2973</v>
      </c>
      <c r="I13" s="125">
        <v>24.37484627367385</v>
      </c>
      <c r="J13" s="72">
        <v>702</v>
      </c>
      <c r="K13" s="125">
        <v>5.755513650897762</v>
      </c>
      <c r="L13" s="72">
        <v>632</v>
      </c>
      <c r="M13" s="125">
        <v>5.1816020332868744</v>
      </c>
      <c r="N13" s="72">
        <v>2189</v>
      </c>
      <c r="O13" s="125">
        <v>17.94703615643191</v>
      </c>
      <c r="P13" s="72">
        <v>410</v>
      </c>
      <c r="Q13" s="125">
        <v>3.3614823317209148</v>
      </c>
      <c r="R13" s="72">
        <v>4844</v>
      </c>
      <c r="S13" s="125">
        <v>39.714683938673453</v>
      </c>
      <c r="T13" s="72">
        <v>0</v>
      </c>
      <c r="U13" s="125">
        <v>0</v>
      </c>
      <c r="V13" s="72">
        <v>12197</v>
      </c>
      <c r="W13" s="125">
        <v>100</v>
      </c>
      <c r="Y13" s="146">
        <v>1.482017010935601</v>
      </c>
    </row>
    <row r="14" spans="1:25" x14ac:dyDescent="0.25">
      <c r="B14" s="111" t="s">
        <v>92</v>
      </c>
      <c r="D14" s="75">
        <v>25356</v>
      </c>
      <c r="F14" s="72">
        <v>752</v>
      </c>
      <c r="G14" s="125">
        <v>2.358032046658932</v>
      </c>
      <c r="H14" s="72">
        <v>3249</v>
      </c>
      <c r="I14" s="125">
        <v>10.18782728669531</v>
      </c>
      <c r="J14" s="72">
        <v>477</v>
      </c>
      <c r="K14" s="125">
        <v>1.495719795553605</v>
      </c>
      <c r="L14" s="72">
        <v>1745</v>
      </c>
      <c r="M14" s="125">
        <v>5.4717631933774422</v>
      </c>
      <c r="N14" s="72">
        <v>3722</v>
      </c>
      <c r="O14" s="125">
        <v>11.67100435859647</v>
      </c>
      <c r="P14" s="72">
        <v>10366</v>
      </c>
      <c r="Q14" s="125">
        <v>32.504468345301177</v>
      </c>
      <c r="R14" s="72">
        <v>11340</v>
      </c>
      <c r="S14" s="125">
        <v>35.558621554670587</v>
      </c>
      <c r="T14" s="72">
        <v>240</v>
      </c>
      <c r="U14" s="125">
        <v>0.75256341914646763</v>
      </c>
      <c r="V14" s="72">
        <v>31891</v>
      </c>
      <c r="W14" s="125">
        <v>100</v>
      </c>
      <c r="Y14" s="146">
        <v>1.257729925855813</v>
      </c>
    </row>
    <row r="15" spans="1:25" x14ac:dyDescent="0.25">
      <c r="B15" s="111" t="s">
        <v>93</v>
      </c>
      <c r="D15" s="75">
        <v>5142</v>
      </c>
      <c r="F15" s="72">
        <v>2465</v>
      </c>
      <c r="G15" s="125">
        <v>28.810191678354371</v>
      </c>
      <c r="H15" s="72">
        <v>729</v>
      </c>
      <c r="I15" s="125">
        <v>8.5203366058906038</v>
      </c>
      <c r="J15" s="72">
        <v>389</v>
      </c>
      <c r="K15" s="125">
        <v>4.5465170640486212</v>
      </c>
      <c r="L15" s="72">
        <v>719</v>
      </c>
      <c r="M15" s="125">
        <v>8.4034595605423092</v>
      </c>
      <c r="N15" s="72">
        <v>1764</v>
      </c>
      <c r="O15" s="125">
        <v>20.61711079943899</v>
      </c>
      <c r="P15" s="72">
        <v>294</v>
      </c>
      <c r="Q15" s="125">
        <v>3.4361851332398321</v>
      </c>
      <c r="R15" s="72">
        <v>2196</v>
      </c>
      <c r="S15" s="125">
        <v>25.666199158485281</v>
      </c>
      <c r="T15" s="72">
        <v>0</v>
      </c>
      <c r="U15" s="125">
        <v>0</v>
      </c>
      <c r="V15" s="72">
        <v>8556</v>
      </c>
      <c r="W15" s="125">
        <v>100</v>
      </c>
      <c r="Y15" s="146">
        <v>1.663943990665111</v>
      </c>
    </row>
    <row r="16" spans="1:25" x14ac:dyDescent="0.25">
      <c r="B16" s="111" t="s">
        <v>94</v>
      </c>
      <c r="D16" s="75">
        <v>25015</v>
      </c>
      <c r="F16" s="72">
        <v>5535</v>
      </c>
      <c r="G16" s="125">
        <v>14.825231016472481</v>
      </c>
      <c r="H16" s="72">
        <v>6003</v>
      </c>
      <c r="I16" s="125">
        <v>16.078746484531941</v>
      </c>
      <c r="J16" s="72">
        <v>2957</v>
      </c>
      <c r="K16" s="125">
        <v>7.9201821347261276</v>
      </c>
      <c r="L16" s="72">
        <v>1475</v>
      </c>
      <c r="M16" s="125">
        <v>3.9507164858711659</v>
      </c>
      <c r="N16" s="72">
        <v>7843</v>
      </c>
      <c r="O16" s="125">
        <v>21.007097897415299</v>
      </c>
      <c r="P16" s="72">
        <v>4286</v>
      </c>
      <c r="Q16" s="125">
        <v>11.479844649792421</v>
      </c>
      <c r="R16" s="72">
        <v>9223</v>
      </c>
      <c r="S16" s="125">
        <v>24.703361457077811</v>
      </c>
      <c r="T16" s="72">
        <v>13</v>
      </c>
      <c r="U16" s="125">
        <v>3.4819874112762821E-2</v>
      </c>
      <c r="V16" s="72">
        <v>37335</v>
      </c>
      <c r="W16" s="125">
        <v>100</v>
      </c>
      <c r="Y16" s="146">
        <v>1.492504497301619</v>
      </c>
    </row>
    <row r="17" spans="2:25" x14ac:dyDescent="0.25">
      <c r="B17" s="111" t="s">
        <v>95</v>
      </c>
      <c r="D17" s="75">
        <v>34407</v>
      </c>
      <c r="F17" s="72">
        <v>5864</v>
      </c>
      <c r="G17" s="125">
        <v>12.222013797703161</v>
      </c>
      <c r="H17" s="72">
        <v>5007</v>
      </c>
      <c r="I17" s="125">
        <v>10.435815669355341</v>
      </c>
      <c r="J17" s="72">
        <v>3310</v>
      </c>
      <c r="K17" s="125">
        <v>6.8988515808999766</v>
      </c>
      <c r="L17" s="72">
        <v>2088</v>
      </c>
      <c r="M17" s="125">
        <v>4.3519039579816168</v>
      </c>
      <c r="N17" s="72">
        <v>5532</v>
      </c>
      <c r="O17" s="125">
        <v>11.530044394422561</v>
      </c>
      <c r="P17" s="72">
        <v>15846</v>
      </c>
      <c r="Q17" s="125">
        <v>33.026949290314512</v>
      </c>
      <c r="R17" s="72">
        <v>9660</v>
      </c>
      <c r="S17" s="125">
        <v>20.133808541236789</v>
      </c>
      <c r="T17" s="72">
        <v>672</v>
      </c>
      <c r="U17" s="125">
        <v>1.4006127680860381</v>
      </c>
      <c r="V17" s="72">
        <v>47979</v>
      </c>
      <c r="W17" s="125">
        <v>100</v>
      </c>
      <c r="Y17" s="146">
        <v>1.394454616793094</v>
      </c>
    </row>
    <row r="18" spans="2:25" x14ac:dyDescent="0.25">
      <c r="B18" s="111" t="s">
        <v>96</v>
      </c>
      <c r="D18" s="75">
        <v>46559</v>
      </c>
      <c r="F18" s="72">
        <v>8</v>
      </c>
      <c r="G18" s="125">
        <v>1.3748302943855369E-2</v>
      </c>
      <c r="H18" s="72">
        <v>4643</v>
      </c>
      <c r="I18" s="125">
        <v>7.9791713210400594</v>
      </c>
      <c r="J18" s="72">
        <v>5822</v>
      </c>
      <c r="K18" s="125">
        <v>10.005327467390741</v>
      </c>
      <c r="L18" s="72">
        <v>3714</v>
      </c>
      <c r="M18" s="125">
        <v>6.3826496416848553</v>
      </c>
      <c r="N18" s="72">
        <v>14301</v>
      </c>
      <c r="O18" s="125">
        <v>24.576810050009449</v>
      </c>
      <c r="P18" s="72">
        <v>6613</v>
      </c>
      <c r="Q18" s="125">
        <v>11.36469092096444</v>
      </c>
      <c r="R18" s="72">
        <v>23026</v>
      </c>
      <c r="S18" s="125">
        <v>39.571052948151717</v>
      </c>
      <c r="T18" s="72">
        <v>62</v>
      </c>
      <c r="U18" s="125">
        <v>0.1065493478148791</v>
      </c>
      <c r="V18" s="72">
        <v>58189</v>
      </c>
      <c r="W18" s="125">
        <v>100</v>
      </c>
      <c r="Y18" s="146">
        <v>1.2497905882858309</v>
      </c>
    </row>
    <row r="19" spans="2:25" x14ac:dyDescent="0.25">
      <c r="B19" s="111" t="s">
        <v>97</v>
      </c>
      <c r="D19" s="75">
        <v>48920</v>
      </c>
      <c r="F19" s="72">
        <v>25</v>
      </c>
      <c r="G19" s="125">
        <v>3.4032589607808438E-2</v>
      </c>
      <c r="H19" s="72">
        <v>20441</v>
      </c>
      <c r="I19" s="125">
        <v>27.82640656692849</v>
      </c>
      <c r="J19" s="72">
        <v>1189</v>
      </c>
      <c r="K19" s="125">
        <v>1.6185899617473689</v>
      </c>
      <c r="L19" s="72">
        <v>3294</v>
      </c>
      <c r="M19" s="125">
        <v>4.4841340067248394</v>
      </c>
      <c r="N19" s="72">
        <v>5994</v>
      </c>
      <c r="O19" s="125">
        <v>8.159653684368152</v>
      </c>
      <c r="P19" s="72">
        <v>8241</v>
      </c>
      <c r="Q19" s="125">
        <v>11.218502838317971</v>
      </c>
      <c r="R19" s="72">
        <v>33879</v>
      </c>
      <c r="S19" s="125">
        <v>46.119604132917679</v>
      </c>
      <c r="T19" s="72">
        <v>396</v>
      </c>
      <c r="U19" s="125">
        <v>0.53907621938768568</v>
      </c>
      <c r="V19" s="72">
        <v>73459</v>
      </c>
      <c r="W19" s="125">
        <v>100</v>
      </c>
      <c r="Y19" s="146">
        <v>1.5016148814390839</v>
      </c>
    </row>
    <row r="20" spans="2:25" x14ac:dyDescent="0.25">
      <c r="B20" s="111" t="s">
        <v>98</v>
      </c>
      <c r="D20" s="75">
        <v>12220</v>
      </c>
      <c r="F20" s="72">
        <v>450</v>
      </c>
      <c r="G20" s="125">
        <v>3.2834731849689889</v>
      </c>
      <c r="H20" s="72">
        <v>859</v>
      </c>
      <c r="I20" s="125">
        <v>6.2677854797519146</v>
      </c>
      <c r="J20" s="72">
        <v>177</v>
      </c>
      <c r="K20" s="125">
        <v>1.291499452754469</v>
      </c>
      <c r="L20" s="72">
        <v>791</v>
      </c>
      <c r="M20" s="125">
        <v>5.7716161984677123</v>
      </c>
      <c r="N20" s="72">
        <v>3386</v>
      </c>
      <c r="O20" s="125">
        <v>24.70631156512222</v>
      </c>
      <c r="P20" s="72">
        <v>5953</v>
      </c>
      <c r="Q20" s="125">
        <v>43.436701933600872</v>
      </c>
      <c r="R20" s="72">
        <v>2089</v>
      </c>
      <c r="S20" s="125">
        <v>15.242612185333821</v>
      </c>
      <c r="T20" s="72">
        <v>0</v>
      </c>
      <c r="U20" s="125">
        <v>0</v>
      </c>
      <c r="V20" s="72">
        <v>13705</v>
      </c>
      <c r="W20" s="125">
        <v>100</v>
      </c>
      <c r="Y20" s="146">
        <v>1.12152209492635</v>
      </c>
    </row>
    <row r="21" spans="2:25" x14ac:dyDescent="0.25">
      <c r="B21" s="111" t="s">
        <v>99</v>
      </c>
      <c r="D21" s="75">
        <v>27890</v>
      </c>
      <c r="F21" s="72">
        <v>1408</v>
      </c>
      <c r="G21" s="125">
        <v>3.2548892690369411</v>
      </c>
      <c r="H21" s="72">
        <v>12807</v>
      </c>
      <c r="I21" s="125">
        <v>29.606084423690419</v>
      </c>
      <c r="J21" s="72">
        <v>7665</v>
      </c>
      <c r="K21" s="125">
        <v>17.719265800545561</v>
      </c>
      <c r="L21" s="72">
        <v>1689</v>
      </c>
      <c r="M21" s="125">
        <v>3.9044800961671831</v>
      </c>
      <c r="N21" s="72">
        <v>3827</v>
      </c>
      <c r="O21" s="125">
        <v>8.8469184890656063</v>
      </c>
      <c r="P21" s="72">
        <v>6883</v>
      </c>
      <c r="Q21" s="125">
        <v>15.91150769799806</v>
      </c>
      <c r="R21" s="72">
        <v>8889</v>
      </c>
      <c r="S21" s="125">
        <v>20.548800221924271</v>
      </c>
      <c r="T21" s="72">
        <v>90</v>
      </c>
      <c r="U21" s="125">
        <v>0.2080540015719636</v>
      </c>
      <c r="V21" s="72">
        <v>43258</v>
      </c>
      <c r="W21" s="125">
        <v>100</v>
      </c>
      <c r="Y21" s="146">
        <v>1.55102187163858</v>
      </c>
    </row>
    <row r="22" spans="2:25" x14ac:dyDescent="0.25">
      <c r="B22" s="111" t="s">
        <v>100</v>
      </c>
      <c r="D22" s="75">
        <v>70423</v>
      </c>
      <c r="F22" s="72">
        <v>2796</v>
      </c>
      <c r="G22" s="125">
        <v>2.7325768903744101</v>
      </c>
      <c r="H22" s="72">
        <v>24613</v>
      </c>
      <c r="I22" s="125">
        <v>24.054690630466862</v>
      </c>
      <c r="J22" s="72">
        <v>18427</v>
      </c>
      <c r="K22" s="125">
        <v>18.009010857986141</v>
      </c>
      <c r="L22" s="72">
        <v>7529</v>
      </c>
      <c r="M22" s="125">
        <v>7.3582158110260849</v>
      </c>
      <c r="N22" s="72">
        <v>16004</v>
      </c>
      <c r="O22" s="125">
        <v>15.640973016291859</v>
      </c>
      <c r="P22" s="72">
        <v>13926</v>
      </c>
      <c r="Q22" s="125">
        <v>13.610109361714599</v>
      </c>
      <c r="R22" s="72">
        <v>18959</v>
      </c>
      <c r="S22" s="125">
        <v>18.528943227685421</v>
      </c>
      <c r="T22" s="72">
        <v>67</v>
      </c>
      <c r="U22" s="125">
        <v>6.5480204454608532E-2</v>
      </c>
      <c r="V22" s="72">
        <v>102321</v>
      </c>
      <c r="W22" s="125">
        <v>99.999999999999986</v>
      </c>
      <c r="Y22" s="146">
        <v>1.45294861053917</v>
      </c>
    </row>
    <row r="23" spans="2:25" x14ac:dyDescent="0.25">
      <c r="B23" s="111" t="s">
        <v>101</v>
      </c>
      <c r="D23" s="75">
        <v>14631</v>
      </c>
      <c r="F23" s="72">
        <v>1051</v>
      </c>
      <c r="G23" s="125">
        <v>5.7175497769557184</v>
      </c>
      <c r="H23" s="72">
        <v>3167</v>
      </c>
      <c r="I23" s="125">
        <v>17.228810793167231</v>
      </c>
      <c r="J23" s="72">
        <v>592</v>
      </c>
      <c r="K23" s="125">
        <v>3.2205418344032211</v>
      </c>
      <c r="L23" s="72">
        <v>1561</v>
      </c>
      <c r="M23" s="125">
        <v>8.4920030464584926</v>
      </c>
      <c r="N23" s="72">
        <v>2832</v>
      </c>
      <c r="O23" s="125">
        <v>15.406375802415409</v>
      </c>
      <c r="P23" s="72">
        <v>1004</v>
      </c>
      <c r="Q23" s="125">
        <v>5.4618648678054624</v>
      </c>
      <c r="R23" s="72">
        <v>8173</v>
      </c>
      <c r="S23" s="125">
        <v>44.461973669894462</v>
      </c>
      <c r="T23" s="72">
        <v>2</v>
      </c>
      <c r="U23" s="125">
        <v>1.0880208900010881E-2</v>
      </c>
      <c r="V23" s="72">
        <v>18382</v>
      </c>
      <c r="W23" s="125">
        <v>100</v>
      </c>
      <c r="Y23" s="146">
        <v>1.2563734536258631</v>
      </c>
    </row>
    <row r="24" spans="2:25" x14ac:dyDescent="0.25">
      <c r="B24" s="111" t="s">
        <v>102</v>
      </c>
      <c r="D24" s="75">
        <v>3124</v>
      </c>
      <c r="F24" s="72">
        <v>322</v>
      </c>
      <c r="G24" s="125">
        <v>8.047988002999249</v>
      </c>
      <c r="H24" s="72">
        <v>330</v>
      </c>
      <c r="I24" s="125">
        <v>8.2479380154961248</v>
      </c>
      <c r="J24" s="72">
        <v>176</v>
      </c>
      <c r="K24" s="125">
        <v>4.3989002749312673</v>
      </c>
      <c r="L24" s="72">
        <v>188</v>
      </c>
      <c r="M24" s="125">
        <v>4.6988252936765811</v>
      </c>
      <c r="N24" s="72">
        <v>1001</v>
      </c>
      <c r="O24" s="125">
        <v>25.01874531367158</v>
      </c>
      <c r="P24" s="72">
        <v>719</v>
      </c>
      <c r="Q24" s="125">
        <v>17.97050737315671</v>
      </c>
      <c r="R24" s="72">
        <v>1253</v>
      </c>
      <c r="S24" s="125">
        <v>31.317170707323172</v>
      </c>
      <c r="T24" s="72">
        <v>12</v>
      </c>
      <c r="U24" s="125">
        <v>0.29992501874531358</v>
      </c>
      <c r="V24" s="72">
        <v>4001</v>
      </c>
      <c r="W24" s="125">
        <v>100</v>
      </c>
      <c r="Y24" s="146">
        <v>1.280729833546735</v>
      </c>
    </row>
    <row r="25" spans="2:25" x14ac:dyDescent="0.25">
      <c r="B25" s="111" t="s">
        <v>103</v>
      </c>
      <c r="D25" s="75">
        <v>17094</v>
      </c>
      <c r="F25" s="72">
        <v>245</v>
      </c>
      <c r="G25" s="125">
        <v>0.98302772539421412</v>
      </c>
      <c r="H25" s="72">
        <v>5487</v>
      </c>
      <c r="I25" s="125">
        <v>22.01580869076756</v>
      </c>
      <c r="J25" s="72">
        <v>1429</v>
      </c>
      <c r="K25" s="125">
        <v>5.7336596717891108</v>
      </c>
      <c r="L25" s="72">
        <v>2011</v>
      </c>
      <c r="M25" s="125">
        <v>8.0688520643582233</v>
      </c>
      <c r="N25" s="72">
        <v>5833</v>
      </c>
      <c r="O25" s="125">
        <v>23.404084580507959</v>
      </c>
      <c r="P25" s="72">
        <v>648</v>
      </c>
      <c r="Q25" s="125">
        <v>2.600008024716125</v>
      </c>
      <c r="R25" s="72">
        <v>7189</v>
      </c>
      <c r="S25" s="125">
        <v>28.844842113710229</v>
      </c>
      <c r="T25" s="72">
        <v>2081</v>
      </c>
      <c r="U25" s="125">
        <v>8.3497171287565699</v>
      </c>
      <c r="V25" s="72">
        <v>24923</v>
      </c>
      <c r="W25" s="125">
        <v>100</v>
      </c>
      <c r="Y25" s="146">
        <v>1.4579969579969581</v>
      </c>
    </row>
    <row r="26" spans="2:25" x14ac:dyDescent="0.25">
      <c r="B26" s="111" t="s">
        <v>104</v>
      </c>
      <c r="D26" s="75">
        <v>2115</v>
      </c>
      <c r="F26" s="72">
        <v>280</v>
      </c>
      <c r="G26" s="125">
        <v>8.8523553588365473</v>
      </c>
      <c r="H26" s="72">
        <v>445</v>
      </c>
      <c r="I26" s="125">
        <v>14.06892190957951</v>
      </c>
      <c r="J26" s="72">
        <v>571</v>
      </c>
      <c r="K26" s="125">
        <v>18.052481821055959</v>
      </c>
      <c r="L26" s="72">
        <v>293</v>
      </c>
      <c r="M26" s="125">
        <v>9.263357571925388</v>
      </c>
      <c r="N26" s="72">
        <v>700</v>
      </c>
      <c r="O26" s="125">
        <v>22.130888397091368</v>
      </c>
      <c r="P26" s="72">
        <v>396</v>
      </c>
      <c r="Q26" s="125">
        <v>12.519759721783119</v>
      </c>
      <c r="R26" s="72">
        <v>478</v>
      </c>
      <c r="S26" s="125">
        <v>15.11223521972811</v>
      </c>
      <c r="T26" s="72">
        <v>0</v>
      </c>
      <c r="U26" s="125">
        <v>0</v>
      </c>
      <c r="V26" s="72">
        <v>3163</v>
      </c>
      <c r="W26" s="125">
        <v>100</v>
      </c>
      <c r="Y26" s="146">
        <v>1.495508274231679</v>
      </c>
    </row>
    <row r="27" spans="2:25" x14ac:dyDescent="0.25">
      <c r="B27" s="111" t="s">
        <v>105</v>
      </c>
      <c r="D27" s="75">
        <v>428</v>
      </c>
      <c r="F27" s="72">
        <v>1</v>
      </c>
      <c r="G27" s="125">
        <v>0.21505376344086019</v>
      </c>
      <c r="H27" s="72">
        <v>37</v>
      </c>
      <c r="I27" s="125">
        <v>7.956989247311828</v>
      </c>
      <c r="J27" s="72">
        <v>165</v>
      </c>
      <c r="K27" s="125">
        <v>35.483870967741943</v>
      </c>
      <c r="L27" s="72">
        <v>5</v>
      </c>
      <c r="M27" s="125">
        <v>1.075268817204301</v>
      </c>
      <c r="N27" s="72">
        <v>28</v>
      </c>
      <c r="O27" s="125">
        <v>6.021505376344086</v>
      </c>
      <c r="P27" s="72">
        <v>0</v>
      </c>
      <c r="Q27" s="125">
        <v>0</v>
      </c>
      <c r="R27" s="72">
        <v>229</v>
      </c>
      <c r="S27" s="125">
        <v>49.247311827956992</v>
      </c>
      <c r="T27" s="72">
        <v>0</v>
      </c>
      <c r="U27" s="125">
        <v>0</v>
      </c>
      <c r="V27" s="72">
        <v>465</v>
      </c>
      <c r="W27" s="125">
        <v>100</v>
      </c>
      <c r="Y27" s="146">
        <v>1.0864485981308409</v>
      </c>
    </row>
    <row r="28" spans="2:25" x14ac:dyDescent="0.25">
      <c r="B28" s="115" t="s">
        <v>106</v>
      </c>
      <c r="D28" s="90">
        <v>840</v>
      </c>
      <c r="F28" s="87">
        <v>200</v>
      </c>
      <c r="G28" s="126">
        <v>16.393442622950818</v>
      </c>
      <c r="H28" s="87">
        <v>213</v>
      </c>
      <c r="I28" s="126">
        <v>17.459016393442621</v>
      </c>
      <c r="J28" s="87">
        <v>263</v>
      </c>
      <c r="K28" s="126">
        <v>21.557377049180332</v>
      </c>
      <c r="L28" s="87">
        <v>17</v>
      </c>
      <c r="M28" s="126">
        <v>1.3934426229508201</v>
      </c>
      <c r="N28" s="87">
        <v>64</v>
      </c>
      <c r="O28" s="126">
        <v>5.2459016393442619</v>
      </c>
      <c r="P28" s="87">
        <v>1</v>
      </c>
      <c r="Q28" s="126">
        <v>8.1967213114754092E-2</v>
      </c>
      <c r="R28" s="87">
        <v>462</v>
      </c>
      <c r="S28" s="126">
        <v>37.868852459016402</v>
      </c>
      <c r="T28" s="87">
        <v>0</v>
      </c>
      <c r="U28" s="126">
        <v>0</v>
      </c>
      <c r="V28" s="87">
        <v>1220</v>
      </c>
      <c r="W28" s="126">
        <v>100</v>
      </c>
      <c r="Y28" s="147">
        <v>1.4523809523809521</v>
      </c>
    </row>
    <row r="29" spans="2:25" ht="8.1" customHeight="1" x14ac:dyDescent="0.25"/>
    <row r="30" spans="2:25" x14ac:dyDescent="0.25">
      <c r="B30" s="119" t="s">
        <v>49</v>
      </c>
      <c r="D30" s="63">
        <v>450983</v>
      </c>
      <c r="F30" s="60">
        <v>26345</v>
      </c>
      <c r="G30" s="137">
        <v>4.1326397756186024</v>
      </c>
      <c r="H30" s="60">
        <v>129949</v>
      </c>
      <c r="I30" s="137">
        <v>20.384604524648381</v>
      </c>
      <c r="J30" s="60">
        <v>84074</v>
      </c>
      <c r="K30" s="137">
        <v>13.188368058278931</v>
      </c>
      <c r="L30" s="60">
        <v>35594</v>
      </c>
      <c r="M30" s="137">
        <v>5.5834951669526864</v>
      </c>
      <c r="N30" s="60">
        <v>94977</v>
      </c>
      <c r="O30" s="137">
        <v>14.89868012787732</v>
      </c>
      <c r="P30" s="60">
        <v>83968</v>
      </c>
      <c r="Q30" s="137">
        <v>13.17174024213865</v>
      </c>
      <c r="R30" s="60">
        <v>178923</v>
      </c>
      <c r="S30" s="137">
        <v>28.066969313835909</v>
      </c>
      <c r="T30" s="60">
        <v>3656</v>
      </c>
      <c r="U30" s="137">
        <v>0.57350279064952014</v>
      </c>
      <c r="V30" s="60">
        <v>637486</v>
      </c>
      <c r="W30" s="137">
        <v>100</v>
      </c>
      <c r="Y30" s="148">
        <v>1.4135477390500311</v>
      </c>
    </row>
  </sheetData>
  <mergeCells count="13">
    <mergeCell ref="A3:X3"/>
    <mergeCell ref="V7:W7"/>
    <mergeCell ref="L7:M7"/>
    <mergeCell ref="R7:S7"/>
    <mergeCell ref="P7:Q7"/>
    <mergeCell ref="N7:O7"/>
    <mergeCell ref="B4:X4"/>
    <mergeCell ref="H7:I7"/>
    <mergeCell ref="T7:U7"/>
    <mergeCell ref="J7:K7"/>
    <mergeCell ref="B7:B8"/>
    <mergeCell ref="F6:W6"/>
    <mergeCell ref="F7:G7"/>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214</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Y30"/>
  <sheetViews>
    <sheetView showGridLines="0" workbookViewId="0"/>
  </sheetViews>
  <sheetFormatPr baseColWidth="10" defaultColWidth="8.7109375" defaultRowHeight="15" x14ac:dyDescent="0.25"/>
  <cols>
    <col min="1" max="1" width="0.7109375" customWidth="1"/>
    <col min="2" max="2" width="26.42578125" customWidth="1"/>
    <col min="3" max="3" width="0.42578125" customWidth="1"/>
    <col min="4" max="4" width="9.140625" customWidth="1"/>
    <col min="5" max="5" width="0.42578125" customWidth="1"/>
    <col min="6" max="6" width="10" customWidth="1"/>
    <col min="7" max="7" width="7.140625" customWidth="1"/>
    <col min="8" max="8" width="10" customWidth="1"/>
    <col min="9" max="9" width="7.140625" customWidth="1"/>
    <col min="10" max="10" width="10" customWidth="1"/>
    <col min="11" max="11" width="7.140625" customWidth="1"/>
    <col min="12" max="12" width="10" customWidth="1"/>
    <col min="13" max="13" width="7.140625" customWidth="1"/>
    <col min="14" max="14" width="10" customWidth="1"/>
    <col min="15" max="15" width="7.140625" customWidth="1"/>
    <col min="16" max="16" width="10" customWidth="1"/>
    <col min="17" max="17" width="7.140625" customWidth="1"/>
    <col min="18" max="18" width="10" customWidth="1"/>
    <col min="19" max="19" width="7.140625" customWidth="1"/>
    <col min="20" max="20" width="10" customWidth="1"/>
    <col min="21" max="21" width="7.140625" customWidth="1"/>
    <col min="22" max="22" width="10" customWidth="1"/>
    <col min="23" max="23" width="7.140625" customWidth="1"/>
    <col min="24" max="24" width="0.42578125" customWidth="1"/>
    <col min="25" max="25" width="11.140625" customWidth="1"/>
  </cols>
  <sheetData>
    <row r="1" spans="1:25" ht="9" customHeight="1" x14ac:dyDescent="0.25"/>
    <row r="2" spans="1:25" ht="54.6" customHeight="1" x14ac:dyDescent="0.25"/>
    <row r="3" spans="1:25" ht="18.95" customHeight="1" x14ac:dyDescent="0.25">
      <c r="A3" s="209" t="s">
        <v>215</v>
      </c>
      <c r="B3" s="210"/>
      <c r="C3" s="210"/>
      <c r="D3" s="210"/>
      <c r="E3" s="210"/>
      <c r="F3" s="210"/>
      <c r="G3" s="210"/>
      <c r="H3" s="210"/>
      <c r="I3" s="210"/>
      <c r="J3" s="210"/>
      <c r="K3" s="210"/>
      <c r="L3" s="210"/>
      <c r="M3" s="210"/>
      <c r="N3" s="210"/>
      <c r="O3" s="210"/>
      <c r="P3" s="210"/>
      <c r="Q3" s="210"/>
      <c r="R3" s="210"/>
      <c r="S3" s="210"/>
      <c r="T3" s="210"/>
      <c r="U3" s="210"/>
      <c r="V3" s="210"/>
      <c r="W3" s="210"/>
      <c r="X3" s="210"/>
    </row>
    <row r="4" spans="1:25" ht="14.45"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c r="X4" s="210"/>
    </row>
    <row r="5" spans="1:25" ht="5.45" customHeight="1" x14ac:dyDescent="0.25"/>
    <row r="6" spans="1:25" ht="19.5" customHeight="1" x14ac:dyDescent="0.25">
      <c r="F6" s="258" t="s">
        <v>203</v>
      </c>
      <c r="G6" s="215"/>
      <c r="H6" s="215"/>
      <c r="I6" s="215"/>
      <c r="J6" s="215"/>
      <c r="K6" s="215"/>
      <c r="L6" s="215"/>
      <c r="M6" s="215"/>
      <c r="N6" s="215"/>
      <c r="O6" s="215"/>
      <c r="P6" s="215"/>
      <c r="Q6" s="215"/>
      <c r="R6" s="215"/>
      <c r="S6" s="215"/>
      <c r="T6" s="215"/>
      <c r="U6" s="215"/>
      <c r="V6" s="215"/>
      <c r="W6" s="216"/>
    </row>
    <row r="7" spans="1:25" ht="64.5" customHeight="1" x14ac:dyDescent="0.25">
      <c r="B7" s="219" t="s">
        <v>114</v>
      </c>
      <c r="D7" s="36" t="s">
        <v>216</v>
      </c>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37" t="s">
        <v>210</v>
      </c>
    </row>
    <row r="8" spans="1:25" ht="20.45" customHeight="1" x14ac:dyDescent="0.25">
      <c r="B8" s="221"/>
      <c r="D8" s="38" t="s">
        <v>119</v>
      </c>
      <c r="F8" s="20" t="s">
        <v>119</v>
      </c>
      <c r="G8" s="28" t="s">
        <v>58</v>
      </c>
      <c r="H8" s="28" t="s">
        <v>119</v>
      </c>
      <c r="I8" s="28" t="s">
        <v>58</v>
      </c>
      <c r="J8" s="28" t="s">
        <v>119</v>
      </c>
      <c r="K8" s="28" t="s">
        <v>58</v>
      </c>
      <c r="L8" s="28" t="s">
        <v>119</v>
      </c>
      <c r="M8" s="28" t="s">
        <v>58</v>
      </c>
      <c r="N8" s="28" t="s">
        <v>119</v>
      </c>
      <c r="O8" s="28" t="s">
        <v>58</v>
      </c>
      <c r="P8" s="28" t="s">
        <v>119</v>
      </c>
      <c r="Q8" s="28" t="s">
        <v>58</v>
      </c>
      <c r="R8" s="28" t="s">
        <v>119</v>
      </c>
      <c r="S8" s="28" t="s">
        <v>58</v>
      </c>
      <c r="T8" s="28" t="s">
        <v>119</v>
      </c>
      <c r="U8" s="28" t="s">
        <v>58</v>
      </c>
      <c r="V8" s="28" t="s">
        <v>119</v>
      </c>
      <c r="W8" s="21" t="s">
        <v>58</v>
      </c>
      <c r="Y8" s="38" t="s">
        <v>119</v>
      </c>
    </row>
    <row r="9" spans="1:25" ht="8.4499999999999993" customHeight="1" x14ac:dyDescent="0.25"/>
    <row r="10" spans="1:25" x14ac:dyDescent="0.25">
      <c r="B10" s="107" t="s">
        <v>88</v>
      </c>
      <c r="D10" s="98">
        <v>149210</v>
      </c>
      <c r="F10" s="95">
        <v>16</v>
      </c>
      <c r="G10" s="124">
        <v>6.9161076146344843E-3</v>
      </c>
      <c r="H10" s="95">
        <v>77296</v>
      </c>
      <c r="I10" s="124">
        <v>33.411715886299191</v>
      </c>
      <c r="J10" s="95">
        <v>82677</v>
      </c>
      <c r="K10" s="124">
        <v>35.737689328445953</v>
      </c>
      <c r="L10" s="95">
        <v>9070</v>
      </c>
      <c r="M10" s="124">
        <v>3.9205685040459231</v>
      </c>
      <c r="N10" s="95">
        <v>16380</v>
      </c>
      <c r="O10" s="124">
        <v>7.0803651704820529</v>
      </c>
      <c r="P10" s="95">
        <v>1902</v>
      </c>
      <c r="Q10" s="124">
        <v>0.82215229268967416</v>
      </c>
      <c r="R10" s="95">
        <v>44000</v>
      </c>
      <c r="S10" s="124">
        <v>19.019295940244831</v>
      </c>
      <c r="T10" s="95">
        <v>3</v>
      </c>
      <c r="U10" s="124">
        <v>1.2967701777439661E-3</v>
      </c>
      <c r="V10" s="95">
        <v>231344</v>
      </c>
      <c r="W10" s="124">
        <v>100</v>
      </c>
      <c r="Y10" s="145">
        <v>1.5504590845117621</v>
      </c>
    </row>
    <row r="11" spans="1:25" x14ac:dyDescent="0.25">
      <c r="B11" s="111" t="s">
        <v>89</v>
      </c>
      <c r="D11" s="75">
        <v>18030</v>
      </c>
      <c r="F11" s="72">
        <v>1526</v>
      </c>
      <c r="G11" s="125">
        <v>6.4301365245238493</v>
      </c>
      <c r="H11" s="72">
        <v>4137</v>
      </c>
      <c r="I11" s="125">
        <v>17.432159110062361</v>
      </c>
      <c r="J11" s="72">
        <v>1982</v>
      </c>
      <c r="K11" s="125">
        <v>8.3515927861115795</v>
      </c>
      <c r="L11" s="72">
        <v>677</v>
      </c>
      <c r="M11" s="125">
        <v>2.8526883532782739</v>
      </c>
      <c r="N11" s="72">
        <v>1149</v>
      </c>
      <c r="O11" s="125">
        <v>4.8415641328164503</v>
      </c>
      <c r="P11" s="72">
        <v>4218</v>
      </c>
      <c r="Q11" s="125">
        <v>17.7734704196865</v>
      </c>
      <c r="R11" s="72">
        <v>10043</v>
      </c>
      <c r="S11" s="125">
        <v>42.318388673520992</v>
      </c>
      <c r="T11" s="72">
        <v>0</v>
      </c>
      <c r="U11" s="125">
        <v>0</v>
      </c>
      <c r="V11" s="72">
        <v>23732</v>
      </c>
      <c r="W11" s="125">
        <v>100</v>
      </c>
      <c r="Y11" s="146">
        <v>1.316250693288963</v>
      </c>
    </row>
    <row r="12" spans="1:25" x14ac:dyDescent="0.25">
      <c r="B12" s="111" t="s">
        <v>90</v>
      </c>
      <c r="D12" s="75">
        <v>11136</v>
      </c>
      <c r="F12" s="72">
        <v>2298</v>
      </c>
      <c r="G12" s="125">
        <v>14.30884184308842</v>
      </c>
      <c r="H12" s="72">
        <v>2587</v>
      </c>
      <c r="I12" s="125">
        <v>16.108343711083439</v>
      </c>
      <c r="J12" s="72">
        <v>1905</v>
      </c>
      <c r="K12" s="125">
        <v>11.86176836861768</v>
      </c>
      <c r="L12" s="72">
        <v>863</v>
      </c>
      <c r="M12" s="125">
        <v>5.3735990037359898</v>
      </c>
      <c r="N12" s="72">
        <v>1932</v>
      </c>
      <c r="O12" s="125">
        <v>12.029887920298879</v>
      </c>
      <c r="P12" s="72">
        <v>1898</v>
      </c>
      <c r="Q12" s="125">
        <v>11.81818181818182</v>
      </c>
      <c r="R12" s="72">
        <v>4570</v>
      </c>
      <c r="S12" s="125">
        <v>28.455790784557909</v>
      </c>
      <c r="T12" s="72">
        <v>7</v>
      </c>
      <c r="U12" s="125">
        <v>4.3586550435865512E-2</v>
      </c>
      <c r="V12" s="72">
        <v>16060</v>
      </c>
      <c r="W12" s="125">
        <v>100</v>
      </c>
      <c r="Y12" s="146">
        <v>1.4421695402298851</v>
      </c>
    </row>
    <row r="13" spans="1:25" x14ac:dyDescent="0.25">
      <c r="B13" s="111" t="s">
        <v>91</v>
      </c>
      <c r="D13" s="75">
        <v>11022</v>
      </c>
      <c r="F13" s="72">
        <v>941</v>
      </c>
      <c r="G13" s="125">
        <v>5.0194697818317602</v>
      </c>
      <c r="H13" s="72">
        <v>5982</v>
      </c>
      <c r="I13" s="125">
        <v>31.9091054568731</v>
      </c>
      <c r="J13" s="72">
        <v>963</v>
      </c>
      <c r="K13" s="125">
        <v>5.13682189150264</v>
      </c>
      <c r="L13" s="72">
        <v>976</v>
      </c>
      <c r="M13" s="125">
        <v>5.2061663199445247</v>
      </c>
      <c r="N13" s="72">
        <v>869</v>
      </c>
      <c r="O13" s="125">
        <v>4.6354083319997867</v>
      </c>
      <c r="P13" s="72">
        <v>352</v>
      </c>
      <c r="Q13" s="125">
        <v>1.8776337547340911</v>
      </c>
      <c r="R13" s="72">
        <v>8664</v>
      </c>
      <c r="S13" s="125">
        <v>46.215394463114087</v>
      </c>
      <c r="T13" s="72">
        <v>0</v>
      </c>
      <c r="U13" s="125">
        <v>0</v>
      </c>
      <c r="V13" s="72">
        <v>18747</v>
      </c>
      <c r="W13" s="125">
        <v>100</v>
      </c>
      <c r="Y13" s="146">
        <v>1.7008709853021231</v>
      </c>
    </row>
    <row r="14" spans="1:25" x14ac:dyDescent="0.25">
      <c r="B14" s="111" t="s">
        <v>92</v>
      </c>
      <c r="D14" s="75">
        <v>26586</v>
      </c>
      <c r="F14" s="72">
        <v>732</v>
      </c>
      <c r="G14" s="125">
        <v>2.132494319174969</v>
      </c>
      <c r="H14" s="72">
        <v>4740</v>
      </c>
      <c r="I14" s="125">
        <v>13.808774689739559</v>
      </c>
      <c r="J14" s="72">
        <v>418</v>
      </c>
      <c r="K14" s="125">
        <v>1.2177358270698599</v>
      </c>
      <c r="L14" s="72">
        <v>1881</v>
      </c>
      <c r="M14" s="125">
        <v>5.4798112218143684</v>
      </c>
      <c r="N14" s="72">
        <v>2090</v>
      </c>
      <c r="O14" s="125">
        <v>6.0886791353492979</v>
      </c>
      <c r="P14" s="72">
        <v>12443</v>
      </c>
      <c r="Q14" s="125">
        <v>36.249490182369051</v>
      </c>
      <c r="R14" s="72">
        <v>11902</v>
      </c>
      <c r="S14" s="125">
        <v>34.673425391831273</v>
      </c>
      <c r="T14" s="72">
        <v>120</v>
      </c>
      <c r="U14" s="125">
        <v>0.34958923265163427</v>
      </c>
      <c r="V14" s="72">
        <v>34326</v>
      </c>
      <c r="W14" s="125">
        <v>100</v>
      </c>
      <c r="Y14" s="146">
        <v>1.29113067027759</v>
      </c>
    </row>
    <row r="15" spans="1:25" x14ac:dyDescent="0.25">
      <c r="B15" s="111" t="s">
        <v>93</v>
      </c>
      <c r="D15" s="75">
        <v>8367</v>
      </c>
      <c r="F15" s="72">
        <v>3879</v>
      </c>
      <c r="G15" s="125">
        <v>28.243774574049802</v>
      </c>
      <c r="H15" s="72">
        <v>1693</v>
      </c>
      <c r="I15" s="125">
        <v>12.327071501383431</v>
      </c>
      <c r="J15" s="72">
        <v>560</v>
      </c>
      <c r="K15" s="125">
        <v>4.077471967380224</v>
      </c>
      <c r="L15" s="72">
        <v>861</v>
      </c>
      <c r="M15" s="125">
        <v>6.2691131498470938</v>
      </c>
      <c r="N15" s="72">
        <v>2778</v>
      </c>
      <c r="O15" s="125">
        <v>20.227173438182611</v>
      </c>
      <c r="P15" s="72">
        <v>324</v>
      </c>
      <c r="Q15" s="125">
        <v>2.3591087811271301</v>
      </c>
      <c r="R15" s="72">
        <v>3639</v>
      </c>
      <c r="S15" s="125">
        <v>26.496286588029701</v>
      </c>
      <c r="T15" s="72">
        <v>0</v>
      </c>
      <c r="U15" s="125">
        <v>0</v>
      </c>
      <c r="V15" s="72">
        <v>13734</v>
      </c>
      <c r="W15" s="125">
        <v>100</v>
      </c>
      <c r="Y15" s="146">
        <v>1.641448547866619</v>
      </c>
    </row>
    <row r="16" spans="1:25" x14ac:dyDescent="0.25">
      <c r="B16" s="111" t="s">
        <v>94</v>
      </c>
      <c r="D16" s="75">
        <v>26596</v>
      </c>
      <c r="F16" s="72">
        <v>4869</v>
      </c>
      <c r="G16" s="125">
        <v>12.32439820791252</v>
      </c>
      <c r="H16" s="72">
        <v>10555</v>
      </c>
      <c r="I16" s="125">
        <v>26.71678436732731</v>
      </c>
      <c r="J16" s="72">
        <v>4616</v>
      </c>
      <c r="K16" s="125">
        <v>11.684005366137651</v>
      </c>
      <c r="L16" s="72">
        <v>1754</v>
      </c>
      <c r="M16" s="125">
        <v>4.4397195433720604</v>
      </c>
      <c r="N16" s="72">
        <v>3669</v>
      </c>
      <c r="O16" s="125">
        <v>9.2869618042372224</v>
      </c>
      <c r="P16" s="72">
        <v>4594</v>
      </c>
      <c r="Q16" s="125">
        <v>11.628319032070269</v>
      </c>
      <c r="R16" s="72">
        <v>9445</v>
      </c>
      <c r="S16" s="125">
        <v>23.90715569392766</v>
      </c>
      <c r="T16" s="72">
        <v>5</v>
      </c>
      <c r="U16" s="125">
        <v>1.265598501531374E-2</v>
      </c>
      <c r="V16" s="72">
        <v>39507</v>
      </c>
      <c r="W16" s="125">
        <v>100</v>
      </c>
      <c r="Y16" s="146">
        <v>1.4854489396901791</v>
      </c>
    </row>
    <row r="17" spans="2:25" x14ac:dyDescent="0.25">
      <c r="B17" s="111" t="s">
        <v>95</v>
      </c>
      <c r="D17" s="75">
        <v>42261</v>
      </c>
      <c r="F17" s="72">
        <v>4744</v>
      </c>
      <c r="G17" s="125">
        <v>7.8949558155402819</v>
      </c>
      <c r="H17" s="72">
        <v>10798</v>
      </c>
      <c r="I17" s="125">
        <v>17.970011150127309</v>
      </c>
      <c r="J17" s="72">
        <v>7207</v>
      </c>
      <c r="K17" s="125">
        <v>11.9938757509694</v>
      </c>
      <c r="L17" s="72">
        <v>2472</v>
      </c>
      <c r="M17" s="125">
        <v>4.113897718384397</v>
      </c>
      <c r="N17" s="72">
        <v>3534</v>
      </c>
      <c r="O17" s="125">
        <v>5.8812761071077899</v>
      </c>
      <c r="P17" s="72">
        <v>15581</v>
      </c>
      <c r="Q17" s="125">
        <v>25.92987069180716</v>
      </c>
      <c r="R17" s="72">
        <v>14661</v>
      </c>
      <c r="S17" s="125">
        <v>24.398808434155999</v>
      </c>
      <c r="T17" s="72">
        <v>1092</v>
      </c>
      <c r="U17" s="125">
        <v>1.81730433190767</v>
      </c>
      <c r="V17" s="72">
        <v>60089</v>
      </c>
      <c r="W17" s="125">
        <v>99.999999999999986</v>
      </c>
      <c r="Y17" s="146">
        <v>1.421854665057618</v>
      </c>
    </row>
    <row r="18" spans="2:25" x14ac:dyDescent="0.25">
      <c r="B18" s="111" t="s">
        <v>96</v>
      </c>
      <c r="D18" s="75">
        <v>97955</v>
      </c>
      <c r="F18" s="72">
        <v>4</v>
      </c>
      <c r="G18" s="125">
        <v>3.233368361490583E-3</v>
      </c>
      <c r="H18" s="72">
        <v>14437</v>
      </c>
      <c r="I18" s="125">
        <v>11.670034758709891</v>
      </c>
      <c r="J18" s="72">
        <v>13372</v>
      </c>
      <c r="K18" s="125">
        <v>10.809150432463021</v>
      </c>
      <c r="L18" s="72">
        <v>7619</v>
      </c>
      <c r="M18" s="125">
        <v>6.1587583865491871</v>
      </c>
      <c r="N18" s="72">
        <v>21040</v>
      </c>
      <c r="O18" s="125">
        <v>17.00751758144046</v>
      </c>
      <c r="P18" s="72">
        <v>11849</v>
      </c>
      <c r="Q18" s="125">
        <v>9.5780454288254795</v>
      </c>
      <c r="R18" s="72">
        <v>55372</v>
      </c>
      <c r="S18" s="125">
        <v>44.759518228114139</v>
      </c>
      <c r="T18" s="72">
        <v>17</v>
      </c>
      <c r="U18" s="125">
        <v>1.3741815536334979E-2</v>
      </c>
      <c r="V18" s="72">
        <v>123710</v>
      </c>
      <c r="W18" s="125">
        <v>99.999999999999986</v>
      </c>
      <c r="Y18" s="146">
        <v>1.2629268541677301</v>
      </c>
    </row>
    <row r="19" spans="2:25" x14ac:dyDescent="0.25">
      <c r="B19" s="111" t="s">
        <v>97</v>
      </c>
      <c r="D19" s="75">
        <v>69372</v>
      </c>
      <c r="F19" s="72">
        <v>389</v>
      </c>
      <c r="G19" s="125">
        <v>0.3714738631371875</v>
      </c>
      <c r="H19" s="72">
        <v>31007</v>
      </c>
      <c r="I19" s="125">
        <v>29.61000019098913</v>
      </c>
      <c r="J19" s="72">
        <v>2554</v>
      </c>
      <c r="K19" s="125">
        <v>2.4389312248133082</v>
      </c>
      <c r="L19" s="72">
        <v>4480</v>
      </c>
      <c r="M19" s="125">
        <v>4.2781565728910023</v>
      </c>
      <c r="N19" s="72">
        <v>6256</v>
      </c>
      <c r="O19" s="125">
        <v>5.974140071429936</v>
      </c>
      <c r="P19" s="72">
        <v>10957</v>
      </c>
      <c r="Q19" s="125">
        <v>10.463339635974711</v>
      </c>
      <c r="R19" s="72">
        <v>48488</v>
      </c>
      <c r="S19" s="125">
        <v>46.303405336236366</v>
      </c>
      <c r="T19" s="72">
        <v>587</v>
      </c>
      <c r="U19" s="125">
        <v>0.56055310452835228</v>
      </c>
      <c r="V19" s="72">
        <v>104718</v>
      </c>
      <c r="W19" s="125">
        <v>99.999999999999986</v>
      </c>
      <c r="Y19" s="146">
        <v>1.5095139249264831</v>
      </c>
    </row>
    <row r="20" spans="2:25" x14ac:dyDescent="0.25">
      <c r="B20" s="111" t="s">
        <v>98</v>
      </c>
      <c r="D20" s="75">
        <v>12686</v>
      </c>
      <c r="F20" s="72">
        <v>467</v>
      </c>
      <c r="G20" s="125">
        <v>3.1096018111599411</v>
      </c>
      <c r="H20" s="72">
        <v>1920</v>
      </c>
      <c r="I20" s="125">
        <v>12.78465840990811</v>
      </c>
      <c r="J20" s="72">
        <v>281</v>
      </c>
      <c r="K20" s="125">
        <v>1.871088027700093</v>
      </c>
      <c r="L20" s="72">
        <v>961</v>
      </c>
      <c r="M20" s="125">
        <v>6.3989878812092158</v>
      </c>
      <c r="N20" s="72">
        <v>1771</v>
      </c>
      <c r="O20" s="125">
        <v>11.7925156478892</v>
      </c>
      <c r="P20" s="72">
        <v>6786</v>
      </c>
      <c r="Q20" s="125">
        <v>45.185777067518977</v>
      </c>
      <c r="R20" s="72">
        <v>2832</v>
      </c>
      <c r="S20" s="125">
        <v>18.857371154614459</v>
      </c>
      <c r="T20" s="72">
        <v>0</v>
      </c>
      <c r="U20" s="125">
        <v>0</v>
      </c>
      <c r="V20" s="72">
        <v>15018</v>
      </c>
      <c r="W20" s="125">
        <v>100</v>
      </c>
      <c r="Y20" s="146">
        <v>1.1838246886331389</v>
      </c>
    </row>
    <row r="21" spans="2:25" x14ac:dyDescent="0.25">
      <c r="B21" s="111" t="s">
        <v>99</v>
      </c>
      <c r="D21" s="75">
        <v>32335</v>
      </c>
      <c r="F21" s="72">
        <v>2163</v>
      </c>
      <c r="G21" s="125">
        <v>4.1160015984472231</v>
      </c>
      <c r="H21" s="72">
        <v>17088</v>
      </c>
      <c r="I21" s="125">
        <v>32.516983501741173</v>
      </c>
      <c r="J21" s="72">
        <v>7613</v>
      </c>
      <c r="K21" s="125">
        <v>14.48687941238035</v>
      </c>
      <c r="L21" s="72">
        <v>2818</v>
      </c>
      <c r="M21" s="125">
        <v>5.3624098494795529</v>
      </c>
      <c r="N21" s="72">
        <v>2769</v>
      </c>
      <c r="O21" s="125">
        <v>5.2691670948221727</v>
      </c>
      <c r="P21" s="72">
        <v>6862</v>
      </c>
      <c r="Q21" s="125">
        <v>13.05779147875397</v>
      </c>
      <c r="R21" s="72">
        <v>13184</v>
      </c>
      <c r="S21" s="125">
        <v>25.088009742916409</v>
      </c>
      <c r="T21" s="72">
        <v>54</v>
      </c>
      <c r="U21" s="125">
        <v>0.10275732145915401</v>
      </c>
      <c r="V21" s="72">
        <v>52551</v>
      </c>
      <c r="W21" s="125">
        <v>100</v>
      </c>
      <c r="Y21" s="146">
        <v>1.6252048863460651</v>
      </c>
    </row>
    <row r="22" spans="2:25" x14ac:dyDescent="0.25">
      <c r="B22" s="111" t="s">
        <v>100</v>
      </c>
      <c r="D22" s="75">
        <v>83140</v>
      </c>
      <c r="F22" s="72">
        <v>3024</v>
      </c>
      <c r="G22" s="125">
        <v>2.465170499474195</v>
      </c>
      <c r="H22" s="72">
        <v>40214</v>
      </c>
      <c r="I22" s="125">
        <v>32.782528593206109</v>
      </c>
      <c r="J22" s="72">
        <v>26395</v>
      </c>
      <c r="K22" s="125">
        <v>21.51725374789067</v>
      </c>
      <c r="L22" s="72">
        <v>8259</v>
      </c>
      <c r="M22" s="125">
        <v>6.7327523661234707</v>
      </c>
      <c r="N22" s="72">
        <v>7976</v>
      </c>
      <c r="O22" s="125">
        <v>6.5020502327401379</v>
      </c>
      <c r="P22" s="72">
        <v>11708</v>
      </c>
      <c r="Q22" s="125">
        <v>9.5443836666150368</v>
      </c>
      <c r="R22" s="72">
        <v>25070</v>
      </c>
      <c r="S22" s="125">
        <v>20.437111250601209</v>
      </c>
      <c r="T22" s="72">
        <v>23</v>
      </c>
      <c r="U22" s="125">
        <v>1.8749643349175421E-2</v>
      </c>
      <c r="V22" s="72">
        <v>122669</v>
      </c>
      <c r="W22" s="125">
        <v>100</v>
      </c>
      <c r="Y22" s="146">
        <v>1.475451046427712</v>
      </c>
    </row>
    <row r="23" spans="2:25" x14ac:dyDescent="0.25">
      <c r="B23" s="111" t="s">
        <v>101</v>
      </c>
      <c r="D23" s="75">
        <v>18808</v>
      </c>
      <c r="F23" s="72">
        <v>1539</v>
      </c>
      <c r="G23" s="125">
        <v>6.2373348463970171</v>
      </c>
      <c r="H23" s="72">
        <v>5694</v>
      </c>
      <c r="I23" s="125">
        <v>23.07692307692308</v>
      </c>
      <c r="J23" s="72">
        <v>1241</v>
      </c>
      <c r="K23" s="125">
        <v>5.0295857988165684</v>
      </c>
      <c r="L23" s="72">
        <v>2013</v>
      </c>
      <c r="M23" s="125">
        <v>8.1583853448974626</v>
      </c>
      <c r="N23" s="72">
        <v>2532</v>
      </c>
      <c r="O23" s="125">
        <v>10.26181405528086</v>
      </c>
      <c r="P23" s="72">
        <v>544</v>
      </c>
      <c r="Q23" s="125">
        <v>2.2047499392072631</v>
      </c>
      <c r="R23" s="72">
        <v>11109</v>
      </c>
      <c r="S23" s="125">
        <v>45.02310124017184</v>
      </c>
      <c r="T23" s="72">
        <v>2</v>
      </c>
      <c r="U23" s="125">
        <v>8.1056983059090548E-3</v>
      </c>
      <c r="V23" s="72">
        <v>24674</v>
      </c>
      <c r="W23" s="125">
        <v>100</v>
      </c>
      <c r="Y23" s="146">
        <v>1.3118885580604001</v>
      </c>
    </row>
    <row r="24" spans="2:25" x14ac:dyDescent="0.25">
      <c r="B24" s="111" t="s">
        <v>102</v>
      </c>
      <c r="D24" s="75">
        <v>6535</v>
      </c>
      <c r="F24" s="72">
        <v>691</v>
      </c>
      <c r="G24" s="125">
        <v>7.9043697094486376</v>
      </c>
      <c r="H24" s="72">
        <v>1173</v>
      </c>
      <c r="I24" s="125">
        <v>13.417982155113251</v>
      </c>
      <c r="J24" s="72">
        <v>330</v>
      </c>
      <c r="K24" s="125">
        <v>3.774879890185312</v>
      </c>
      <c r="L24" s="72">
        <v>349</v>
      </c>
      <c r="M24" s="125">
        <v>3.9922214596202239</v>
      </c>
      <c r="N24" s="72">
        <v>1684</v>
      </c>
      <c r="O24" s="125">
        <v>19.263326469915349</v>
      </c>
      <c r="P24" s="72">
        <v>1390</v>
      </c>
      <c r="Q24" s="125">
        <v>15.900251658659339</v>
      </c>
      <c r="R24" s="72">
        <v>3110</v>
      </c>
      <c r="S24" s="125">
        <v>35.575383207503997</v>
      </c>
      <c r="T24" s="72">
        <v>15</v>
      </c>
      <c r="U24" s="125">
        <v>0.17158544955387781</v>
      </c>
      <c r="V24" s="72">
        <v>8742</v>
      </c>
      <c r="W24" s="125">
        <v>100</v>
      </c>
      <c r="Y24" s="146">
        <v>1.3377199693955619</v>
      </c>
    </row>
    <row r="25" spans="2:25" x14ac:dyDescent="0.25">
      <c r="B25" s="111" t="s">
        <v>103</v>
      </c>
      <c r="D25" s="75">
        <v>24340</v>
      </c>
      <c r="F25" s="72">
        <v>500</v>
      </c>
      <c r="G25" s="125">
        <v>1.372570550126277</v>
      </c>
      <c r="H25" s="72">
        <v>9341</v>
      </c>
      <c r="I25" s="125">
        <v>25.6423630174591</v>
      </c>
      <c r="J25" s="72">
        <v>2202</v>
      </c>
      <c r="K25" s="125">
        <v>6.0448007027561212</v>
      </c>
      <c r="L25" s="72">
        <v>3305</v>
      </c>
      <c r="M25" s="125">
        <v>9.0726913363346871</v>
      </c>
      <c r="N25" s="72">
        <v>5124</v>
      </c>
      <c r="O25" s="125">
        <v>14.066102997694079</v>
      </c>
      <c r="P25" s="72">
        <v>676</v>
      </c>
      <c r="Q25" s="125">
        <v>1.8557153837707261</v>
      </c>
      <c r="R25" s="72">
        <v>12450</v>
      </c>
      <c r="S25" s="125">
        <v>34.177006698144282</v>
      </c>
      <c r="T25" s="72">
        <v>2830</v>
      </c>
      <c r="U25" s="125">
        <v>7.768749313714725</v>
      </c>
      <c r="V25" s="72">
        <v>36428</v>
      </c>
      <c r="W25" s="125">
        <v>100</v>
      </c>
      <c r="Y25" s="146">
        <v>1.4966310599835659</v>
      </c>
    </row>
    <row r="26" spans="2:25" x14ac:dyDescent="0.25">
      <c r="B26" s="111" t="s">
        <v>104</v>
      </c>
      <c r="D26" s="75">
        <v>4226</v>
      </c>
      <c r="F26" s="72">
        <v>498</v>
      </c>
      <c r="G26" s="125">
        <v>7.8834889979420604</v>
      </c>
      <c r="H26" s="72">
        <v>1346</v>
      </c>
      <c r="I26" s="125">
        <v>21.30758271331328</v>
      </c>
      <c r="J26" s="72">
        <v>1280</v>
      </c>
      <c r="K26" s="125">
        <v>20.262782966598071</v>
      </c>
      <c r="L26" s="72">
        <v>563</v>
      </c>
      <c r="M26" s="125">
        <v>8.912458445464619</v>
      </c>
      <c r="N26" s="72">
        <v>1347</v>
      </c>
      <c r="O26" s="125">
        <v>21.323413012505942</v>
      </c>
      <c r="P26" s="72">
        <v>533</v>
      </c>
      <c r="Q26" s="125">
        <v>8.437549469684976</v>
      </c>
      <c r="R26" s="72">
        <v>750</v>
      </c>
      <c r="S26" s="125">
        <v>11.87272439449106</v>
      </c>
      <c r="T26" s="72">
        <v>0</v>
      </c>
      <c r="U26" s="125">
        <v>0</v>
      </c>
      <c r="V26" s="72">
        <v>6317</v>
      </c>
      <c r="W26" s="125">
        <v>100</v>
      </c>
      <c r="Y26" s="146">
        <v>1.494794131566493</v>
      </c>
    </row>
    <row r="27" spans="2:25" x14ac:dyDescent="0.25">
      <c r="B27" s="111" t="s">
        <v>105</v>
      </c>
      <c r="D27" s="75">
        <v>588</v>
      </c>
      <c r="F27" s="72">
        <v>0</v>
      </c>
      <c r="G27" s="125">
        <v>0</v>
      </c>
      <c r="H27" s="72">
        <v>45</v>
      </c>
      <c r="I27" s="125">
        <v>7.2115384615384608</v>
      </c>
      <c r="J27" s="72">
        <v>193</v>
      </c>
      <c r="K27" s="125">
        <v>30.929487179487179</v>
      </c>
      <c r="L27" s="72">
        <v>10</v>
      </c>
      <c r="M27" s="125">
        <v>1.602564102564102</v>
      </c>
      <c r="N27" s="72">
        <v>49</v>
      </c>
      <c r="O27" s="125">
        <v>7.8525641025641022</v>
      </c>
      <c r="P27" s="72">
        <v>0</v>
      </c>
      <c r="Q27" s="125">
        <v>0</v>
      </c>
      <c r="R27" s="72">
        <v>327</v>
      </c>
      <c r="S27" s="125">
        <v>52.403846153846153</v>
      </c>
      <c r="T27" s="72">
        <v>0</v>
      </c>
      <c r="U27" s="125">
        <v>0</v>
      </c>
      <c r="V27" s="72">
        <v>624</v>
      </c>
      <c r="W27" s="125">
        <v>100</v>
      </c>
      <c r="Y27" s="146">
        <v>1.061224489795918</v>
      </c>
    </row>
    <row r="28" spans="2:25" x14ac:dyDescent="0.25">
      <c r="B28" s="115" t="s">
        <v>106</v>
      </c>
      <c r="D28" s="90">
        <v>941</v>
      </c>
      <c r="F28" s="87">
        <v>286</v>
      </c>
      <c r="G28" s="126">
        <v>19.81981981981982</v>
      </c>
      <c r="H28" s="87">
        <v>293</v>
      </c>
      <c r="I28" s="126">
        <v>20.304920304920309</v>
      </c>
      <c r="J28" s="87">
        <v>322</v>
      </c>
      <c r="K28" s="126">
        <v>22.314622314622319</v>
      </c>
      <c r="L28" s="87">
        <v>16</v>
      </c>
      <c r="M28" s="126">
        <v>1.1088011088011089</v>
      </c>
      <c r="N28" s="87">
        <v>67</v>
      </c>
      <c r="O28" s="126">
        <v>4.6431046431046434</v>
      </c>
      <c r="P28" s="87">
        <v>4</v>
      </c>
      <c r="Q28" s="126">
        <v>0.27720027720027718</v>
      </c>
      <c r="R28" s="87">
        <v>455</v>
      </c>
      <c r="S28" s="126">
        <v>31.531531531531531</v>
      </c>
      <c r="T28" s="87">
        <v>0</v>
      </c>
      <c r="U28" s="126">
        <v>0</v>
      </c>
      <c r="V28" s="87">
        <v>1443</v>
      </c>
      <c r="W28" s="126">
        <v>100</v>
      </c>
      <c r="Y28" s="147">
        <v>1.533475026567481</v>
      </c>
    </row>
    <row r="29" spans="2:25" ht="8.1" customHeight="1" x14ac:dyDescent="0.25"/>
    <row r="30" spans="2:25" x14ac:dyDescent="0.25">
      <c r="B30" s="119" t="s">
        <v>49</v>
      </c>
      <c r="D30" s="63">
        <v>644134</v>
      </c>
      <c r="F30" s="60">
        <v>28566</v>
      </c>
      <c r="G30" s="137">
        <v>3.057041007755505</v>
      </c>
      <c r="H30" s="60">
        <v>240346</v>
      </c>
      <c r="I30" s="137">
        <v>25.721052231674179</v>
      </c>
      <c r="J30" s="60">
        <v>156111</v>
      </c>
      <c r="K30" s="137">
        <v>16.706494740660911</v>
      </c>
      <c r="L30" s="60">
        <v>48947</v>
      </c>
      <c r="M30" s="137">
        <v>5.2381497656867859</v>
      </c>
      <c r="N30" s="60">
        <v>83016</v>
      </c>
      <c r="O30" s="137">
        <v>8.8841040502636357</v>
      </c>
      <c r="P30" s="60">
        <v>92621</v>
      </c>
      <c r="Q30" s="137">
        <v>9.9120001112974396</v>
      </c>
      <c r="R30" s="60">
        <v>280071</v>
      </c>
      <c r="S30" s="137">
        <v>29.972293358646368</v>
      </c>
      <c r="T30" s="60">
        <v>4755</v>
      </c>
      <c r="U30" s="137">
        <v>0.50886473401517285</v>
      </c>
      <c r="V30" s="60">
        <v>934433</v>
      </c>
      <c r="W30" s="137">
        <v>100</v>
      </c>
      <c r="Y30" s="148">
        <v>1.4506810694669121</v>
      </c>
    </row>
  </sheetData>
  <mergeCells count="13">
    <mergeCell ref="A3:X3"/>
    <mergeCell ref="V7:W7"/>
    <mergeCell ref="L7:M7"/>
    <mergeCell ref="R7:S7"/>
    <mergeCell ref="P7:Q7"/>
    <mergeCell ref="N7:O7"/>
    <mergeCell ref="B4:X4"/>
    <mergeCell ref="H7:I7"/>
    <mergeCell ref="T7:U7"/>
    <mergeCell ref="J7:K7"/>
    <mergeCell ref="B7:B8"/>
    <mergeCell ref="F6:W6"/>
    <mergeCell ref="F7:G7"/>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217</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A43"/>
  <sheetViews>
    <sheetView showGridLines="0" workbookViewId="0"/>
  </sheetViews>
  <sheetFormatPr baseColWidth="10" defaultColWidth="8.7109375" defaultRowHeight="15" x14ac:dyDescent="0.25"/>
  <cols>
    <col min="1" max="1" width="1.140625" customWidth="1"/>
    <col min="2" max="2" width="35.5703125" customWidth="1"/>
    <col min="3" max="3" width="0.5703125" customWidth="1"/>
    <col min="4" max="12" width="10.140625" customWidth="1"/>
    <col min="13" max="13" width="0.85546875" customWidth="1"/>
  </cols>
  <sheetData>
    <row r="2" spans="2:27" ht="48.95" customHeight="1" x14ac:dyDescent="0.25"/>
    <row r="3" spans="2:27" ht="24" customHeight="1" x14ac:dyDescent="0.25">
      <c r="B3" s="209" t="s">
        <v>4</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49</v>
      </c>
      <c r="E5" s="203"/>
      <c r="F5" s="203"/>
      <c r="G5" s="203"/>
      <c r="H5" s="203"/>
      <c r="I5" s="203"/>
      <c r="J5" s="203"/>
      <c r="K5" s="203"/>
      <c r="L5" s="204"/>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31" t="s">
        <v>60</v>
      </c>
      <c r="D9" s="60">
        <v>1894744</v>
      </c>
      <c r="E9" s="61">
        <v>1850950</v>
      </c>
      <c r="F9" s="61">
        <v>1892604</v>
      </c>
      <c r="G9" s="61">
        <v>1982018</v>
      </c>
      <c r="H9" s="61">
        <v>2061372</v>
      </c>
      <c r="I9" s="61">
        <v>2165648</v>
      </c>
      <c r="J9" s="62">
        <v>2326315</v>
      </c>
      <c r="K9" s="63">
        <v>2377691</v>
      </c>
      <c r="L9" s="64"/>
      <c r="N9" s="65">
        <f t="shared" ref="N9:N23" si="0">IFERROR(E9/D9-1,"-")</f>
        <v>-2.3113412682663204E-2</v>
      </c>
      <c r="O9" s="62">
        <f t="shared" ref="O9:O23" si="1">E9-D9</f>
        <v>-43794</v>
      </c>
      <c r="P9" s="65">
        <f t="shared" ref="P9:P23" si="2">IFERROR(F9/E9-1,"-")</f>
        <v>2.250411950619946E-2</v>
      </c>
      <c r="Q9" s="62">
        <f t="shared" ref="Q9:Q23" si="3">F9-E9</f>
        <v>41654</v>
      </c>
      <c r="R9" s="65">
        <f t="shared" ref="R9:R23" si="4">IFERROR(G9/F9-1,"-")</f>
        <v>4.7243903109155383E-2</v>
      </c>
      <c r="S9" s="62">
        <f t="shared" ref="S9:S23" si="5">G9-F9</f>
        <v>89414</v>
      </c>
      <c r="T9" s="65">
        <f t="shared" ref="T9:T23" si="6">IFERROR(H9/G9-1,"-")</f>
        <v>4.003697241901949E-2</v>
      </c>
      <c r="U9" s="62">
        <f t="shared" ref="U9:U23" si="7">H9-G9</f>
        <v>79354</v>
      </c>
      <c r="V9" s="65">
        <f t="shared" ref="V9:V23" si="8">IFERROR(I9/H9-1,"-")</f>
        <v>5.0585726399698938E-2</v>
      </c>
      <c r="W9" s="62">
        <f t="shared" ref="W9:W23" si="9">I9-H9</f>
        <v>104276</v>
      </c>
      <c r="X9" s="65">
        <f t="shared" ref="X9:X23" si="10">IFERROR(J9/I9-1,"-")</f>
        <v>7.4188880187362027E-2</v>
      </c>
      <c r="Y9" s="62">
        <f t="shared" ref="Y9:Y23" si="11">J9-I9</f>
        <v>160667</v>
      </c>
      <c r="Z9" s="65">
        <v>6.828091801428493E-2</v>
      </c>
      <c r="AA9" s="62">
        <v>151974</v>
      </c>
    </row>
    <row r="10" spans="2:27" x14ac:dyDescent="0.25">
      <c r="B10" s="29" t="s">
        <v>61</v>
      </c>
      <c r="D10" s="66">
        <v>1735551</v>
      </c>
      <c r="E10" s="67">
        <v>1709394</v>
      </c>
      <c r="F10" s="67">
        <v>1768008</v>
      </c>
      <c r="G10" s="67">
        <v>1850208</v>
      </c>
      <c r="H10" s="67">
        <v>1944185</v>
      </c>
      <c r="I10" s="67">
        <v>2037769</v>
      </c>
      <c r="J10" s="68">
        <v>2217055</v>
      </c>
      <c r="K10" s="69">
        <v>2267583</v>
      </c>
      <c r="L10" s="33"/>
      <c r="N10" s="70">
        <f t="shared" si="0"/>
        <v>-1.507129436127197E-2</v>
      </c>
      <c r="O10" s="68">
        <f t="shared" si="1"/>
        <v>-26157</v>
      </c>
      <c r="P10" s="70">
        <f t="shared" si="2"/>
        <v>3.4289344644944375E-2</v>
      </c>
      <c r="Q10" s="68">
        <f t="shared" si="3"/>
        <v>58614</v>
      </c>
      <c r="R10" s="70">
        <f t="shared" si="4"/>
        <v>4.6493002294107244E-2</v>
      </c>
      <c r="S10" s="68">
        <f t="shared" si="5"/>
        <v>82200</v>
      </c>
      <c r="T10" s="70">
        <f t="shared" si="6"/>
        <v>5.0792667635206401E-2</v>
      </c>
      <c r="U10" s="68">
        <f t="shared" si="7"/>
        <v>93977</v>
      </c>
      <c r="V10" s="70">
        <f t="shared" si="8"/>
        <v>4.8135336914953974E-2</v>
      </c>
      <c r="W10" s="68">
        <f t="shared" si="9"/>
        <v>93584</v>
      </c>
      <c r="X10" s="70">
        <f t="shared" si="10"/>
        <v>8.798151311556901E-2</v>
      </c>
      <c r="Y10" s="68">
        <f t="shared" si="11"/>
        <v>179286</v>
      </c>
      <c r="Z10" s="70">
        <v>8.4100143760520885E-2</v>
      </c>
      <c r="AA10" s="68">
        <v>175910</v>
      </c>
    </row>
    <row r="11" spans="2:27" x14ac:dyDescent="0.25">
      <c r="B11" s="71" t="s">
        <v>62</v>
      </c>
      <c r="D11" s="72">
        <v>350514</v>
      </c>
      <c r="E11" s="73">
        <v>352921</v>
      </c>
      <c r="F11" s="73">
        <v>352430</v>
      </c>
      <c r="G11" s="73">
        <v>359348</v>
      </c>
      <c r="H11" s="73">
        <v>377078</v>
      </c>
      <c r="I11" s="73">
        <v>401012</v>
      </c>
      <c r="J11" s="74">
        <v>432686</v>
      </c>
      <c r="K11" s="75">
        <v>429446</v>
      </c>
      <c r="L11" s="76"/>
      <c r="N11" s="77">
        <f t="shared" si="0"/>
        <v>6.8670580918308577E-3</v>
      </c>
      <c r="O11" s="74">
        <f t="shared" si="1"/>
        <v>2407</v>
      </c>
      <c r="P11" s="77">
        <f t="shared" si="2"/>
        <v>-1.3912461995744252E-3</v>
      </c>
      <c r="Q11" s="74">
        <f t="shared" si="3"/>
        <v>-491</v>
      </c>
      <c r="R11" s="77">
        <f t="shared" si="4"/>
        <v>1.9629429957722211E-2</v>
      </c>
      <c r="S11" s="74">
        <f t="shared" si="5"/>
        <v>6918</v>
      </c>
      <c r="T11" s="77">
        <f t="shared" si="6"/>
        <v>4.9339359061411292E-2</v>
      </c>
      <c r="U11" s="74">
        <f t="shared" si="7"/>
        <v>17730</v>
      </c>
      <c r="V11" s="77">
        <f t="shared" si="8"/>
        <v>6.3472278944939786E-2</v>
      </c>
      <c r="W11" s="74">
        <f t="shared" si="9"/>
        <v>23934</v>
      </c>
      <c r="X11" s="77">
        <f t="shared" si="10"/>
        <v>7.8985167526158806E-2</v>
      </c>
      <c r="Y11" s="74">
        <f t="shared" si="11"/>
        <v>31674</v>
      </c>
      <c r="Z11" s="77">
        <v>4.1699918739614983E-2</v>
      </c>
      <c r="AA11" s="74">
        <v>17191</v>
      </c>
    </row>
    <row r="12" spans="2:27" x14ac:dyDescent="0.25">
      <c r="B12" s="78" t="s">
        <v>63</v>
      </c>
      <c r="D12" s="79">
        <v>1385037</v>
      </c>
      <c r="E12" s="80">
        <v>1356473</v>
      </c>
      <c r="F12" s="80">
        <v>1415578</v>
      </c>
      <c r="G12" s="80">
        <v>1490860</v>
      </c>
      <c r="H12" s="80">
        <v>1567107</v>
      </c>
      <c r="I12" s="80">
        <v>1636757</v>
      </c>
      <c r="J12" s="81">
        <v>1784369</v>
      </c>
      <c r="K12" s="82">
        <v>1838137</v>
      </c>
      <c r="L12" s="83"/>
      <c r="N12" s="84">
        <f t="shared" si="0"/>
        <v>-2.0623275768084204E-2</v>
      </c>
      <c r="O12" s="81">
        <f t="shared" si="1"/>
        <v>-28564</v>
      </c>
      <c r="P12" s="84">
        <f t="shared" si="2"/>
        <v>4.3572559129448241E-2</v>
      </c>
      <c r="Q12" s="81">
        <f t="shared" si="3"/>
        <v>59105</v>
      </c>
      <c r="R12" s="84">
        <f t="shared" si="4"/>
        <v>5.3181103407936581E-2</v>
      </c>
      <c r="S12" s="81">
        <f t="shared" si="5"/>
        <v>75282</v>
      </c>
      <c r="T12" s="84">
        <f t="shared" si="6"/>
        <v>5.1142964463464002E-2</v>
      </c>
      <c r="U12" s="81">
        <f t="shared" si="7"/>
        <v>76247</v>
      </c>
      <c r="V12" s="84">
        <f t="shared" si="8"/>
        <v>4.4444954939260706E-2</v>
      </c>
      <c r="W12" s="81">
        <f t="shared" si="9"/>
        <v>69650</v>
      </c>
      <c r="X12" s="84">
        <f t="shared" si="10"/>
        <v>9.0185653704245583E-2</v>
      </c>
      <c r="Y12" s="81">
        <f t="shared" si="11"/>
        <v>147612</v>
      </c>
      <c r="Z12" s="84">
        <v>9.4508335625794082E-2</v>
      </c>
      <c r="AA12" s="81">
        <v>158719</v>
      </c>
    </row>
    <row r="13" spans="2:27" x14ac:dyDescent="0.25">
      <c r="B13" s="85" t="s">
        <v>64</v>
      </c>
      <c r="D13" s="72">
        <v>467298</v>
      </c>
      <c r="E13" s="73">
        <v>473559</v>
      </c>
      <c r="F13" s="73">
        <v>487549</v>
      </c>
      <c r="G13" s="73">
        <v>515590</v>
      </c>
      <c r="H13" s="73">
        <v>543298</v>
      </c>
      <c r="I13" s="73">
        <v>591643</v>
      </c>
      <c r="J13" s="74">
        <v>669801</v>
      </c>
      <c r="K13" s="75">
        <v>694561</v>
      </c>
      <c r="L13" s="76"/>
      <c r="N13" s="77">
        <f t="shared" si="0"/>
        <v>1.3398302582078303E-2</v>
      </c>
      <c r="O13" s="74">
        <f t="shared" si="1"/>
        <v>6261</v>
      </c>
      <c r="P13" s="77">
        <f t="shared" si="2"/>
        <v>2.9542253446772193E-2</v>
      </c>
      <c r="Q13" s="74">
        <f t="shared" si="3"/>
        <v>13990</v>
      </c>
      <c r="R13" s="77">
        <f t="shared" si="4"/>
        <v>5.7514219083620421E-2</v>
      </c>
      <c r="S13" s="74">
        <f t="shared" si="5"/>
        <v>28041</v>
      </c>
      <c r="T13" s="77">
        <f t="shared" si="6"/>
        <v>5.374037510424956E-2</v>
      </c>
      <c r="U13" s="74">
        <f t="shared" si="7"/>
        <v>27708</v>
      </c>
      <c r="V13" s="77">
        <f t="shared" si="8"/>
        <v>8.8984314317372748E-2</v>
      </c>
      <c r="W13" s="74">
        <f t="shared" si="9"/>
        <v>48345</v>
      </c>
      <c r="X13" s="77">
        <f t="shared" si="10"/>
        <v>0.13210331230150607</v>
      </c>
      <c r="Y13" s="74">
        <f t="shared" si="11"/>
        <v>78158</v>
      </c>
      <c r="Z13" s="77">
        <v>0.12091052869408039</v>
      </c>
      <c r="AA13" s="74">
        <v>74921</v>
      </c>
    </row>
    <row r="14" spans="2:27" x14ac:dyDescent="0.25">
      <c r="B14" s="85" t="s">
        <v>65</v>
      </c>
      <c r="D14" s="72">
        <v>515590</v>
      </c>
      <c r="E14" s="73">
        <v>506355</v>
      </c>
      <c r="F14" s="73">
        <v>529632</v>
      </c>
      <c r="G14" s="73">
        <v>560619</v>
      </c>
      <c r="H14" s="73">
        <v>592130</v>
      </c>
      <c r="I14" s="73">
        <v>612870</v>
      </c>
      <c r="J14" s="74">
        <v>659166</v>
      </c>
      <c r="K14" s="75">
        <v>677512</v>
      </c>
      <c r="L14" s="76"/>
      <c r="N14" s="77">
        <f t="shared" si="0"/>
        <v>-1.7911518842491092E-2</v>
      </c>
      <c r="O14" s="74">
        <f t="shared" si="1"/>
        <v>-9235</v>
      </c>
      <c r="P14" s="77">
        <f t="shared" si="2"/>
        <v>4.5969724797819689E-2</v>
      </c>
      <c r="Q14" s="74">
        <f t="shared" si="3"/>
        <v>23277</v>
      </c>
      <c r="R14" s="77">
        <f t="shared" si="4"/>
        <v>5.8506661228928669E-2</v>
      </c>
      <c r="S14" s="74">
        <f t="shared" si="5"/>
        <v>30987</v>
      </c>
      <c r="T14" s="77">
        <f t="shared" si="6"/>
        <v>5.6207513480634796E-2</v>
      </c>
      <c r="U14" s="74">
        <f t="shared" si="7"/>
        <v>31511</v>
      </c>
      <c r="V14" s="77">
        <f t="shared" si="8"/>
        <v>3.5026092243257478E-2</v>
      </c>
      <c r="W14" s="74">
        <f t="shared" si="9"/>
        <v>20740</v>
      </c>
      <c r="X14" s="77">
        <f t="shared" si="10"/>
        <v>7.5539673992853329E-2</v>
      </c>
      <c r="Y14" s="74">
        <f t="shared" si="11"/>
        <v>46296</v>
      </c>
      <c r="Z14" s="77">
        <v>8.3875261365290665E-2</v>
      </c>
      <c r="AA14" s="74">
        <v>52429</v>
      </c>
    </row>
    <row r="15" spans="2:27" x14ac:dyDescent="0.25">
      <c r="B15" s="86" t="s">
        <v>66</v>
      </c>
      <c r="D15" s="87">
        <v>402149</v>
      </c>
      <c r="E15" s="88">
        <v>376559</v>
      </c>
      <c r="F15" s="88">
        <v>398397</v>
      </c>
      <c r="G15" s="88">
        <v>414651</v>
      </c>
      <c r="H15" s="88">
        <v>431679</v>
      </c>
      <c r="I15" s="88">
        <v>432244</v>
      </c>
      <c r="J15" s="89">
        <v>455402</v>
      </c>
      <c r="K15" s="90">
        <v>466064</v>
      </c>
      <c r="L15" s="91"/>
      <c r="N15" s="92">
        <f t="shared" si="0"/>
        <v>-6.363313100368273E-2</v>
      </c>
      <c r="O15" s="89">
        <f t="shared" si="1"/>
        <v>-25590</v>
      </c>
      <c r="P15" s="92">
        <f t="shared" si="2"/>
        <v>5.7993568072997936E-2</v>
      </c>
      <c r="Q15" s="89">
        <f t="shared" si="3"/>
        <v>21838</v>
      </c>
      <c r="R15" s="92">
        <f t="shared" si="4"/>
        <v>4.0798499988704773E-2</v>
      </c>
      <c r="S15" s="89">
        <f t="shared" si="5"/>
        <v>16254</v>
      </c>
      <c r="T15" s="92">
        <f t="shared" si="6"/>
        <v>4.1065860205329319E-2</v>
      </c>
      <c r="U15" s="89">
        <f t="shared" si="7"/>
        <v>17028</v>
      </c>
      <c r="V15" s="92">
        <f t="shared" si="8"/>
        <v>1.3088429133685242E-3</v>
      </c>
      <c r="W15" s="89">
        <f t="shared" si="9"/>
        <v>565</v>
      </c>
      <c r="X15" s="92">
        <f t="shared" si="10"/>
        <v>5.3576220838230215E-2</v>
      </c>
      <c r="Y15" s="89">
        <f t="shared" si="11"/>
        <v>23158</v>
      </c>
      <c r="Z15" s="92">
        <v>7.2163240893039937E-2</v>
      </c>
      <c r="AA15" s="89">
        <v>31369</v>
      </c>
    </row>
    <row r="16" spans="2:27" x14ac:dyDescent="0.25">
      <c r="B16" s="29" t="s">
        <v>67</v>
      </c>
      <c r="D16" s="66">
        <v>1115183</v>
      </c>
      <c r="E16" s="67">
        <v>1124230</v>
      </c>
      <c r="F16" s="67">
        <v>1222142</v>
      </c>
      <c r="G16" s="67">
        <v>1313437</v>
      </c>
      <c r="H16" s="67">
        <v>1411866</v>
      </c>
      <c r="I16" s="67">
        <v>1518424</v>
      </c>
      <c r="J16" s="68">
        <v>1677042</v>
      </c>
      <c r="K16" s="69">
        <v>1724191</v>
      </c>
      <c r="L16" s="33"/>
      <c r="N16" s="70">
        <f t="shared" si="0"/>
        <v>8.1125698652149136E-3</v>
      </c>
      <c r="O16" s="68">
        <f t="shared" si="1"/>
        <v>9047</v>
      </c>
      <c r="P16" s="70">
        <f t="shared" si="2"/>
        <v>8.7092498865890322E-2</v>
      </c>
      <c r="Q16" s="68">
        <f t="shared" si="3"/>
        <v>97912</v>
      </c>
      <c r="R16" s="70">
        <f t="shared" si="4"/>
        <v>7.4700812180581222E-2</v>
      </c>
      <c r="S16" s="68">
        <f t="shared" si="5"/>
        <v>91295</v>
      </c>
      <c r="T16" s="70">
        <f t="shared" si="6"/>
        <v>7.4940023769697328E-2</v>
      </c>
      <c r="U16" s="68">
        <f t="shared" si="7"/>
        <v>98429</v>
      </c>
      <c r="V16" s="70">
        <f t="shared" si="8"/>
        <v>7.5473168133519675E-2</v>
      </c>
      <c r="W16" s="68">
        <f t="shared" si="9"/>
        <v>106558</v>
      </c>
      <c r="X16" s="70">
        <f t="shared" si="10"/>
        <v>0.10446225823617117</v>
      </c>
      <c r="Y16" s="68">
        <f t="shared" si="11"/>
        <v>158618</v>
      </c>
      <c r="Z16" s="70">
        <v>0.1098322562372873</v>
      </c>
      <c r="AA16" s="68">
        <v>170631</v>
      </c>
    </row>
    <row r="17" spans="2:27" x14ac:dyDescent="0.25">
      <c r="B17" s="85" t="s">
        <v>64</v>
      </c>
      <c r="D17" s="72">
        <v>310719</v>
      </c>
      <c r="E17" s="73">
        <v>337667</v>
      </c>
      <c r="F17" s="73">
        <v>378893</v>
      </c>
      <c r="G17" s="73">
        <v>419029</v>
      </c>
      <c r="H17" s="73">
        <v>459833</v>
      </c>
      <c r="I17" s="73">
        <v>525352</v>
      </c>
      <c r="J17" s="74">
        <v>608536</v>
      </c>
      <c r="K17" s="75">
        <v>629074</v>
      </c>
      <c r="L17" s="76"/>
      <c r="N17" s="77">
        <f t="shared" si="0"/>
        <v>8.6727879531023122E-2</v>
      </c>
      <c r="O17" s="74">
        <f t="shared" si="1"/>
        <v>26948</v>
      </c>
      <c r="P17" s="77">
        <f t="shared" si="2"/>
        <v>0.12209069882458157</v>
      </c>
      <c r="Q17" s="74">
        <f t="shared" si="3"/>
        <v>41226</v>
      </c>
      <c r="R17" s="77">
        <f t="shared" si="4"/>
        <v>0.10592964240563951</v>
      </c>
      <c r="S17" s="74">
        <f t="shared" si="5"/>
        <v>40136</v>
      </c>
      <c r="T17" s="77">
        <f t="shared" si="6"/>
        <v>9.7377508477933583E-2</v>
      </c>
      <c r="U17" s="74">
        <f t="shared" si="7"/>
        <v>40804</v>
      </c>
      <c r="V17" s="77">
        <f t="shared" si="8"/>
        <v>0.14248433670484717</v>
      </c>
      <c r="W17" s="74">
        <f t="shared" si="9"/>
        <v>65519</v>
      </c>
      <c r="X17" s="77">
        <f t="shared" si="10"/>
        <v>0.15833955138649891</v>
      </c>
      <c r="Y17" s="74">
        <f t="shared" si="11"/>
        <v>83184</v>
      </c>
      <c r="Z17" s="77">
        <v>0.1425971502002488</v>
      </c>
      <c r="AA17" s="74">
        <v>78509</v>
      </c>
    </row>
    <row r="18" spans="2:27" x14ac:dyDescent="0.25">
      <c r="B18" s="85" t="s">
        <v>65</v>
      </c>
      <c r="D18" s="72">
        <v>442658</v>
      </c>
      <c r="E18" s="73">
        <v>443395</v>
      </c>
      <c r="F18" s="73">
        <v>474372</v>
      </c>
      <c r="G18" s="73">
        <v>508082</v>
      </c>
      <c r="H18" s="73">
        <v>544804</v>
      </c>
      <c r="I18" s="73">
        <v>578248</v>
      </c>
      <c r="J18" s="74">
        <v>628063</v>
      </c>
      <c r="K18" s="75">
        <v>644134</v>
      </c>
      <c r="L18" s="76"/>
      <c r="N18" s="77">
        <f t="shared" si="0"/>
        <v>1.6649422353147703E-3</v>
      </c>
      <c r="O18" s="74">
        <f t="shared" si="1"/>
        <v>737</v>
      </c>
      <c r="P18" s="77">
        <f t="shared" si="2"/>
        <v>6.9863214515274219E-2</v>
      </c>
      <c r="Q18" s="74">
        <f t="shared" si="3"/>
        <v>30977</v>
      </c>
      <c r="R18" s="77">
        <f t="shared" si="4"/>
        <v>7.1062372989974198E-2</v>
      </c>
      <c r="S18" s="74">
        <f t="shared" si="5"/>
        <v>33710</v>
      </c>
      <c r="T18" s="77">
        <f t="shared" si="6"/>
        <v>7.2275735019150522E-2</v>
      </c>
      <c r="U18" s="74">
        <f t="shared" si="7"/>
        <v>36722</v>
      </c>
      <c r="V18" s="77">
        <f t="shared" si="8"/>
        <v>6.138721448447515E-2</v>
      </c>
      <c r="W18" s="74">
        <f t="shared" si="9"/>
        <v>33444</v>
      </c>
      <c r="X18" s="77">
        <f t="shared" si="10"/>
        <v>8.614815788381458E-2</v>
      </c>
      <c r="Y18" s="74">
        <f t="shared" si="11"/>
        <v>49815</v>
      </c>
      <c r="Z18" s="77">
        <v>9.6362841031524038E-2</v>
      </c>
      <c r="AA18" s="74">
        <v>56615</v>
      </c>
    </row>
    <row r="19" spans="2:27" x14ac:dyDescent="0.25">
      <c r="B19" s="86" t="s">
        <v>66</v>
      </c>
      <c r="D19" s="87">
        <v>361806</v>
      </c>
      <c r="E19" s="88">
        <v>343168</v>
      </c>
      <c r="F19" s="88">
        <v>368877</v>
      </c>
      <c r="G19" s="88">
        <v>386326</v>
      </c>
      <c r="H19" s="88">
        <v>407229</v>
      </c>
      <c r="I19" s="88">
        <v>414824</v>
      </c>
      <c r="J19" s="89">
        <v>440443</v>
      </c>
      <c r="K19" s="90">
        <v>450983</v>
      </c>
      <c r="L19" s="91"/>
      <c r="N19" s="92">
        <f t="shared" si="0"/>
        <v>-5.151379468554973E-2</v>
      </c>
      <c r="O19" s="89">
        <f t="shared" si="1"/>
        <v>-18638</v>
      </c>
      <c r="P19" s="92">
        <f t="shared" si="2"/>
        <v>7.4916658895934463E-2</v>
      </c>
      <c r="Q19" s="89">
        <f t="shared" si="3"/>
        <v>25709</v>
      </c>
      <c r="R19" s="92">
        <f t="shared" si="4"/>
        <v>4.7303030549478597E-2</v>
      </c>
      <c r="S19" s="89">
        <f t="shared" si="5"/>
        <v>17449</v>
      </c>
      <c r="T19" s="92">
        <f t="shared" si="6"/>
        <v>5.4107153026200727E-2</v>
      </c>
      <c r="U19" s="89">
        <f t="shared" si="7"/>
        <v>20903</v>
      </c>
      <c r="V19" s="92">
        <f t="shared" si="8"/>
        <v>1.8650439924465134E-2</v>
      </c>
      <c r="W19" s="89">
        <f t="shared" si="9"/>
        <v>7595</v>
      </c>
      <c r="X19" s="92">
        <f t="shared" si="10"/>
        <v>6.1758721771160818E-2</v>
      </c>
      <c r="Y19" s="89">
        <f t="shared" si="11"/>
        <v>25619</v>
      </c>
      <c r="Z19" s="92">
        <v>8.5461013391868512E-2</v>
      </c>
      <c r="AA19" s="89">
        <v>35507</v>
      </c>
    </row>
    <row r="20" spans="2:27" x14ac:dyDescent="0.25">
      <c r="B20" s="29" t="s">
        <v>68</v>
      </c>
      <c r="D20" s="66">
        <v>269854</v>
      </c>
      <c r="E20" s="67">
        <v>232243</v>
      </c>
      <c r="F20" s="67">
        <v>193436</v>
      </c>
      <c r="G20" s="67">
        <v>177423</v>
      </c>
      <c r="H20" s="67">
        <v>155241</v>
      </c>
      <c r="I20" s="67">
        <v>118333</v>
      </c>
      <c r="J20" s="68">
        <v>107327</v>
      </c>
      <c r="K20" s="69">
        <v>113946</v>
      </c>
      <c r="L20" s="33"/>
      <c r="N20" s="70">
        <f t="shared" si="0"/>
        <v>-0.13937536593861866</v>
      </c>
      <c r="O20" s="68">
        <f t="shared" si="1"/>
        <v>-37611</v>
      </c>
      <c r="P20" s="70">
        <f t="shared" si="2"/>
        <v>-0.16709653251120593</v>
      </c>
      <c r="Q20" s="68">
        <f t="shared" si="3"/>
        <v>-38807</v>
      </c>
      <c r="R20" s="70">
        <f t="shared" si="4"/>
        <v>-8.2781902024442244E-2</v>
      </c>
      <c r="S20" s="68">
        <f t="shared" si="5"/>
        <v>-16013</v>
      </c>
      <c r="T20" s="70">
        <f t="shared" si="6"/>
        <v>-0.12502324952232802</v>
      </c>
      <c r="U20" s="68">
        <f t="shared" si="7"/>
        <v>-22182</v>
      </c>
      <c r="V20" s="70">
        <f t="shared" si="8"/>
        <v>-0.23774647161510165</v>
      </c>
      <c r="W20" s="68">
        <f t="shared" si="9"/>
        <v>-36908</v>
      </c>
      <c r="X20" s="70">
        <f t="shared" si="10"/>
        <v>-9.3008712700599183E-2</v>
      </c>
      <c r="Y20" s="68">
        <f t="shared" si="11"/>
        <v>-11006</v>
      </c>
      <c r="Z20" s="70">
        <v>-9.4646347470959347E-2</v>
      </c>
      <c r="AA20" s="68">
        <v>-11912</v>
      </c>
    </row>
    <row r="21" spans="2:27" x14ac:dyDescent="0.25">
      <c r="B21" s="35" t="s">
        <v>64</v>
      </c>
      <c r="D21" s="72">
        <f t="shared" ref="D21:K23" si="12">D13-D17</f>
        <v>156579</v>
      </c>
      <c r="E21" s="73">
        <f t="shared" si="12"/>
        <v>135892</v>
      </c>
      <c r="F21" s="73">
        <f t="shared" si="12"/>
        <v>108656</v>
      </c>
      <c r="G21" s="73">
        <f t="shared" si="12"/>
        <v>96561</v>
      </c>
      <c r="H21" s="73">
        <f t="shared" si="12"/>
        <v>83465</v>
      </c>
      <c r="I21" s="73">
        <f t="shared" si="12"/>
        <v>66291</v>
      </c>
      <c r="J21" s="74">
        <f t="shared" si="12"/>
        <v>61265</v>
      </c>
      <c r="K21" s="75">
        <f t="shared" si="12"/>
        <v>65487</v>
      </c>
      <c r="L21" s="76"/>
      <c r="N21" s="77">
        <f t="shared" si="0"/>
        <v>-0.13211861105256772</v>
      </c>
      <c r="O21" s="74">
        <f t="shared" si="1"/>
        <v>-20687</v>
      </c>
      <c r="P21" s="77">
        <f t="shared" si="2"/>
        <v>-0.20042386601124418</v>
      </c>
      <c r="Q21" s="74">
        <f t="shared" si="3"/>
        <v>-27236</v>
      </c>
      <c r="R21" s="77">
        <f t="shared" si="4"/>
        <v>-0.11131460756884115</v>
      </c>
      <c r="S21" s="74">
        <f t="shared" si="5"/>
        <v>-12095</v>
      </c>
      <c r="T21" s="77">
        <f t="shared" si="6"/>
        <v>-0.1356241132548337</v>
      </c>
      <c r="U21" s="74">
        <f t="shared" si="7"/>
        <v>-13096</v>
      </c>
      <c r="V21" s="77">
        <f t="shared" si="8"/>
        <v>-0.20576289462649011</v>
      </c>
      <c r="W21" s="74">
        <f t="shared" si="9"/>
        <v>-17174</v>
      </c>
      <c r="X21" s="77">
        <f t="shared" si="10"/>
        <v>-7.5817230091565935E-2</v>
      </c>
      <c r="Y21" s="74">
        <f t="shared" si="11"/>
        <v>-5026</v>
      </c>
      <c r="Z21" s="77">
        <f t="shared" ref="Z21:AA23" si="13">IFERROR(Z13-Z17,"-")</f>
        <v>-2.1686621506168402E-2</v>
      </c>
      <c r="AA21" s="74">
        <f t="shared" si="13"/>
        <v>-3588</v>
      </c>
    </row>
    <row r="22" spans="2:27" x14ac:dyDescent="0.25">
      <c r="B22" s="35" t="s">
        <v>65</v>
      </c>
      <c r="D22" s="72">
        <f t="shared" si="12"/>
        <v>72932</v>
      </c>
      <c r="E22" s="73">
        <f t="shared" si="12"/>
        <v>62960</v>
      </c>
      <c r="F22" s="73">
        <f t="shared" si="12"/>
        <v>55260</v>
      </c>
      <c r="G22" s="73">
        <f t="shared" si="12"/>
        <v>52537</v>
      </c>
      <c r="H22" s="73">
        <f t="shared" si="12"/>
        <v>47326</v>
      </c>
      <c r="I22" s="73">
        <f t="shared" si="12"/>
        <v>34622</v>
      </c>
      <c r="J22" s="74">
        <f t="shared" si="12"/>
        <v>31103</v>
      </c>
      <c r="K22" s="75">
        <f t="shared" si="12"/>
        <v>33378</v>
      </c>
      <c r="L22" s="76"/>
      <c r="N22" s="77">
        <f t="shared" si="0"/>
        <v>-0.13673010475511438</v>
      </c>
      <c r="O22" s="74">
        <f t="shared" si="1"/>
        <v>-9972</v>
      </c>
      <c r="P22" s="77">
        <f t="shared" si="2"/>
        <v>-0.12229987293519695</v>
      </c>
      <c r="Q22" s="74">
        <f t="shared" si="3"/>
        <v>-7700</v>
      </c>
      <c r="R22" s="77">
        <f t="shared" si="4"/>
        <v>-4.9276149113282708E-2</v>
      </c>
      <c r="S22" s="74">
        <f t="shared" si="5"/>
        <v>-2723</v>
      </c>
      <c r="T22" s="77">
        <f t="shared" si="6"/>
        <v>-9.9187239469326394E-2</v>
      </c>
      <c r="U22" s="74">
        <f t="shared" si="7"/>
        <v>-5211</v>
      </c>
      <c r="V22" s="77">
        <f t="shared" si="8"/>
        <v>-0.26843595486624683</v>
      </c>
      <c r="W22" s="74">
        <f t="shared" si="9"/>
        <v>-12704</v>
      </c>
      <c r="X22" s="77">
        <f t="shared" si="10"/>
        <v>-0.10164057535670956</v>
      </c>
      <c r="Y22" s="74">
        <f t="shared" si="11"/>
        <v>-3519</v>
      </c>
      <c r="Z22" s="77">
        <f t="shared" si="13"/>
        <v>-1.2487579666233373E-2</v>
      </c>
      <c r="AA22" s="74">
        <f t="shared" si="13"/>
        <v>-4186</v>
      </c>
    </row>
    <row r="23" spans="2:27" x14ac:dyDescent="0.25">
      <c r="B23" s="93" t="s">
        <v>66</v>
      </c>
      <c r="D23" s="87">
        <f t="shared" si="12"/>
        <v>40343</v>
      </c>
      <c r="E23" s="88">
        <f t="shared" si="12"/>
        <v>33391</v>
      </c>
      <c r="F23" s="88">
        <f t="shared" si="12"/>
        <v>29520</v>
      </c>
      <c r="G23" s="88">
        <f t="shared" si="12"/>
        <v>28325</v>
      </c>
      <c r="H23" s="88">
        <f t="shared" si="12"/>
        <v>24450</v>
      </c>
      <c r="I23" s="88">
        <f t="shared" si="12"/>
        <v>17420</v>
      </c>
      <c r="J23" s="89">
        <f t="shared" si="12"/>
        <v>14959</v>
      </c>
      <c r="K23" s="90">
        <f t="shared" si="12"/>
        <v>15081</v>
      </c>
      <c r="L23" s="91"/>
      <c r="N23" s="92">
        <f t="shared" si="0"/>
        <v>-0.17232233596906521</v>
      </c>
      <c r="O23" s="89">
        <f t="shared" si="1"/>
        <v>-6952</v>
      </c>
      <c r="P23" s="92">
        <f t="shared" si="2"/>
        <v>-0.11592944206522715</v>
      </c>
      <c r="Q23" s="89">
        <f t="shared" si="3"/>
        <v>-3871</v>
      </c>
      <c r="R23" s="92">
        <f t="shared" si="4"/>
        <v>-4.0481029810298108E-2</v>
      </c>
      <c r="S23" s="89">
        <f t="shared" si="5"/>
        <v>-1195</v>
      </c>
      <c r="T23" s="92">
        <f t="shared" si="6"/>
        <v>-0.13680494263018539</v>
      </c>
      <c r="U23" s="89">
        <f t="shared" si="7"/>
        <v>-3875</v>
      </c>
      <c r="V23" s="92">
        <f t="shared" si="8"/>
        <v>-0.28752556237218818</v>
      </c>
      <c r="W23" s="89">
        <f t="shared" si="9"/>
        <v>-7030</v>
      </c>
      <c r="X23" s="92">
        <f t="shared" si="10"/>
        <v>-0.14127439724454649</v>
      </c>
      <c r="Y23" s="89">
        <f t="shared" si="11"/>
        <v>-2461</v>
      </c>
      <c r="Z23" s="92">
        <f t="shared" si="13"/>
        <v>-1.3297772498828575E-2</v>
      </c>
      <c r="AA23" s="89">
        <f t="shared" si="13"/>
        <v>-4138</v>
      </c>
    </row>
    <row r="25" spans="2:27" x14ac:dyDescent="0.25">
      <c r="D25" s="201" t="s">
        <v>49</v>
      </c>
      <c r="E25" s="203"/>
      <c r="F25" s="203"/>
      <c r="G25" s="203"/>
      <c r="H25" s="203"/>
      <c r="I25" s="203"/>
      <c r="J25" s="203"/>
      <c r="K25" s="203"/>
      <c r="L25" s="204"/>
      <c r="N25" s="201" t="s">
        <v>50</v>
      </c>
      <c r="O25" s="208"/>
      <c r="P25" s="208"/>
      <c r="Q25" s="208"/>
      <c r="R25" s="208"/>
      <c r="S25" s="208"/>
      <c r="T25" s="208"/>
      <c r="U25" s="208"/>
      <c r="V25" s="208"/>
      <c r="W25" s="208"/>
      <c r="X25" s="208"/>
      <c r="Y25" s="208"/>
      <c r="Z25" s="208"/>
      <c r="AA25" s="202"/>
    </row>
    <row r="26" spans="2:27" x14ac:dyDescent="0.25">
      <c r="D26" s="205"/>
      <c r="E26" s="206"/>
      <c r="F26" s="206"/>
      <c r="G26" s="206"/>
      <c r="H26" s="206"/>
      <c r="I26" s="206"/>
      <c r="J26" s="206"/>
      <c r="K26" s="206"/>
      <c r="L26" s="207"/>
      <c r="N26" s="201" t="s">
        <v>51</v>
      </c>
      <c r="O26" s="202"/>
      <c r="P26" s="201" t="s">
        <v>52</v>
      </c>
      <c r="Q26" s="202"/>
      <c r="R26" s="201" t="s">
        <v>53</v>
      </c>
      <c r="S26" s="202"/>
      <c r="T26" s="201" t="s">
        <v>54</v>
      </c>
      <c r="U26" s="202"/>
      <c r="V26" s="201" t="s">
        <v>55</v>
      </c>
      <c r="W26" s="202"/>
      <c r="X26" s="201" t="s">
        <v>56</v>
      </c>
      <c r="Y26" s="202"/>
      <c r="Z26" s="201" t="s">
        <v>2</v>
      </c>
      <c r="AA26" s="202"/>
    </row>
    <row r="27" spans="2:27" x14ac:dyDescent="0.25">
      <c r="D27" s="4" t="s">
        <v>57</v>
      </c>
      <c r="E27" s="4" t="s">
        <v>51</v>
      </c>
      <c r="F27" s="4" t="s">
        <v>52</v>
      </c>
      <c r="G27" s="4" t="s">
        <v>53</v>
      </c>
      <c r="H27" s="4" t="s">
        <v>54</v>
      </c>
      <c r="I27" s="4" t="s">
        <v>55</v>
      </c>
      <c r="J27" s="4" t="s">
        <v>56</v>
      </c>
      <c r="K27" s="4" t="s">
        <v>2</v>
      </c>
      <c r="L27" s="4"/>
      <c r="N27" s="4" t="s">
        <v>58</v>
      </c>
      <c r="O27" s="4" t="s">
        <v>59</v>
      </c>
      <c r="P27" s="4" t="s">
        <v>58</v>
      </c>
      <c r="Q27" s="4" t="s">
        <v>59</v>
      </c>
      <c r="R27" s="4" t="s">
        <v>58</v>
      </c>
      <c r="S27" s="4" t="s">
        <v>59</v>
      </c>
      <c r="T27" s="4" t="s">
        <v>58</v>
      </c>
      <c r="U27" s="4" t="s">
        <v>59</v>
      </c>
      <c r="V27" s="4" t="s">
        <v>58</v>
      </c>
      <c r="W27" s="4" t="s">
        <v>59</v>
      </c>
      <c r="X27" s="4" t="s">
        <v>58</v>
      </c>
      <c r="Y27" s="4" t="s">
        <v>59</v>
      </c>
      <c r="Z27" s="4" t="s">
        <v>58</v>
      </c>
      <c r="AA27" s="4" t="s">
        <v>59</v>
      </c>
    </row>
    <row r="28" spans="2:27" x14ac:dyDescent="0.25">
      <c r="B28" s="31" t="s">
        <v>69</v>
      </c>
      <c r="D28" s="60">
        <f t="shared" ref="D28:K28" si="14">D29+D30+D31+D32+D33+D34+D41+D42</f>
        <v>1411021</v>
      </c>
      <c r="E28" s="61">
        <f t="shared" si="14"/>
        <v>1427207</v>
      </c>
      <c r="F28" s="61">
        <f t="shared" si="14"/>
        <v>1569205</v>
      </c>
      <c r="G28" s="61">
        <f t="shared" si="14"/>
        <v>1727429</v>
      </c>
      <c r="H28" s="61">
        <f t="shared" si="14"/>
        <v>1906051</v>
      </c>
      <c r="I28" s="61">
        <f t="shared" si="14"/>
        <v>2125145</v>
      </c>
      <c r="J28" s="62">
        <f t="shared" si="14"/>
        <v>2391346</v>
      </c>
      <c r="K28" s="63">
        <f t="shared" si="14"/>
        <v>2490757</v>
      </c>
      <c r="L28" s="64"/>
      <c r="N28" s="65">
        <f t="shared" ref="N28:N43" si="15">IFERROR(E28/D28-1,"-")</f>
        <v>1.1471126227037054E-2</v>
      </c>
      <c r="O28" s="62">
        <f t="shared" ref="O28:O42" si="16">E28-D28</f>
        <v>16186</v>
      </c>
      <c r="P28" s="65">
        <f t="shared" ref="P28:P43" si="17">IFERROR(F28/E28-1,"-")</f>
        <v>9.9493626362538778E-2</v>
      </c>
      <c r="Q28" s="62">
        <f t="shared" ref="Q28:Q42" si="18">F28-E28</f>
        <v>141998</v>
      </c>
      <c r="R28" s="65">
        <f t="shared" ref="R28:R43" si="19">IFERROR(G28/F28-1,"-")</f>
        <v>0.10083067540569912</v>
      </c>
      <c r="S28" s="62">
        <f t="shared" ref="S28:S42" si="20">G28-F28</f>
        <v>158224</v>
      </c>
      <c r="T28" s="65">
        <f t="shared" ref="T28:T43" si="21">IFERROR(H28/G28-1,"-")</f>
        <v>0.10340338155721596</v>
      </c>
      <c r="U28" s="62">
        <f t="shared" ref="U28:U42" si="22">H28-G28</f>
        <v>178622</v>
      </c>
      <c r="V28" s="65">
        <f t="shared" ref="V28:V43" si="23">IFERROR(I28/H28-1,"-")</f>
        <v>0.11494655704385659</v>
      </c>
      <c r="W28" s="62">
        <f t="shared" ref="W28:W42" si="24">I28-H28</f>
        <v>219094</v>
      </c>
      <c r="X28" s="65">
        <f t="shared" ref="X28:X43" si="25">IFERROR(J28/I28-1,"-")</f>
        <v>0.12526251149921541</v>
      </c>
      <c r="Y28" s="62">
        <f t="shared" ref="Y28:Y42" si="26">J28-I28</f>
        <v>266201</v>
      </c>
      <c r="Z28" s="65">
        <f>IFERROR(K28/D28-1,"-")</f>
        <v>0.76521610946966767</v>
      </c>
      <c r="AA28" s="62">
        <f>K28-D28</f>
        <v>1079736</v>
      </c>
    </row>
    <row r="29" spans="2:27" x14ac:dyDescent="0.25">
      <c r="B29" s="94" t="s">
        <v>70</v>
      </c>
      <c r="D29" s="95">
        <v>60438</v>
      </c>
      <c r="E29" s="96">
        <v>61411</v>
      </c>
      <c r="F29" s="96">
        <v>62214</v>
      </c>
      <c r="G29" s="96">
        <v>65642</v>
      </c>
      <c r="H29" s="96">
        <v>69697</v>
      </c>
      <c r="I29" s="96">
        <v>78342</v>
      </c>
      <c r="J29" s="97">
        <v>79376</v>
      </c>
      <c r="K29" s="98">
        <v>82934</v>
      </c>
      <c r="L29" s="99"/>
      <c r="N29" s="100">
        <f t="shared" si="15"/>
        <v>1.6099142923326371E-2</v>
      </c>
      <c r="O29" s="97">
        <f t="shared" si="16"/>
        <v>973</v>
      </c>
      <c r="P29" s="100">
        <f t="shared" si="17"/>
        <v>1.3075833319763586E-2</v>
      </c>
      <c r="Q29" s="97">
        <f t="shared" si="18"/>
        <v>803</v>
      </c>
      <c r="R29" s="100">
        <f t="shared" si="19"/>
        <v>5.510013823255222E-2</v>
      </c>
      <c r="S29" s="97">
        <f t="shared" si="20"/>
        <v>3428</v>
      </c>
      <c r="T29" s="100">
        <f t="shared" si="21"/>
        <v>6.1774473660156648E-2</v>
      </c>
      <c r="U29" s="97">
        <f t="shared" si="22"/>
        <v>4055</v>
      </c>
      <c r="V29" s="100">
        <f t="shared" si="23"/>
        <v>0.1240369025926511</v>
      </c>
      <c r="W29" s="97">
        <f t="shared" si="24"/>
        <v>8645</v>
      </c>
      <c r="X29" s="100">
        <f t="shared" si="25"/>
        <v>1.3198539736029247E-2</v>
      </c>
      <c r="Y29" s="97">
        <f t="shared" si="26"/>
        <v>1034</v>
      </c>
      <c r="Z29" s="100">
        <v>8.5750942605781422E-2</v>
      </c>
      <c r="AA29" s="97">
        <v>6550</v>
      </c>
    </row>
    <row r="30" spans="2:27" x14ac:dyDescent="0.25">
      <c r="B30" s="71" t="s">
        <v>71</v>
      </c>
      <c r="D30" s="72">
        <v>246617</v>
      </c>
      <c r="E30" s="73">
        <v>254644</v>
      </c>
      <c r="F30" s="73">
        <v>292469</v>
      </c>
      <c r="G30" s="73">
        <v>351993</v>
      </c>
      <c r="H30" s="73">
        <v>427677</v>
      </c>
      <c r="I30" s="73">
        <v>524561</v>
      </c>
      <c r="J30" s="74">
        <v>628736</v>
      </c>
      <c r="K30" s="75">
        <v>669023</v>
      </c>
      <c r="L30" s="76"/>
      <c r="N30" s="77">
        <f t="shared" si="15"/>
        <v>3.2548445565390827E-2</v>
      </c>
      <c r="O30" s="74">
        <f t="shared" si="16"/>
        <v>8027</v>
      </c>
      <c r="P30" s="77">
        <f t="shared" si="17"/>
        <v>0.14854070781169004</v>
      </c>
      <c r="Q30" s="74">
        <f t="shared" si="18"/>
        <v>37825</v>
      </c>
      <c r="R30" s="77">
        <f t="shared" si="19"/>
        <v>0.20352242459884629</v>
      </c>
      <c r="S30" s="74">
        <f t="shared" si="20"/>
        <v>59524</v>
      </c>
      <c r="T30" s="77">
        <f t="shared" si="21"/>
        <v>0.21501563951555847</v>
      </c>
      <c r="U30" s="74">
        <f t="shared" si="22"/>
        <v>75684</v>
      </c>
      <c r="V30" s="77">
        <f t="shared" si="23"/>
        <v>0.22653544614276666</v>
      </c>
      <c r="W30" s="74">
        <f t="shared" si="24"/>
        <v>96884</v>
      </c>
      <c r="X30" s="77">
        <f t="shared" si="25"/>
        <v>0.19859463437045455</v>
      </c>
      <c r="Y30" s="74">
        <f t="shared" si="26"/>
        <v>104175</v>
      </c>
      <c r="Z30" s="77">
        <v>0.21772280922088449</v>
      </c>
      <c r="AA30" s="74">
        <v>119618</v>
      </c>
    </row>
    <row r="31" spans="2:27" x14ac:dyDescent="0.25">
      <c r="B31" s="71" t="s">
        <v>72</v>
      </c>
      <c r="D31" s="72">
        <v>250318</v>
      </c>
      <c r="E31" s="73">
        <v>253202</v>
      </c>
      <c r="F31" s="73">
        <v>291129</v>
      </c>
      <c r="G31" s="73">
        <v>322595</v>
      </c>
      <c r="H31" s="73">
        <v>343152</v>
      </c>
      <c r="I31" s="73">
        <v>357497</v>
      </c>
      <c r="J31" s="74">
        <v>395421</v>
      </c>
      <c r="K31" s="75">
        <v>408850</v>
      </c>
      <c r="L31" s="76"/>
      <c r="N31" s="77">
        <f t="shared" si="15"/>
        <v>1.1521344849351633E-2</v>
      </c>
      <c r="O31" s="74">
        <f t="shared" si="16"/>
        <v>2884</v>
      </c>
      <c r="P31" s="77">
        <f t="shared" si="17"/>
        <v>0.14978949613352177</v>
      </c>
      <c r="Q31" s="74">
        <f t="shared" si="18"/>
        <v>37927</v>
      </c>
      <c r="R31" s="77">
        <f t="shared" si="19"/>
        <v>0.1080826712556977</v>
      </c>
      <c r="S31" s="74">
        <f t="shared" si="20"/>
        <v>31466</v>
      </c>
      <c r="T31" s="77">
        <f t="shared" si="21"/>
        <v>6.3723864288039112E-2</v>
      </c>
      <c r="U31" s="74">
        <f t="shared" si="22"/>
        <v>20557</v>
      </c>
      <c r="V31" s="77">
        <f t="shared" si="23"/>
        <v>4.1803632209633124E-2</v>
      </c>
      <c r="W31" s="74">
        <f t="shared" si="24"/>
        <v>14345</v>
      </c>
      <c r="X31" s="77">
        <f t="shared" si="25"/>
        <v>0.10608200907979648</v>
      </c>
      <c r="Y31" s="74">
        <f t="shared" si="26"/>
        <v>37924</v>
      </c>
      <c r="Z31" s="77">
        <v>0.1313575737450883</v>
      </c>
      <c r="AA31" s="74">
        <v>47470</v>
      </c>
    </row>
    <row r="32" spans="2:27" x14ac:dyDescent="0.25">
      <c r="B32" s="71" t="s">
        <v>73</v>
      </c>
      <c r="D32" s="72">
        <v>96748</v>
      </c>
      <c r="E32" s="73">
        <v>88465</v>
      </c>
      <c r="F32" s="73">
        <v>91795</v>
      </c>
      <c r="G32" s="73">
        <v>97929</v>
      </c>
      <c r="H32" s="73">
        <v>104917</v>
      </c>
      <c r="I32" s="73">
        <v>110349</v>
      </c>
      <c r="J32" s="74">
        <v>110896</v>
      </c>
      <c r="K32" s="75">
        <v>111768</v>
      </c>
      <c r="L32" s="76"/>
      <c r="N32" s="77">
        <f t="shared" si="15"/>
        <v>-8.5614172902799046E-2</v>
      </c>
      <c r="O32" s="74">
        <f t="shared" si="16"/>
        <v>-8283</v>
      </c>
      <c r="P32" s="77">
        <f t="shared" si="17"/>
        <v>3.764200531283568E-2</v>
      </c>
      <c r="Q32" s="74">
        <f t="shared" si="18"/>
        <v>3330</v>
      </c>
      <c r="R32" s="77">
        <f t="shared" si="19"/>
        <v>6.6822811699983609E-2</v>
      </c>
      <c r="S32" s="74">
        <f t="shared" si="20"/>
        <v>6134</v>
      </c>
      <c r="T32" s="77">
        <f t="shared" si="21"/>
        <v>7.1357820461763088E-2</v>
      </c>
      <c r="U32" s="74">
        <f t="shared" si="22"/>
        <v>6988</v>
      </c>
      <c r="V32" s="77">
        <f t="shared" si="23"/>
        <v>5.1774259652868526E-2</v>
      </c>
      <c r="W32" s="74">
        <f t="shared" si="24"/>
        <v>5432</v>
      </c>
      <c r="X32" s="77">
        <f t="shared" si="25"/>
        <v>4.9570000634351352E-3</v>
      </c>
      <c r="Y32" s="74">
        <f t="shared" si="26"/>
        <v>547</v>
      </c>
      <c r="Z32" s="77">
        <v>2.8016408822501448E-2</v>
      </c>
      <c r="AA32" s="74">
        <v>3046</v>
      </c>
    </row>
    <row r="33" spans="2:27" x14ac:dyDescent="0.25">
      <c r="B33" s="71" t="s">
        <v>74</v>
      </c>
      <c r="D33" s="72">
        <v>170785</v>
      </c>
      <c r="E33" s="73">
        <v>156437</v>
      </c>
      <c r="F33" s="73">
        <v>169990</v>
      </c>
      <c r="G33" s="73">
        <v>175956</v>
      </c>
      <c r="H33" s="73">
        <v>181817</v>
      </c>
      <c r="I33" s="73">
        <v>184545</v>
      </c>
      <c r="J33" s="74">
        <v>185779</v>
      </c>
      <c r="K33" s="75">
        <v>188878</v>
      </c>
      <c r="L33" s="76"/>
      <c r="N33" s="77">
        <f t="shared" si="15"/>
        <v>-8.4012061949234385E-2</v>
      </c>
      <c r="O33" s="74">
        <f t="shared" si="16"/>
        <v>-14348</v>
      </c>
      <c r="P33" s="77">
        <f t="shared" si="17"/>
        <v>8.6635514616107523E-2</v>
      </c>
      <c r="Q33" s="74">
        <f t="shared" si="18"/>
        <v>13553</v>
      </c>
      <c r="R33" s="77">
        <f t="shared" si="19"/>
        <v>3.5096182128360409E-2</v>
      </c>
      <c r="S33" s="74">
        <f t="shared" si="20"/>
        <v>5966</v>
      </c>
      <c r="T33" s="77">
        <f t="shared" si="21"/>
        <v>3.3309463729568778E-2</v>
      </c>
      <c r="U33" s="74">
        <f t="shared" si="22"/>
        <v>5861</v>
      </c>
      <c r="V33" s="77">
        <f t="shared" si="23"/>
        <v>1.5004097526633897E-2</v>
      </c>
      <c r="W33" s="74">
        <f t="shared" si="24"/>
        <v>2728</v>
      </c>
      <c r="X33" s="77">
        <f t="shared" si="25"/>
        <v>6.6867159771328843E-3</v>
      </c>
      <c r="Y33" s="74">
        <f t="shared" si="26"/>
        <v>1234</v>
      </c>
      <c r="Z33" s="77">
        <v>3.4919591244075399E-2</v>
      </c>
      <c r="AA33" s="74">
        <v>6373</v>
      </c>
    </row>
    <row r="34" spans="2:27" x14ac:dyDescent="0.25">
      <c r="B34" s="71" t="s">
        <v>75</v>
      </c>
      <c r="D34" s="72">
        <v>151340</v>
      </c>
      <c r="E34" s="73">
        <v>154547</v>
      </c>
      <c r="F34" s="73">
        <v>170517</v>
      </c>
      <c r="G34" s="73">
        <v>187214</v>
      </c>
      <c r="H34" s="73">
        <v>210403</v>
      </c>
      <c r="I34" s="73">
        <v>222787</v>
      </c>
      <c r="J34" s="74">
        <v>242900</v>
      </c>
      <c r="K34" s="75">
        <v>244916</v>
      </c>
      <c r="L34" s="76"/>
      <c r="N34" s="77">
        <f t="shared" si="15"/>
        <v>2.1190696445090529E-2</v>
      </c>
      <c r="O34" s="74">
        <f t="shared" si="16"/>
        <v>3207</v>
      </c>
      <c r="P34" s="77">
        <f t="shared" si="17"/>
        <v>0.10333426077503938</v>
      </c>
      <c r="Q34" s="74">
        <f t="shared" si="18"/>
        <v>15970</v>
      </c>
      <c r="R34" s="77">
        <f t="shared" si="19"/>
        <v>9.7919855498278752E-2</v>
      </c>
      <c r="S34" s="74">
        <f t="shared" si="20"/>
        <v>16697</v>
      </c>
      <c r="T34" s="77">
        <f t="shared" si="21"/>
        <v>0.12386359994444862</v>
      </c>
      <c r="U34" s="74">
        <f t="shared" si="22"/>
        <v>23189</v>
      </c>
      <c r="V34" s="77">
        <f t="shared" si="23"/>
        <v>5.8858476352523503E-2</v>
      </c>
      <c r="W34" s="74">
        <f t="shared" si="24"/>
        <v>12384</v>
      </c>
      <c r="X34" s="77">
        <f t="shared" si="25"/>
        <v>9.0279055779735717E-2</v>
      </c>
      <c r="Y34" s="74">
        <f t="shared" si="26"/>
        <v>20113</v>
      </c>
      <c r="Z34" s="77">
        <v>0.1039462712131798</v>
      </c>
      <c r="AA34" s="74">
        <v>23061</v>
      </c>
    </row>
    <row r="35" spans="2:27" x14ac:dyDescent="0.25">
      <c r="B35" s="101" t="s">
        <v>76</v>
      </c>
      <c r="D35" s="72">
        <v>9202</v>
      </c>
      <c r="E35" s="73">
        <v>11820</v>
      </c>
      <c r="F35" s="73">
        <v>15678</v>
      </c>
      <c r="G35" s="73">
        <v>19892</v>
      </c>
      <c r="H35" s="73">
        <v>22322</v>
      </c>
      <c r="I35" s="73">
        <v>24661</v>
      </c>
      <c r="J35" s="74">
        <v>29701</v>
      </c>
      <c r="K35" s="75">
        <v>32078</v>
      </c>
      <c r="L35" s="76"/>
      <c r="N35" s="77">
        <f t="shared" si="15"/>
        <v>0.28450336883286242</v>
      </c>
      <c r="O35" s="74">
        <f t="shared" si="16"/>
        <v>2618</v>
      </c>
      <c r="P35" s="77">
        <f t="shared" si="17"/>
        <v>0.3263959390862945</v>
      </c>
      <c r="Q35" s="74">
        <f t="shared" si="18"/>
        <v>3858</v>
      </c>
      <c r="R35" s="77">
        <f t="shared" si="19"/>
        <v>0.26878428370965679</v>
      </c>
      <c r="S35" s="74">
        <f t="shared" si="20"/>
        <v>4214</v>
      </c>
      <c r="T35" s="77">
        <f t="shared" si="21"/>
        <v>0.12215966217574903</v>
      </c>
      <c r="U35" s="74">
        <f t="shared" si="22"/>
        <v>2430</v>
      </c>
      <c r="V35" s="77">
        <f t="shared" si="23"/>
        <v>0.10478451751635154</v>
      </c>
      <c r="W35" s="74">
        <f t="shared" si="24"/>
        <v>2339</v>
      </c>
      <c r="X35" s="77">
        <f t="shared" si="25"/>
        <v>0.20437127448197567</v>
      </c>
      <c r="Y35" s="74">
        <f t="shared" si="26"/>
        <v>5040</v>
      </c>
      <c r="Z35" s="77">
        <v>0.24342972323435921</v>
      </c>
      <c r="AA35" s="74">
        <v>6280</v>
      </c>
    </row>
    <row r="36" spans="2:27" x14ac:dyDescent="0.25">
      <c r="B36" s="101" t="s">
        <v>77</v>
      </c>
      <c r="D36" s="72">
        <v>236</v>
      </c>
      <c r="E36" s="73">
        <v>293</v>
      </c>
      <c r="F36" s="73">
        <v>388</v>
      </c>
      <c r="G36" s="73">
        <v>233</v>
      </c>
      <c r="H36" s="73">
        <v>197</v>
      </c>
      <c r="I36" s="73">
        <v>255</v>
      </c>
      <c r="J36" s="74">
        <v>455</v>
      </c>
      <c r="K36" s="75">
        <v>598</v>
      </c>
      <c r="L36" s="76"/>
      <c r="N36" s="77">
        <f t="shared" si="15"/>
        <v>0.24152542372881358</v>
      </c>
      <c r="O36" s="74">
        <f t="shared" si="16"/>
        <v>57</v>
      </c>
      <c r="P36" s="77">
        <f t="shared" si="17"/>
        <v>0.32423208191126274</v>
      </c>
      <c r="Q36" s="74">
        <f t="shared" si="18"/>
        <v>95</v>
      </c>
      <c r="R36" s="77">
        <f t="shared" si="19"/>
        <v>-0.39948453608247425</v>
      </c>
      <c r="S36" s="74">
        <f t="shared" si="20"/>
        <v>-155</v>
      </c>
      <c r="T36" s="77">
        <f t="shared" si="21"/>
        <v>-0.15450643776824036</v>
      </c>
      <c r="U36" s="74">
        <f t="shared" si="22"/>
        <v>-36</v>
      </c>
      <c r="V36" s="77">
        <f t="shared" si="23"/>
        <v>0.29441624365482233</v>
      </c>
      <c r="W36" s="74">
        <f t="shared" si="24"/>
        <v>58</v>
      </c>
      <c r="X36" s="77">
        <f t="shared" si="25"/>
        <v>0.78431372549019618</v>
      </c>
      <c r="Y36" s="74">
        <f t="shared" si="26"/>
        <v>200</v>
      </c>
      <c r="Z36" s="77">
        <v>1.1130742049469959</v>
      </c>
      <c r="AA36" s="74">
        <v>315</v>
      </c>
    </row>
    <row r="37" spans="2:27" x14ac:dyDescent="0.25">
      <c r="B37" s="101" t="s">
        <v>78</v>
      </c>
      <c r="D37" s="72">
        <v>37073</v>
      </c>
      <c r="E37" s="73">
        <v>46805</v>
      </c>
      <c r="F37" s="73">
        <v>56289</v>
      </c>
      <c r="G37" s="73">
        <v>61732</v>
      </c>
      <c r="H37" s="73">
        <v>67194</v>
      </c>
      <c r="I37" s="73">
        <v>67576</v>
      </c>
      <c r="J37" s="74">
        <v>71028</v>
      </c>
      <c r="K37" s="75">
        <v>71761</v>
      </c>
      <c r="L37" s="76"/>
      <c r="N37" s="77">
        <f t="shared" si="15"/>
        <v>0.26250910366034574</v>
      </c>
      <c r="O37" s="74">
        <f t="shared" si="16"/>
        <v>9732</v>
      </c>
      <c r="P37" s="77">
        <f t="shared" si="17"/>
        <v>0.20262792436705479</v>
      </c>
      <c r="Q37" s="74">
        <f t="shared" si="18"/>
        <v>9484</v>
      </c>
      <c r="R37" s="77">
        <f t="shared" si="19"/>
        <v>9.6697400913144715E-2</v>
      </c>
      <c r="S37" s="74">
        <f t="shared" si="20"/>
        <v>5443</v>
      </c>
      <c r="T37" s="77">
        <f t="shared" si="21"/>
        <v>8.8479232812803676E-2</v>
      </c>
      <c r="U37" s="74">
        <f t="shared" si="22"/>
        <v>5462</v>
      </c>
      <c r="V37" s="77">
        <f t="shared" si="23"/>
        <v>5.6850314016132497E-3</v>
      </c>
      <c r="W37" s="74">
        <f t="shared" si="24"/>
        <v>382</v>
      </c>
      <c r="X37" s="77">
        <f t="shared" si="25"/>
        <v>5.1083224813543326E-2</v>
      </c>
      <c r="Y37" s="74">
        <f t="shared" si="26"/>
        <v>3452</v>
      </c>
      <c r="Z37" s="77">
        <v>0.1207752858124571</v>
      </c>
      <c r="AA37" s="74">
        <v>7733</v>
      </c>
    </row>
    <row r="38" spans="2:27" x14ac:dyDescent="0.25">
      <c r="B38" s="101" t="s">
        <v>79</v>
      </c>
      <c r="D38" s="72">
        <v>24365</v>
      </c>
      <c r="E38" s="73">
        <v>24374</v>
      </c>
      <c r="F38" s="73">
        <v>23330</v>
      </c>
      <c r="G38" s="73">
        <v>22270</v>
      </c>
      <c r="H38" s="73">
        <v>27295</v>
      </c>
      <c r="I38" s="73">
        <v>30196</v>
      </c>
      <c r="J38" s="74">
        <v>33701</v>
      </c>
      <c r="K38" s="75">
        <v>32449</v>
      </c>
      <c r="L38" s="76"/>
      <c r="N38" s="77">
        <f t="shared" si="15"/>
        <v>3.6938231069161276E-4</v>
      </c>
      <c r="O38" s="74">
        <f t="shared" si="16"/>
        <v>9</v>
      </c>
      <c r="P38" s="77">
        <f t="shared" si="17"/>
        <v>-4.2832526462624143E-2</v>
      </c>
      <c r="Q38" s="74">
        <f t="shared" si="18"/>
        <v>-1044</v>
      </c>
      <c r="R38" s="77">
        <f t="shared" si="19"/>
        <v>-4.5435062151735983E-2</v>
      </c>
      <c r="S38" s="74">
        <f t="shared" si="20"/>
        <v>-1060</v>
      </c>
      <c r="T38" s="77">
        <f t="shared" si="21"/>
        <v>0.22563987427031873</v>
      </c>
      <c r="U38" s="74">
        <f t="shared" si="22"/>
        <v>5025</v>
      </c>
      <c r="V38" s="77">
        <f t="shared" si="23"/>
        <v>0.10628320205165775</v>
      </c>
      <c r="W38" s="74">
        <f t="shared" si="24"/>
        <v>2901</v>
      </c>
      <c r="X38" s="77">
        <f t="shared" si="25"/>
        <v>0.11607497681812151</v>
      </c>
      <c r="Y38" s="74">
        <f t="shared" si="26"/>
        <v>3505</v>
      </c>
      <c r="Z38" s="77">
        <v>4.945019404915918E-2</v>
      </c>
      <c r="AA38" s="74">
        <v>1529</v>
      </c>
    </row>
    <row r="39" spans="2:27" x14ac:dyDescent="0.25">
      <c r="B39" s="101" t="s">
        <v>80</v>
      </c>
      <c r="D39" s="72">
        <v>80417</v>
      </c>
      <c r="E39" s="73">
        <v>71239</v>
      </c>
      <c r="F39" s="73">
        <v>74832</v>
      </c>
      <c r="G39" s="73">
        <v>83087</v>
      </c>
      <c r="H39" s="73">
        <v>93395</v>
      </c>
      <c r="I39" s="73">
        <v>100099</v>
      </c>
      <c r="J39" s="74">
        <v>108015</v>
      </c>
      <c r="K39" s="75">
        <v>108030</v>
      </c>
      <c r="L39" s="76"/>
      <c r="N39" s="77">
        <f t="shared" si="15"/>
        <v>-0.11413009687006481</v>
      </c>
      <c r="O39" s="74">
        <f t="shared" si="16"/>
        <v>-9178</v>
      </c>
      <c r="P39" s="77">
        <f t="shared" si="17"/>
        <v>5.0435856763851206E-2</v>
      </c>
      <c r="Q39" s="74">
        <f t="shared" si="18"/>
        <v>3593</v>
      </c>
      <c r="R39" s="77">
        <f t="shared" si="19"/>
        <v>0.11031376951036997</v>
      </c>
      <c r="S39" s="74">
        <f t="shared" si="20"/>
        <v>8255</v>
      </c>
      <c r="T39" s="77">
        <f t="shared" si="21"/>
        <v>0.12406272942818974</v>
      </c>
      <c r="U39" s="74">
        <f t="shared" si="22"/>
        <v>10308</v>
      </c>
      <c r="V39" s="77">
        <f t="shared" si="23"/>
        <v>7.1781144600888691E-2</v>
      </c>
      <c r="W39" s="74">
        <f t="shared" si="24"/>
        <v>6704</v>
      </c>
      <c r="X39" s="77">
        <f t="shared" si="25"/>
        <v>7.9081709107983178E-2</v>
      </c>
      <c r="Y39" s="74">
        <f t="shared" si="26"/>
        <v>7916</v>
      </c>
      <c r="Z39" s="77">
        <v>7.1449824450042554E-2</v>
      </c>
      <c r="AA39" s="74">
        <v>7204</v>
      </c>
    </row>
    <row r="40" spans="2:27" x14ac:dyDescent="0.25">
      <c r="B40" s="101" t="s">
        <v>81</v>
      </c>
      <c r="D40" s="72">
        <v>47</v>
      </c>
      <c r="E40" s="73">
        <v>16</v>
      </c>
      <c r="F40" s="73">
        <v>0</v>
      </c>
      <c r="G40" s="73">
        <v>0</v>
      </c>
      <c r="H40" s="73">
        <v>0</v>
      </c>
      <c r="I40" s="73">
        <v>0</v>
      </c>
      <c r="J40" s="74">
        <v>0</v>
      </c>
      <c r="K40" s="75">
        <v>0</v>
      </c>
      <c r="L40" s="76"/>
      <c r="N40" s="77">
        <f t="shared" si="15"/>
        <v>-0.65957446808510634</v>
      </c>
      <c r="O40" s="74">
        <f t="shared" si="16"/>
        <v>-31</v>
      </c>
      <c r="P40" s="77">
        <f t="shared" si="17"/>
        <v>-1</v>
      </c>
      <c r="Q40" s="74">
        <f t="shared" si="18"/>
        <v>-16</v>
      </c>
      <c r="R40" s="77" t="str">
        <f t="shared" si="19"/>
        <v>-</v>
      </c>
      <c r="S40" s="74">
        <f t="shared" si="20"/>
        <v>0</v>
      </c>
      <c r="T40" s="77" t="str">
        <f t="shared" si="21"/>
        <v>-</v>
      </c>
      <c r="U40" s="74">
        <f t="shared" si="22"/>
        <v>0</v>
      </c>
      <c r="V40" s="77" t="str">
        <f t="shared" si="23"/>
        <v>-</v>
      </c>
      <c r="W40" s="74">
        <f t="shared" si="24"/>
        <v>0</v>
      </c>
      <c r="X40" s="77" t="str">
        <f t="shared" si="25"/>
        <v>-</v>
      </c>
      <c r="Y40" s="74">
        <f t="shared" si="26"/>
        <v>0</v>
      </c>
      <c r="Z40" s="77" t="s">
        <v>82</v>
      </c>
      <c r="AA40" s="74">
        <v>0</v>
      </c>
    </row>
    <row r="41" spans="2:27" x14ac:dyDescent="0.25">
      <c r="B41" s="71" t="s">
        <v>83</v>
      </c>
      <c r="D41" s="72">
        <v>426938</v>
      </c>
      <c r="E41" s="73">
        <v>450517</v>
      </c>
      <c r="F41" s="73">
        <v>482545</v>
      </c>
      <c r="G41" s="73">
        <v>517053</v>
      </c>
      <c r="H41" s="73">
        <v>558234</v>
      </c>
      <c r="I41" s="73">
        <v>636030</v>
      </c>
      <c r="J41" s="74">
        <v>735889</v>
      </c>
      <c r="K41" s="75">
        <v>771230</v>
      </c>
      <c r="L41" s="76"/>
      <c r="N41" s="77">
        <f t="shared" si="15"/>
        <v>5.5228159592259241E-2</v>
      </c>
      <c r="O41" s="74">
        <f t="shared" si="16"/>
        <v>23579</v>
      </c>
      <c r="P41" s="77">
        <f t="shared" si="17"/>
        <v>7.109165691860686E-2</v>
      </c>
      <c r="Q41" s="74">
        <f t="shared" si="18"/>
        <v>32028</v>
      </c>
      <c r="R41" s="77">
        <f t="shared" si="19"/>
        <v>7.1512501424737529E-2</v>
      </c>
      <c r="S41" s="74">
        <f t="shared" si="20"/>
        <v>34508</v>
      </c>
      <c r="T41" s="77">
        <f t="shared" si="21"/>
        <v>7.9645606930043966E-2</v>
      </c>
      <c r="U41" s="74">
        <f t="shared" si="22"/>
        <v>41181</v>
      </c>
      <c r="V41" s="77">
        <f t="shared" si="23"/>
        <v>0.13936091316544674</v>
      </c>
      <c r="W41" s="74">
        <f t="shared" si="24"/>
        <v>77796</v>
      </c>
      <c r="X41" s="77">
        <f t="shared" si="25"/>
        <v>0.15700360045909778</v>
      </c>
      <c r="Y41" s="74">
        <f t="shared" si="26"/>
        <v>99859</v>
      </c>
      <c r="Z41" s="77">
        <v>0.1500287794243518</v>
      </c>
      <c r="AA41" s="74">
        <v>100612</v>
      </c>
    </row>
    <row r="42" spans="2:27" x14ac:dyDescent="0.25">
      <c r="B42" s="102" t="s">
        <v>84</v>
      </c>
      <c r="D42" s="87">
        <v>7837</v>
      </c>
      <c r="E42" s="88">
        <v>7984</v>
      </c>
      <c r="F42" s="88">
        <v>8546</v>
      </c>
      <c r="G42" s="88">
        <v>9047</v>
      </c>
      <c r="H42" s="88">
        <v>10154</v>
      </c>
      <c r="I42" s="88">
        <v>11034</v>
      </c>
      <c r="J42" s="89">
        <v>12349</v>
      </c>
      <c r="K42" s="90">
        <v>13158</v>
      </c>
      <c r="L42" s="91"/>
      <c r="N42" s="92">
        <f t="shared" si="15"/>
        <v>1.8757177491387056E-2</v>
      </c>
      <c r="O42" s="89">
        <f t="shared" si="16"/>
        <v>147</v>
      </c>
      <c r="P42" s="92">
        <f t="shared" si="17"/>
        <v>7.039078156312617E-2</v>
      </c>
      <c r="Q42" s="89">
        <f t="shared" si="18"/>
        <v>562</v>
      </c>
      <c r="R42" s="92">
        <f t="shared" si="19"/>
        <v>5.8623917622279365E-2</v>
      </c>
      <c r="S42" s="89">
        <f t="shared" si="20"/>
        <v>501</v>
      </c>
      <c r="T42" s="92">
        <f t="shared" si="21"/>
        <v>0.12236100364761793</v>
      </c>
      <c r="U42" s="89">
        <f t="shared" si="22"/>
        <v>1107</v>
      </c>
      <c r="V42" s="92">
        <f t="shared" si="23"/>
        <v>8.6665353555249069E-2</v>
      </c>
      <c r="W42" s="89">
        <f t="shared" si="24"/>
        <v>880</v>
      </c>
      <c r="X42" s="92">
        <f t="shared" si="25"/>
        <v>0.11917708899764357</v>
      </c>
      <c r="Y42" s="89">
        <f t="shared" si="26"/>
        <v>1315</v>
      </c>
      <c r="Z42" s="92">
        <v>0.1562390158172231</v>
      </c>
      <c r="AA42" s="89">
        <v>1778</v>
      </c>
    </row>
    <row r="43" spans="2:27" x14ac:dyDescent="0.25">
      <c r="B43" s="31" t="s">
        <v>85</v>
      </c>
      <c r="D43" s="103">
        <f t="shared" ref="D43:K43" si="27">IFERROR(D28/D16,"-")</f>
        <v>1.2652820209777229</v>
      </c>
      <c r="E43" s="104">
        <f t="shared" si="27"/>
        <v>1.2694973448493636</v>
      </c>
      <c r="F43" s="104">
        <f t="shared" si="27"/>
        <v>1.2839792757306434</v>
      </c>
      <c r="G43" s="104">
        <f t="shared" si="27"/>
        <v>1.31519745522625</v>
      </c>
      <c r="H43" s="104">
        <f t="shared" si="27"/>
        <v>1.3500225942121986</v>
      </c>
      <c r="I43" s="104">
        <f t="shared" si="27"/>
        <v>1.3995728465830362</v>
      </c>
      <c r="J43" s="105">
        <f t="shared" si="27"/>
        <v>1.4259308949924927</v>
      </c>
      <c r="K43" s="106">
        <f t="shared" si="27"/>
        <v>1.4445945953783543</v>
      </c>
      <c r="L43" s="64"/>
      <c r="N43" s="65">
        <f t="shared" si="15"/>
        <v>3.3315290992463886E-3</v>
      </c>
      <c r="O43" s="105">
        <f>IFERROR(E43-D43,"-")</f>
        <v>4.2153238716406971E-3</v>
      </c>
      <c r="P43" s="65">
        <f t="shared" si="17"/>
        <v>1.1407610216780828E-2</v>
      </c>
      <c r="Q43" s="105">
        <f>IFERROR(F43-E43,"-")</f>
        <v>1.4481930881279803E-2</v>
      </c>
      <c r="R43" s="65">
        <f t="shared" si="19"/>
        <v>2.4313616337648503E-2</v>
      </c>
      <c r="S43" s="105">
        <f>IFERROR(G43-F43,"-")</f>
        <v>3.1218179495606568E-2</v>
      </c>
      <c r="T43" s="65">
        <f t="shared" si="21"/>
        <v>2.6479019441197016E-2</v>
      </c>
      <c r="U43" s="105">
        <f>IFERROR(H43-G43,"-")</f>
        <v>3.4825138985948634E-2</v>
      </c>
      <c r="V43" s="65">
        <f t="shared" si="23"/>
        <v>3.6703276362387349E-2</v>
      </c>
      <c r="W43" s="105">
        <f>IFERROR(I43-H43,"-")</f>
        <v>4.9550252370837544E-2</v>
      </c>
      <c r="X43" s="65">
        <f t="shared" si="25"/>
        <v>1.8832923540784474E-2</v>
      </c>
      <c r="Y43" s="105">
        <f>IFERROR(J43-I43,"-")</f>
        <v>2.6358048409456547E-2</v>
      </c>
      <c r="Z43" s="65">
        <f>IFERROR(K43/D43-1,"-")</f>
        <v>0.1417174759679829</v>
      </c>
      <c r="AA43" s="105">
        <f>IFERROR(K43-D43,"-")</f>
        <v>0.17931257440063142</v>
      </c>
    </row>
  </sheetData>
  <mergeCells count="19">
    <mergeCell ref="B3:AA3"/>
    <mergeCell ref="P6:Q6"/>
    <mergeCell ref="R6:S6"/>
    <mergeCell ref="N5:AA5"/>
    <mergeCell ref="R26:S26"/>
    <mergeCell ref="V6:W6"/>
    <mergeCell ref="T26:U26"/>
    <mergeCell ref="X6:Y6"/>
    <mergeCell ref="V26:W26"/>
    <mergeCell ref="X26:Y26"/>
    <mergeCell ref="N6:O6"/>
    <mergeCell ref="T6:U6"/>
    <mergeCell ref="D25:L26"/>
    <mergeCell ref="N26:O26"/>
    <mergeCell ref="P26:Q26"/>
    <mergeCell ref="Z6:AA6"/>
    <mergeCell ref="D5:L6"/>
    <mergeCell ref="N25:AA25"/>
    <mergeCell ref="Z26:AA26"/>
  </mergeCells>
  <printOptions horizontalCentered="1" verticalCentered="1"/>
  <pageMargins left="0.27777777777777779" right="0.27777777777777779" top="0.27777777777777779" bottom="0.27777777777777779" header="0.1388888888888889" footer="0.1388888888888889"/>
  <pageSetup paperSize="9" scale="56" orientation="landscape" r:id="rId1"/>
  <drawing r:id="rId2"/>
  <extLst>
    <ext xmlns:x14="http://schemas.microsoft.com/office/spreadsheetml/2009/9/main" uri="{05C60535-1F16-4fd2-B633-F4F36F0B64E0}">
      <x14:sparklineGroups xmlns:xm="http://schemas.microsoft.com/office/excel/2006/main">
        <x14:sparklineGroup displayEmptyCellsAs="gap" xr2:uid="{FE5BA85C-F2D4-4EE4-AE50-6441335CD442}">
          <x14:colorSeries rgb="FF376092"/>
          <x14:colorNegative rgb="FFD00000"/>
          <x14:colorAxis rgb="FF000000"/>
          <x14:colorMarkers rgb="FFD00000"/>
          <x14:colorFirst rgb="FFD00000"/>
          <x14:colorLast rgb="FFD00000"/>
          <x14:colorHigh rgb="FFD00000"/>
          <x14:colorLow rgb="FFD00000"/>
          <x14:sparklines>
            <x14:sparkline>
              <xm:f>EVO!$D$9:$K$9</xm:f>
              <xm:sqref>L9</xm:sqref>
            </x14:sparkline>
          </x14:sparklines>
        </x14:sparklineGroup>
        <x14:sparklineGroup displayEmptyCellsAs="gap" xr2:uid="{55CAF363-5455-451D-8D4A-4D4E7B0B82EB}">
          <x14:colorSeries rgb="FF376092"/>
          <x14:colorNegative rgb="FFD00000"/>
          <x14:colorAxis rgb="FF000000"/>
          <x14:colorMarkers rgb="FFD00000"/>
          <x14:colorFirst rgb="FFD00000"/>
          <x14:colorLast rgb="FFD00000"/>
          <x14:colorHigh rgb="FFD00000"/>
          <x14:colorLow rgb="FFD00000"/>
          <x14:sparklines>
            <x14:sparkline>
              <xm:f>EVO!$D$10:$K$10</xm:f>
              <xm:sqref>L10</xm:sqref>
            </x14:sparkline>
          </x14:sparklines>
        </x14:sparklineGroup>
        <x14:sparklineGroup displayEmptyCellsAs="gap" xr2:uid="{01335CB9-2C8A-43C7-849E-0EFA2C4F7268}">
          <x14:colorSeries rgb="FF376092"/>
          <x14:colorNegative rgb="FFD00000"/>
          <x14:colorAxis rgb="FF000000"/>
          <x14:colorMarkers rgb="FFD00000"/>
          <x14:colorFirst rgb="FFD00000"/>
          <x14:colorLast rgb="FFD00000"/>
          <x14:colorHigh rgb="FFD00000"/>
          <x14:colorLow rgb="FFD00000"/>
          <x14:sparklines>
            <x14:sparkline>
              <xm:f>EVO!$D$11:$K$11</xm:f>
              <xm:sqref>L11</xm:sqref>
            </x14:sparkline>
          </x14:sparklines>
        </x14:sparklineGroup>
        <x14:sparklineGroup displayEmptyCellsAs="gap" xr2:uid="{6E87E9C6-EE1A-4781-8618-3D4175A96DB7}">
          <x14:colorSeries rgb="FF376092"/>
          <x14:colorNegative rgb="FFD00000"/>
          <x14:colorAxis rgb="FF000000"/>
          <x14:colorMarkers rgb="FFD00000"/>
          <x14:colorFirst rgb="FFD00000"/>
          <x14:colorLast rgb="FFD00000"/>
          <x14:colorHigh rgb="FFD00000"/>
          <x14:colorLow rgb="FFD00000"/>
          <x14:sparklines>
            <x14:sparkline>
              <xm:f>EVO!$D$12:$K$12</xm:f>
              <xm:sqref>L12</xm:sqref>
            </x14:sparkline>
          </x14:sparklines>
        </x14:sparklineGroup>
        <x14:sparklineGroup displayEmptyCellsAs="gap" xr2:uid="{AB1264E0-B1A4-46AD-BC46-45D362278043}">
          <x14:colorSeries rgb="FF376092"/>
          <x14:colorNegative rgb="FFD00000"/>
          <x14:colorAxis rgb="FF000000"/>
          <x14:colorMarkers rgb="FFD00000"/>
          <x14:colorFirst rgb="FFD00000"/>
          <x14:colorLast rgb="FFD00000"/>
          <x14:colorHigh rgb="FFD00000"/>
          <x14:colorLow rgb="FFD00000"/>
          <x14:sparklines>
            <x14:sparkline>
              <xm:f>EVO!$D$13:$K$13</xm:f>
              <xm:sqref>L13</xm:sqref>
            </x14:sparkline>
          </x14:sparklines>
        </x14:sparklineGroup>
        <x14:sparklineGroup displayEmptyCellsAs="gap" xr2:uid="{8579A45A-C47B-4A9E-B906-6F514BD14756}">
          <x14:colorSeries rgb="FF376092"/>
          <x14:colorNegative rgb="FFD00000"/>
          <x14:colorAxis rgb="FF000000"/>
          <x14:colorMarkers rgb="FFD00000"/>
          <x14:colorFirst rgb="FFD00000"/>
          <x14:colorLast rgb="FFD00000"/>
          <x14:colorHigh rgb="FFD00000"/>
          <x14:colorLow rgb="FFD00000"/>
          <x14:sparklines>
            <x14:sparkline>
              <xm:f>EVO!$D$14:$K$14</xm:f>
              <xm:sqref>L14</xm:sqref>
            </x14:sparkline>
          </x14:sparklines>
        </x14:sparklineGroup>
        <x14:sparklineGroup displayEmptyCellsAs="gap" xr2:uid="{DDAF665A-82B1-4AFA-8B8D-FD95D878B417}">
          <x14:colorSeries rgb="FF376092"/>
          <x14:colorNegative rgb="FFD00000"/>
          <x14:colorAxis rgb="FF000000"/>
          <x14:colorMarkers rgb="FFD00000"/>
          <x14:colorFirst rgb="FFD00000"/>
          <x14:colorLast rgb="FFD00000"/>
          <x14:colorHigh rgb="FFD00000"/>
          <x14:colorLow rgb="FFD00000"/>
          <x14:sparklines>
            <x14:sparkline>
              <xm:f>EVO!$D$15:$K$15</xm:f>
              <xm:sqref>L15</xm:sqref>
            </x14:sparkline>
          </x14:sparklines>
        </x14:sparklineGroup>
        <x14:sparklineGroup displayEmptyCellsAs="gap" xr2:uid="{DB17F6D6-CC81-4CCF-83B7-443520F39F4B}">
          <x14:colorSeries rgb="FF376092"/>
          <x14:colorNegative rgb="FFD00000"/>
          <x14:colorAxis rgb="FF000000"/>
          <x14:colorMarkers rgb="FFD00000"/>
          <x14:colorFirst rgb="FFD00000"/>
          <x14:colorLast rgb="FFD00000"/>
          <x14:colorHigh rgb="FFD00000"/>
          <x14:colorLow rgb="FFD00000"/>
          <x14:sparklines>
            <x14:sparkline>
              <xm:f>EVO!$D$16:$K$16</xm:f>
              <xm:sqref>L16</xm:sqref>
            </x14:sparkline>
          </x14:sparklines>
        </x14:sparklineGroup>
        <x14:sparklineGroup displayEmptyCellsAs="gap" xr2:uid="{ABE01D17-E396-440C-845C-8233E9337995}">
          <x14:colorSeries rgb="FF376092"/>
          <x14:colorNegative rgb="FFD00000"/>
          <x14:colorAxis rgb="FF000000"/>
          <x14:colorMarkers rgb="FFD00000"/>
          <x14:colorFirst rgb="FFD00000"/>
          <x14:colorLast rgb="FFD00000"/>
          <x14:colorHigh rgb="FFD00000"/>
          <x14:colorLow rgb="FFD00000"/>
          <x14:sparklines>
            <x14:sparkline>
              <xm:f>EVO!$D$17:$K$17</xm:f>
              <xm:sqref>L17</xm:sqref>
            </x14:sparkline>
          </x14:sparklines>
        </x14:sparklineGroup>
        <x14:sparklineGroup displayEmptyCellsAs="gap" xr2:uid="{4B47F1DD-5783-4223-9AB9-C5E5DD9A226F}">
          <x14:colorSeries rgb="FF376092"/>
          <x14:colorNegative rgb="FFD00000"/>
          <x14:colorAxis rgb="FF000000"/>
          <x14:colorMarkers rgb="FFD00000"/>
          <x14:colorFirst rgb="FFD00000"/>
          <x14:colorLast rgb="FFD00000"/>
          <x14:colorHigh rgb="FFD00000"/>
          <x14:colorLow rgb="FFD00000"/>
          <x14:sparklines>
            <x14:sparkline>
              <xm:f>EVO!$D$18:$K$18</xm:f>
              <xm:sqref>L18</xm:sqref>
            </x14:sparkline>
          </x14:sparklines>
        </x14:sparklineGroup>
        <x14:sparklineGroup displayEmptyCellsAs="gap" xr2:uid="{910A6341-6E20-46CD-A387-52A614A4E83D}">
          <x14:colorSeries rgb="FF376092"/>
          <x14:colorNegative rgb="FFD00000"/>
          <x14:colorAxis rgb="FF000000"/>
          <x14:colorMarkers rgb="FFD00000"/>
          <x14:colorFirst rgb="FFD00000"/>
          <x14:colorLast rgb="FFD00000"/>
          <x14:colorHigh rgb="FFD00000"/>
          <x14:colorLow rgb="FFD00000"/>
          <x14:sparklines>
            <x14:sparkline>
              <xm:f>EVO!$D$19:$K$19</xm:f>
              <xm:sqref>L19</xm:sqref>
            </x14:sparkline>
          </x14:sparklines>
        </x14:sparklineGroup>
        <x14:sparklineGroup displayEmptyCellsAs="gap" xr2:uid="{693E33AB-B242-4CE7-8810-FE90A850A450}">
          <x14:colorSeries rgb="FF376092"/>
          <x14:colorNegative rgb="FFD00000"/>
          <x14:colorAxis rgb="FF000000"/>
          <x14:colorMarkers rgb="FFD00000"/>
          <x14:colorFirst rgb="FFD00000"/>
          <x14:colorLast rgb="FFD00000"/>
          <x14:colorHigh rgb="FFD00000"/>
          <x14:colorLow rgb="FFD00000"/>
          <x14:sparklines>
            <x14:sparkline>
              <xm:f>EVO!$D$20:$K$20</xm:f>
              <xm:sqref>L20</xm:sqref>
            </x14:sparkline>
          </x14:sparklines>
        </x14:sparklineGroup>
        <x14:sparklineGroup displayEmptyCellsAs="gap" xr2:uid="{0EA43D9D-DD21-4DB7-944B-134FC3426DA5}">
          <x14:colorSeries rgb="FF376092"/>
          <x14:colorNegative rgb="FFD00000"/>
          <x14:colorAxis rgb="FF000000"/>
          <x14:colorMarkers rgb="FFD00000"/>
          <x14:colorFirst rgb="FFD00000"/>
          <x14:colorLast rgb="FFD00000"/>
          <x14:colorHigh rgb="FFD00000"/>
          <x14:colorLow rgb="FFD00000"/>
          <x14:sparklines>
            <x14:sparkline>
              <xm:f>EVO!$D$21:$K$21</xm:f>
              <xm:sqref>L21</xm:sqref>
            </x14:sparkline>
          </x14:sparklines>
        </x14:sparklineGroup>
        <x14:sparklineGroup displayEmptyCellsAs="gap" xr2:uid="{9CC0DC44-DE08-4A25-96BB-6665BE2896B2}">
          <x14:colorSeries rgb="FF376092"/>
          <x14:colorNegative rgb="FFD00000"/>
          <x14:colorAxis rgb="FF000000"/>
          <x14:colorMarkers rgb="FFD00000"/>
          <x14:colorFirst rgb="FFD00000"/>
          <x14:colorLast rgb="FFD00000"/>
          <x14:colorHigh rgb="FFD00000"/>
          <x14:colorLow rgb="FFD00000"/>
          <x14:sparklines>
            <x14:sparkline>
              <xm:f>EVO!$D$22:$K$22</xm:f>
              <xm:sqref>L22</xm:sqref>
            </x14:sparkline>
          </x14:sparklines>
        </x14:sparklineGroup>
        <x14:sparklineGroup displayEmptyCellsAs="gap" xr2:uid="{C42693D2-C7C8-4F84-9D67-C2CAA18486C9}">
          <x14:colorSeries rgb="FF376092"/>
          <x14:colorNegative rgb="FFD00000"/>
          <x14:colorAxis rgb="FF000000"/>
          <x14:colorMarkers rgb="FFD00000"/>
          <x14:colorFirst rgb="FFD00000"/>
          <x14:colorLast rgb="FFD00000"/>
          <x14:colorHigh rgb="FFD00000"/>
          <x14:colorLow rgb="FFD00000"/>
          <x14:sparklines>
            <x14:sparkline>
              <xm:f>EVO!$D$23:$K$23</xm:f>
              <xm:sqref>L23</xm:sqref>
            </x14:sparkline>
          </x14:sparklines>
        </x14:sparklineGroup>
        <x14:sparklineGroup displayEmptyCellsAs="gap" xr2:uid="{54034CE8-7CD3-4D09-BD21-DF3561E8702D}">
          <x14:colorSeries rgb="FF376092"/>
          <x14:colorNegative rgb="FFD00000"/>
          <x14:colorAxis rgb="FF000000"/>
          <x14:colorMarkers rgb="FFD00000"/>
          <x14:colorFirst rgb="FFD00000"/>
          <x14:colorLast rgb="FFD00000"/>
          <x14:colorHigh rgb="FFD00000"/>
          <x14:colorLow rgb="FFD00000"/>
          <x14:sparklines>
            <x14:sparkline>
              <xm:f>EVO!$D$28:$K$28</xm:f>
              <xm:sqref>L28</xm:sqref>
            </x14:sparkline>
          </x14:sparklines>
        </x14:sparklineGroup>
        <x14:sparklineGroup displayEmptyCellsAs="gap" xr2:uid="{F6BC71B3-0A69-4A52-8A49-9597CFD7C243}">
          <x14:colorSeries rgb="FF376092"/>
          <x14:colorNegative rgb="FFD00000"/>
          <x14:colorAxis rgb="FF000000"/>
          <x14:colorMarkers rgb="FFD00000"/>
          <x14:colorFirst rgb="FFD00000"/>
          <x14:colorLast rgb="FFD00000"/>
          <x14:colorHigh rgb="FFD00000"/>
          <x14:colorLow rgb="FFD00000"/>
          <x14:sparklines>
            <x14:sparkline>
              <xm:f>EVO!$D$29:$K$29</xm:f>
              <xm:sqref>L29</xm:sqref>
            </x14:sparkline>
          </x14:sparklines>
        </x14:sparklineGroup>
        <x14:sparklineGroup displayEmptyCellsAs="gap" xr2:uid="{1D7E6319-EF1B-4628-AE55-89670B7F63BE}">
          <x14:colorSeries rgb="FF376092"/>
          <x14:colorNegative rgb="FFD00000"/>
          <x14:colorAxis rgb="FF000000"/>
          <x14:colorMarkers rgb="FFD00000"/>
          <x14:colorFirst rgb="FFD00000"/>
          <x14:colorLast rgb="FFD00000"/>
          <x14:colorHigh rgb="FFD00000"/>
          <x14:colorLow rgb="FFD00000"/>
          <x14:sparklines>
            <x14:sparkline>
              <xm:f>EVO!$D$30:$K$30</xm:f>
              <xm:sqref>L30</xm:sqref>
            </x14:sparkline>
          </x14:sparklines>
        </x14:sparklineGroup>
        <x14:sparklineGroup displayEmptyCellsAs="gap" xr2:uid="{6269ACDE-470A-47E9-B84A-BA04AE9F2E98}">
          <x14:colorSeries rgb="FF376092"/>
          <x14:colorNegative rgb="FFD00000"/>
          <x14:colorAxis rgb="FF000000"/>
          <x14:colorMarkers rgb="FFD00000"/>
          <x14:colorFirst rgb="FFD00000"/>
          <x14:colorLast rgb="FFD00000"/>
          <x14:colorHigh rgb="FFD00000"/>
          <x14:colorLow rgb="FFD00000"/>
          <x14:sparklines>
            <x14:sparkline>
              <xm:f>EVO!$D$31:$K$31</xm:f>
              <xm:sqref>L31</xm:sqref>
            </x14:sparkline>
          </x14:sparklines>
        </x14:sparklineGroup>
        <x14:sparklineGroup displayEmptyCellsAs="gap" xr2:uid="{C69B56FA-1D20-4132-8CCD-CC83C26A3E62}">
          <x14:colorSeries rgb="FF376092"/>
          <x14:colorNegative rgb="FFD00000"/>
          <x14:colorAxis rgb="FF000000"/>
          <x14:colorMarkers rgb="FFD00000"/>
          <x14:colorFirst rgb="FFD00000"/>
          <x14:colorLast rgb="FFD00000"/>
          <x14:colorHigh rgb="FFD00000"/>
          <x14:colorLow rgb="FFD00000"/>
          <x14:sparklines>
            <x14:sparkline>
              <xm:f>EVO!$D$32:$K$32</xm:f>
              <xm:sqref>L32</xm:sqref>
            </x14:sparkline>
          </x14:sparklines>
        </x14:sparklineGroup>
        <x14:sparklineGroup displayEmptyCellsAs="gap" xr2:uid="{55182BC8-5253-42F5-8A6F-C75F6AA9C8CB}">
          <x14:colorSeries rgb="FF376092"/>
          <x14:colorNegative rgb="FFD00000"/>
          <x14:colorAxis rgb="FF000000"/>
          <x14:colorMarkers rgb="FFD00000"/>
          <x14:colorFirst rgb="FFD00000"/>
          <x14:colorLast rgb="FFD00000"/>
          <x14:colorHigh rgb="FFD00000"/>
          <x14:colorLow rgb="FFD00000"/>
          <x14:sparklines>
            <x14:sparkline>
              <xm:f>EVO!$D$33:$K$33</xm:f>
              <xm:sqref>L33</xm:sqref>
            </x14:sparkline>
          </x14:sparklines>
        </x14:sparklineGroup>
        <x14:sparklineGroup displayEmptyCellsAs="gap" xr2:uid="{4CE59F8C-D29B-47AA-8E8A-5E540643DDBE}">
          <x14:colorSeries rgb="FF376092"/>
          <x14:colorNegative rgb="FFD00000"/>
          <x14:colorAxis rgb="FF000000"/>
          <x14:colorMarkers rgb="FFD00000"/>
          <x14:colorFirst rgb="FFD00000"/>
          <x14:colorLast rgb="FFD00000"/>
          <x14:colorHigh rgb="FFD00000"/>
          <x14:colorLow rgb="FFD00000"/>
          <x14:sparklines>
            <x14:sparkline>
              <xm:f>EVO!$D$34:$K$34</xm:f>
              <xm:sqref>L34</xm:sqref>
            </x14:sparkline>
          </x14:sparklines>
        </x14:sparklineGroup>
        <x14:sparklineGroup displayEmptyCellsAs="gap" xr2:uid="{F309E6AB-EB83-4A01-9C95-83FADAFFB63C}">
          <x14:colorSeries rgb="FF376092"/>
          <x14:colorNegative rgb="FFD00000"/>
          <x14:colorAxis rgb="FF000000"/>
          <x14:colorMarkers rgb="FFD00000"/>
          <x14:colorFirst rgb="FFD00000"/>
          <x14:colorLast rgb="FFD00000"/>
          <x14:colorHigh rgb="FFD00000"/>
          <x14:colorLow rgb="FFD00000"/>
          <x14:sparklines>
            <x14:sparkline>
              <xm:f>EVO!$D$35:$K$35</xm:f>
              <xm:sqref>L35</xm:sqref>
            </x14:sparkline>
          </x14:sparklines>
        </x14:sparklineGroup>
        <x14:sparklineGroup displayEmptyCellsAs="gap" xr2:uid="{14F0BAAE-5A22-4003-A9AE-96E47ED59705}">
          <x14:colorSeries rgb="FF376092"/>
          <x14:colorNegative rgb="FFD00000"/>
          <x14:colorAxis rgb="FF000000"/>
          <x14:colorMarkers rgb="FFD00000"/>
          <x14:colorFirst rgb="FFD00000"/>
          <x14:colorLast rgb="FFD00000"/>
          <x14:colorHigh rgb="FFD00000"/>
          <x14:colorLow rgb="FFD00000"/>
          <x14:sparklines>
            <x14:sparkline>
              <xm:f>EVO!$D$36:$K$36</xm:f>
              <xm:sqref>L36</xm:sqref>
            </x14:sparkline>
          </x14:sparklines>
        </x14:sparklineGroup>
        <x14:sparklineGroup displayEmptyCellsAs="gap" xr2:uid="{6248F0D9-D36D-44B8-B8B6-918A9FF5629A}">
          <x14:colorSeries rgb="FF376092"/>
          <x14:colorNegative rgb="FFD00000"/>
          <x14:colorAxis rgb="FF000000"/>
          <x14:colorMarkers rgb="FFD00000"/>
          <x14:colorFirst rgb="FFD00000"/>
          <x14:colorLast rgb="FFD00000"/>
          <x14:colorHigh rgb="FFD00000"/>
          <x14:colorLow rgb="FFD00000"/>
          <x14:sparklines>
            <x14:sparkline>
              <xm:f>EVO!$D$37:$K$37</xm:f>
              <xm:sqref>L37</xm:sqref>
            </x14:sparkline>
          </x14:sparklines>
        </x14:sparklineGroup>
        <x14:sparklineGroup displayEmptyCellsAs="gap" xr2:uid="{8C869132-6766-4915-8C5F-F342D4733335}">
          <x14:colorSeries rgb="FF376092"/>
          <x14:colorNegative rgb="FFD00000"/>
          <x14:colorAxis rgb="FF000000"/>
          <x14:colorMarkers rgb="FFD00000"/>
          <x14:colorFirst rgb="FFD00000"/>
          <x14:colorLast rgb="FFD00000"/>
          <x14:colorHigh rgb="FFD00000"/>
          <x14:colorLow rgb="FFD00000"/>
          <x14:sparklines>
            <x14:sparkline>
              <xm:f>EVO!$D$38:$K$38</xm:f>
              <xm:sqref>L38</xm:sqref>
            </x14:sparkline>
          </x14:sparklines>
        </x14:sparklineGroup>
        <x14:sparklineGroup displayEmptyCellsAs="gap" xr2:uid="{55C22BD9-A164-4CBF-AFB9-BCF328C59480}">
          <x14:colorSeries rgb="FF376092"/>
          <x14:colorNegative rgb="FFD00000"/>
          <x14:colorAxis rgb="FF000000"/>
          <x14:colorMarkers rgb="FFD00000"/>
          <x14:colorFirst rgb="FFD00000"/>
          <x14:colorLast rgb="FFD00000"/>
          <x14:colorHigh rgb="FFD00000"/>
          <x14:colorLow rgb="FFD00000"/>
          <x14:sparklines>
            <x14:sparkline>
              <xm:f>EVO!$D$39:$K$39</xm:f>
              <xm:sqref>L39</xm:sqref>
            </x14:sparkline>
          </x14:sparklines>
        </x14:sparklineGroup>
        <x14:sparklineGroup displayEmptyCellsAs="gap" xr2:uid="{18E66806-0CC4-49BD-A649-97F804610244}">
          <x14:colorSeries rgb="FF376092"/>
          <x14:colorNegative rgb="FFD00000"/>
          <x14:colorAxis rgb="FF000000"/>
          <x14:colorMarkers rgb="FFD00000"/>
          <x14:colorFirst rgb="FFD00000"/>
          <x14:colorLast rgb="FFD00000"/>
          <x14:colorHigh rgb="FFD00000"/>
          <x14:colorLow rgb="FFD00000"/>
          <x14:sparklines>
            <x14:sparkline>
              <xm:f>EVO!$D$40:$K$40</xm:f>
              <xm:sqref>L40</xm:sqref>
            </x14:sparkline>
          </x14:sparklines>
        </x14:sparklineGroup>
        <x14:sparklineGroup displayEmptyCellsAs="gap" xr2:uid="{F0385839-5F6A-4352-AE1C-C23214175326}">
          <x14:colorSeries rgb="FF376092"/>
          <x14:colorNegative rgb="FFD00000"/>
          <x14:colorAxis rgb="FF000000"/>
          <x14:colorMarkers rgb="FFD00000"/>
          <x14:colorFirst rgb="FFD00000"/>
          <x14:colorLast rgb="FFD00000"/>
          <x14:colorHigh rgb="FFD00000"/>
          <x14:colorLow rgb="FFD00000"/>
          <x14:sparklines>
            <x14:sparkline>
              <xm:f>EVO!$D$41:$K$41</xm:f>
              <xm:sqref>L41</xm:sqref>
            </x14:sparkline>
          </x14:sparklines>
        </x14:sparklineGroup>
        <x14:sparklineGroup displayEmptyCellsAs="gap" xr2:uid="{470D5BF9-54C8-47AD-A7B8-706B08C0785A}">
          <x14:colorSeries rgb="FF376092"/>
          <x14:colorNegative rgb="FFD00000"/>
          <x14:colorAxis rgb="FF000000"/>
          <x14:colorMarkers rgb="FFD00000"/>
          <x14:colorFirst rgb="FFD00000"/>
          <x14:colorLast rgb="FFD00000"/>
          <x14:colorHigh rgb="FFD00000"/>
          <x14:colorLow rgb="FFD00000"/>
          <x14:sparklines>
            <x14:sparkline>
              <xm:f>EVO!$D$42:$K$42</xm:f>
              <xm:sqref>L42</xm:sqref>
            </x14:sparkline>
          </x14:sparklines>
        </x14:sparklineGroup>
        <x14:sparklineGroup displayEmptyCellsAs="gap" xr2:uid="{CF30C433-1041-49E6-BB39-FF91B7B4F06E}">
          <x14:colorSeries rgb="FF376092"/>
          <x14:colorNegative rgb="FFD00000"/>
          <x14:colorAxis rgb="FF000000"/>
          <x14:colorMarkers rgb="FFD00000"/>
          <x14:colorFirst rgb="FFD00000"/>
          <x14:colorLast rgb="FFD00000"/>
          <x14:colorHigh rgb="FFD00000"/>
          <x14:colorLow rgb="FFD00000"/>
          <x14:sparklines>
            <x14:sparkline>
              <xm:f>EVO!$D$43:$K$43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Y30"/>
  <sheetViews>
    <sheetView showGridLines="0" workbookViewId="0"/>
  </sheetViews>
  <sheetFormatPr baseColWidth="10" defaultColWidth="8.7109375" defaultRowHeight="15" x14ac:dyDescent="0.25"/>
  <cols>
    <col min="1" max="1" width="0.7109375" customWidth="1"/>
    <col min="2" max="2" width="26.42578125" customWidth="1"/>
    <col min="3" max="3" width="0.42578125" customWidth="1"/>
    <col min="4" max="4" width="9.140625" customWidth="1"/>
    <col min="5" max="5" width="0.42578125" customWidth="1"/>
    <col min="6" max="6" width="10" customWidth="1"/>
    <col min="7" max="7" width="7.140625" customWidth="1"/>
    <col min="8" max="8" width="10" customWidth="1"/>
    <col min="9" max="9" width="7.140625" customWidth="1"/>
    <col min="10" max="10" width="10" customWidth="1"/>
    <col min="11" max="11" width="7.140625" customWidth="1"/>
    <col min="12" max="12" width="10" customWidth="1"/>
    <col min="13" max="13" width="7.140625" customWidth="1"/>
    <col min="14" max="14" width="10" customWidth="1"/>
    <col min="15" max="15" width="7.140625" customWidth="1"/>
    <col min="16" max="16" width="10" customWidth="1"/>
    <col min="17" max="17" width="7.140625" customWidth="1"/>
    <col min="18" max="18" width="10" customWidth="1"/>
    <col min="19" max="19" width="7.140625" customWidth="1"/>
    <col min="20" max="20" width="10" customWidth="1"/>
    <col min="21" max="21" width="7.140625" customWidth="1"/>
    <col min="22" max="22" width="10" customWidth="1"/>
    <col min="23" max="23" width="7.140625" customWidth="1"/>
    <col min="24" max="24" width="0.42578125" customWidth="1"/>
    <col min="25" max="25" width="11.140625" customWidth="1"/>
  </cols>
  <sheetData>
    <row r="1" spans="1:25" ht="9" customHeight="1" x14ac:dyDescent="0.25"/>
    <row r="2" spans="1:25" ht="54.6" customHeight="1" x14ac:dyDescent="0.25"/>
    <row r="3" spans="1:25" ht="18.95" customHeight="1" x14ac:dyDescent="0.25">
      <c r="A3" s="209" t="s">
        <v>218</v>
      </c>
      <c r="B3" s="210"/>
      <c r="C3" s="210"/>
      <c r="D3" s="210"/>
      <c r="E3" s="210"/>
      <c r="F3" s="210"/>
      <c r="G3" s="210"/>
      <c r="H3" s="210"/>
      <c r="I3" s="210"/>
      <c r="J3" s="210"/>
      <c r="K3" s="210"/>
      <c r="L3" s="210"/>
      <c r="M3" s="210"/>
      <c r="N3" s="210"/>
      <c r="O3" s="210"/>
      <c r="P3" s="210"/>
      <c r="Q3" s="210"/>
      <c r="R3" s="210"/>
      <c r="S3" s="210"/>
      <c r="T3" s="210"/>
      <c r="U3" s="210"/>
      <c r="V3" s="210"/>
      <c r="W3" s="210"/>
      <c r="X3" s="210"/>
    </row>
    <row r="4" spans="1:25" ht="14.45"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c r="X4" s="210"/>
    </row>
    <row r="5" spans="1:25" ht="5.45" customHeight="1" x14ac:dyDescent="0.25"/>
    <row r="6" spans="1:25" ht="19.5" customHeight="1" x14ac:dyDescent="0.25">
      <c r="F6" s="258" t="s">
        <v>203</v>
      </c>
      <c r="G6" s="215"/>
      <c r="H6" s="215"/>
      <c r="I6" s="215"/>
      <c r="J6" s="215"/>
      <c r="K6" s="215"/>
      <c r="L6" s="215"/>
      <c r="M6" s="215"/>
      <c r="N6" s="215"/>
      <c r="O6" s="215"/>
      <c r="P6" s="215"/>
      <c r="Q6" s="215"/>
      <c r="R6" s="215"/>
      <c r="S6" s="215"/>
      <c r="T6" s="215"/>
      <c r="U6" s="215"/>
      <c r="V6" s="215"/>
      <c r="W6" s="216"/>
    </row>
    <row r="7" spans="1:25" ht="64.5" customHeight="1" x14ac:dyDescent="0.25">
      <c r="B7" s="219" t="s">
        <v>114</v>
      </c>
      <c r="D7" s="36" t="s">
        <v>219</v>
      </c>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37" t="s">
        <v>210</v>
      </c>
    </row>
    <row r="8" spans="1:25" ht="20.45" customHeight="1" x14ac:dyDescent="0.25">
      <c r="B8" s="221"/>
      <c r="D8" s="38" t="s">
        <v>119</v>
      </c>
      <c r="F8" s="20" t="s">
        <v>119</v>
      </c>
      <c r="G8" s="28" t="s">
        <v>58</v>
      </c>
      <c r="H8" s="28" t="s">
        <v>119</v>
      </c>
      <c r="I8" s="28" t="s">
        <v>58</v>
      </c>
      <c r="J8" s="28" t="s">
        <v>119</v>
      </c>
      <c r="K8" s="28" t="s">
        <v>58</v>
      </c>
      <c r="L8" s="28" t="s">
        <v>119</v>
      </c>
      <c r="M8" s="28" t="s">
        <v>58</v>
      </c>
      <c r="N8" s="28" t="s">
        <v>119</v>
      </c>
      <c r="O8" s="28" t="s">
        <v>58</v>
      </c>
      <c r="P8" s="28" t="s">
        <v>119</v>
      </c>
      <c r="Q8" s="28" t="s">
        <v>58</v>
      </c>
      <c r="R8" s="28" t="s">
        <v>119</v>
      </c>
      <c r="S8" s="28" t="s">
        <v>58</v>
      </c>
      <c r="T8" s="28" t="s">
        <v>119</v>
      </c>
      <c r="U8" s="28" t="s">
        <v>58</v>
      </c>
      <c r="V8" s="28" t="s">
        <v>119</v>
      </c>
      <c r="W8" s="21" t="s">
        <v>58</v>
      </c>
      <c r="Y8" s="38" t="s">
        <v>119</v>
      </c>
    </row>
    <row r="9" spans="1:25" ht="8.4499999999999993" customHeight="1" x14ac:dyDescent="0.25"/>
    <row r="10" spans="1:25" x14ac:dyDescent="0.25">
      <c r="B10" s="107" t="s">
        <v>88</v>
      </c>
      <c r="D10" s="98">
        <v>116623</v>
      </c>
      <c r="F10" s="95">
        <v>415</v>
      </c>
      <c r="G10" s="124">
        <v>0.2140168119230571</v>
      </c>
      <c r="H10" s="95">
        <v>80307</v>
      </c>
      <c r="I10" s="124">
        <v>41.414573771337217</v>
      </c>
      <c r="J10" s="95">
        <v>83832</v>
      </c>
      <c r="K10" s="124">
        <v>43.232427414780048</v>
      </c>
      <c r="L10" s="95">
        <v>1346</v>
      </c>
      <c r="M10" s="124">
        <v>0.69413645505646948</v>
      </c>
      <c r="N10" s="95">
        <v>82</v>
      </c>
      <c r="O10" s="124">
        <v>4.2287659223351037E-2</v>
      </c>
      <c r="P10" s="95">
        <v>95</v>
      </c>
      <c r="Q10" s="124">
        <v>4.8991800319735962E-2</v>
      </c>
      <c r="R10" s="95">
        <v>27833</v>
      </c>
      <c r="S10" s="124">
        <v>14.353566087360109</v>
      </c>
      <c r="T10" s="95">
        <v>0</v>
      </c>
      <c r="U10" s="124">
        <v>0</v>
      </c>
      <c r="V10" s="95">
        <v>193910</v>
      </c>
      <c r="W10" s="124">
        <v>100</v>
      </c>
      <c r="Y10" s="145">
        <v>1.6627080421529199</v>
      </c>
    </row>
    <row r="11" spans="1:25" x14ac:dyDescent="0.25">
      <c r="B11" s="111" t="s">
        <v>89</v>
      </c>
      <c r="D11" s="75">
        <v>17981</v>
      </c>
      <c r="F11" s="72">
        <v>1172</v>
      </c>
      <c r="G11" s="125">
        <v>4.8220530754988689</v>
      </c>
      <c r="H11" s="72">
        <v>5403</v>
      </c>
      <c r="I11" s="125">
        <v>22.229993828430359</v>
      </c>
      <c r="J11" s="72">
        <v>3703</v>
      </c>
      <c r="K11" s="125">
        <v>15.23554824110265</v>
      </c>
      <c r="L11" s="72">
        <v>632</v>
      </c>
      <c r="M11" s="125">
        <v>2.6002880065830078</v>
      </c>
      <c r="N11" s="72">
        <v>95</v>
      </c>
      <c r="O11" s="125">
        <v>0.39086607693890152</v>
      </c>
      <c r="P11" s="72">
        <v>1993</v>
      </c>
      <c r="Q11" s="125">
        <v>8.1999588562024268</v>
      </c>
      <c r="R11" s="72">
        <v>11307</v>
      </c>
      <c r="S11" s="125">
        <v>46.521291915243779</v>
      </c>
      <c r="T11" s="72">
        <v>0</v>
      </c>
      <c r="U11" s="125">
        <v>0</v>
      </c>
      <c r="V11" s="72">
        <v>24305</v>
      </c>
      <c r="W11" s="125">
        <v>100</v>
      </c>
      <c r="Y11" s="146">
        <v>1.351704577053557</v>
      </c>
    </row>
    <row r="12" spans="1:25" x14ac:dyDescent="0.25">
      <c r="B12" s="111" t="s">
        <v>90</v>
      </c>
      <c r="D12" s="75">
        <v>15915</v>
      </c>
      <c r="F12" s="72">
        <v>2420</v>
      </c>
      <c r="G12" s="125">
        <v>10.46260268050151</v>
      </c>
      <c r="H12" s="72">
        <v>6175</v>
      </c>
      <c r="I12" s="125">
        <v>26.696930393428449</v>
      </c>
      <c r="J12" s="72">
        <v>5215</v>
      </c>
      <c r="K12" s="125">
        <v>22.546476437527019</v>
      </c>
      <c r="L12" s="72">
        <v>839</v>
      </c>
      <c r="M12" s="125">
        <v>3.6273238218763511</v>
      </c>
      <c r="N12" s="72">
        <v>275</v>
      </c>
      <c r="O12" s="125">
        <v>1.1889321227842631</v>
      </c>
      <c r="P12" s="72">
        <v>1726</v>
      </c>
      <c r="Q12" s="125">
        <v>7.4621703415477736</v>
      </c>
      <c r="R12" s="72">
        <v>6469</v>
      </c>
      <c r="S12" s="125">
        <v>27.96800691742326</v>
      </c>
      <c r="T12" s="72">
        <v>11</v>
      </c>
      <c r="U12" s="125">
        <v>4.7557284911370512E-2</v>
      </c>
      <c r="V12" s="72">
        <v>23130</v>
      </c>
      <c r="W12" s="125">
        <v>100</v>
      </c>
      <c r="Y12" s="146">
        <v>1.453345900094251</v>
      </c>
    </row>
    <row r="13" spans="1:25" x14ac:dyDescent="0.25">
      <c r="B13" s="111" t="s">
        <v>91</v>
      </c>
      <c r="D13" s="75">
        <v>15262</v>
      </c>
      <c r="F13" s="72">
        <v>2297</v>
      </c>
      <c r="G13" s="125">
        <v>8.4364784956109737</v>
      </c>
      <c r="H13" s="72">
        <v>10330</v>
      </c>
      <c r="I13" s="125">
        <v>37.940279869247441</v>
      </c>
      <c r="J13" s="72">
        <v>1008</v>
      </c>
      <c r="K13" s="125">
        <v>3.7022073676864879</v>
      </c>
      <c r="L13" s="72">
        <v>216</v>
      </c>
      <c r="M13" s="125">
        <v>0.79333015021853304</v>
      </c>
      <c r="N13" s="72">
        <v>3</v>
      </c>
      <c r="O13" s="125">
        <v>1.101847430859074E-2</v>
      </c>
      <c r="P13" s="72">
        <v>49</v>
      </c>
      <c r="Q13" s="125">
        <v>0.17996841370698199</v>
      </c>
      <c r="R13" s="72">
        <v>13324</v>
      </c>
      <c r="S13" s="125">
        <v>48.936717229221003</v>
      </c>
      <c r="T13" s="72">
        <v>0</v>
      </c>
      <c r="U13" s="125">
        <v>0</v>
      </c>
      <c r="V13" s="72">
        <v>27227</v>
      </c>
      <c r="W13" s="125">
        <v>100</v>
      </c>
      <c r="Y13" s="146">
        <v>1.7839732669374919</v>
      </c>
    </row>
    <row r="14" spans="1:25" x14ac:dyDescent="0.25">
      <c r="B14" s="111" t="s">
        <v>92</v>
      </c>
      <c r="D14" s="75">
        <v>21908</v>
      </c>
      <c r="F14" s="72">
        <v>727</v>
      </c>
      <c r="G14" s="125">
        <v>2.553475466263917</v>
      </c>
      <c r="H14" s="72">
        <v>4454</v>
      </c>
      <c r="I14" s="125">
        <v>15.6439886199993</v>
      </c>
      <c r="J14" s="72">
        <v>444</v>
      </c>
      <c r="K14" s="125">
        <v>1.559481577745776</v>
      </c>
      <c r="L14" s="72">
        <v>1901</v>
      </c>
      <c r="M14" s="125">
        <v>6.6769695479610824</v>
      </c>
      <c r="N14" s="72">
        <v>173</v>
      </c>
      <c r="O14" s="125">
        <v>0.60763583997752102</v>
      </c>
      <c r="P14" s="72">
        <v>11827</v>
      </c>
      <c r="Q14" s="125">
        <v>41.540514909908318</v>
      </c>
      <c r="R14" s="72">
        <v>8901</v>
      </c>
      <c r="S14" s="125">
        <v>31.263390818727832</v>
      </c>
      <c r="T14" s="72">
        <v>44</v>
      </c>
      <c r="U14" s="125">
        <v>0.1545432194162481</v>
      </c>
      <c r="V14" s="72">
        <v>28471</v>
      </c>
      <c r="W14" s="125">
        <v>100</v>
      </c>
      <c r="Y14" s="146">
        <v>1.299570932992514</v>
      </c>
    </row>
    <row r="15" spans="1:25" x14ac:dyDescent="0.25">
      <c r="B15" s="111" t="s">
        <v>93</v>
      </c>
      <c r="D15" s="75">
        <v>5823</v>
      </c>
      <c r="F15" s="72">
        <v>1422</v>
      </c>
      <c r="G15" s="125">
        <v>17.219665778638891</v>
      </c>
      <c r="H15" s="72">
        <v>1946</v>
      </c>
      <c r="I15" s="125">
        <v>23.565027851780091</v>
      </c>
      <c r="J15" s="72">
        <v>396</v>
      </c>
      <c r="K15" s="125">
        <v>4.7953499636715913</v>
      </c>
      <c r="L15" s="72">
        <v>602</v>
      </c>
      <c r="M15" s="125">
        <v>7.2899007023492377</v>
      </c>
      <c r="N15" s="72">
        <v>42</v>
      </c>
      <c r="O15" s="125">
        <v>0.50859772341971421</v>
      </c>
      <c r="P15" s="72">
        <v>40</v>
      </c>
      <c r="Q15" s="125">
        <v>0.48437878420925162</v>
      </c>
      <c r="R15" s="72">
        <v>3810</v>
      </c>
      <c r="S15" s="125">
        <v>46.137079195931221</v>
      </c>
      <c r="T15" s="72">
        <v>0</v>
      </c>
      <c r="U15" s="125">
        <v>0</v>
      </c>
      <c r="V15" s="72">
        <v>8258</v>
      </c>
      <c r="W15" s="125">
        <v>100</v>
      </c>
      <c r="Y15" s="146">
        <v>1.4181693285248149</v>
      </c>
    </row>
    <row r="16" spans="1:25" x14ac:dyDescent="0.25">
      <c r="B16" s="111" t="s">
        <v>94</v>
      </c>
      <c r="D16" s="75">
        <v>30638</v>
      </c>
      <c r="F16" s="72">
        <v>7252</v>
      </c>
      <c r="G16" s="125">
        <v>16.11054338650198</v>
      </c>
      <c r="H16" s="72">
        <v>18292</v>
      </c>
      <c r="I16" s="125">
        <v>40.63624650108855</v>
      </c>
      <c r="J16" s="72">
        <v>7788</v>
      </c>
      <c r="K16" s="125">
        <v>17.30128404496379</v>
      </c>
      <c r="L16" s="72">
        <v>1127</v>
      </c>
      <c r="M16" s="125">
        <v>2.503665526280713</v>
      </c>
      <c r="N16" s="72">
        <v>1522</v>
      </c>
      <c r="O16" s="125">
        <v>3.3811703025725328</v>
      </c>
      <c r="P16" s="72">
        <v>3570</v>
      </c>
      <c r="Q16" s="125">
        <v>7.9308659528146794</v>
      </c>
      <c r="R16" s="72">
        <v>5462</v>
      </c>
      <c r="S16" s="125">
        <v>12.134002754698541</v>
      </c>
      <c r="T16" s="72">
        <v>1</v>
      </c>
      <c r="U16" s="125">
        <v>2.2215310792197979E-3</v>
      </c>
      <c r="V16" s="72">
        <v>45014</v>
      </c>
      <c r="W16" s="125">
        <v>100</v>
      </c>
      <c r="Y16" s="146">
        <v>1.4692212285397219</v>
      </c>
    </row>
    <row r="17" spans="2:25" x14ac:dyDescent="0.25">
      <c r="B17" s="111" t="s">
        <v>95</v>
      </c>
      <c r="D17" s="75">
        <v>51333</v>
      </c>
      <c r="F17" s="72">
        <v>3610</v>
      </c>
      <c r="G17" s="125">
        <v>4.9026930859804709</v>
      </c>
      <c r="H17" s="72">
        <v>20577</v>
      </c>
      <c r="I17" s="125">
        <v>27.94535059008869</v>
      </c>
      <c r="J17" s="72">
        <v>13534</v>
      </c>
      <c r="K17" s="125">
        <v>18.380345768880801</v>
      </c>
      <c r="L17" s="72">
        <v>3646</v>
      </c>
      <c r="M17" s="125">
        <v>4.9515842081675334</v>
      </c>
      <c r="N17" s="72">
        <v>3</v>
      </c>
      <c r="O17" s="125">
        <v>4.0742601822552392E-3</v>
      </c>
      <c r="P17" s="72">
        <v>14580</v>
      </c>
      <c r="Q17" s="125">
        <v>19.800904485760459</v>
      </c>
      <c r="R17" s="72">
        <v>16091</v>
      </c>
      <c r="S17" s="125">
        <v>21.852973530889681</v>
      </c>
      <c r="T17" s="72">
        <v>1592</v>
      </c>
      <c r="U17" s="125">
        <v>2.1620740700501142</v>
      </c>
      <c r="V17" s="72">
        <v>73633</v>
      </c>
      <c r="W17" s="125">
        <v>100</v>
      </c>
      <c r="Y17" s="146">
        <v>1.4344184053143201</v>
      </c>
    </row>
    <row r="18" spans="2:25" x14ac:dyDescent="0.25">
      <c r="B18" s="111" t="s">
        <v>96</v>
      </c>
      <c r="D18" s="75">
        <v>111421</v>
      </c>
      <c r="F18" s="72">
        <v>1</v>
      </c>
      <c r="G18" s="125">
        <v>7.35564545788893E-4</v>
      </c>
      <c r="H18" s="72">
        <v>24446</v>
      </c>
      <c r="I18" s="125">
        <v>17.981610886355281</v>
      </c>
      <c r="J18" s="72">
        <v>12798</v>
      </c>
      <c r="K18" s="125">
        <v>9.4137550570062523</v>
      </c>
      <c r="L18" s="72">
        <v>3181</v>
      </c>
      <c r="M18" s="125">
        <v>2.3398308201544689</v>
      </c>
      <c r="N18" s="72">
        <v>3203</v>
      </c>
      <c r="O18" s="125">
        <v>2.3560132401618241</v>
      </c>
      <c r="P18" s="72">
        <v>4067</v>
      </c>
      <c r="Q18" s="125">
        <v>2.9915410077234279</v>
      </c>
      <c r="R18" s="72">
        <v>88247</v>
      </c>
      <c r="S18" s="125">
        <v>64.911364472232435</v>
      </c>
      <c r="T18" s="72">
        <v>7</v>
      </c>
      <c r="U18" s="125">
        <v>5.1489518205222514E-3</v>
      </c>
      <c r="V18" s="72">
        <v>135950</v>
      </c>
      <c r="W18" s="125">
        <v>99.999999999999986</v>
      </c>
      <c r="Y18" s="146">
        <v>1.2201470099891401</v>
      </c>
    </row>
    <row r="19" spans="2:25" x14ac:dyDescent="0.25">
      <c r="B19" s="111" t="s">
        <v>97</v>
      </c>
      <c r="D19" s="75">
        <v>65137</v>
      </c>
      <c r="F19" s="72">
        <v>1359</v>
      </c>
      <c r="G19" s="125">
        <v>1.3859427266052049</v>
      </c>
      <c r="H19" s="72">
        <v>30967</v>
      </c>
      <c r="I19" s="125">
        <v>31.58093334421147</v>
      </c>
      <c r="J19" s="72">
        <v>3298</v>
      </c>
      <c r="K19" s="125">
        <v>3.3633841886269069</v>
      </c>
      <c r="L19" s="72">
        <v>2329</v>
      </c>
      <c r="M19" s="125">
        <v>2.375173370319001</v>
      </c>
      <c r="N19" s="72">
        <v>856</v>
      </c>
      <c r="O19" s="125">
        <v>0.87297054744227798</v>
      </c>
      <c r="P19" s="72">
        <v>8927</v>
      </c>
      <c r="Q19" s="125">
        <v>9.1039813983845956</v>
      </c>
      <c r="R19" s="72">
        <v>50108</v>
      </c>
      <c r="S19" s="125">
        <v>51.101411438361751</v>
      </c>
      <c r="T19" s="72">
        <v>212</v>
      </c>
      <c r="U19" s="125">
        <v>0.2162029860487884</v>
      </c>
      <c r="V19" s="72">
        <v>98056</v>
      </c>
      <c r="W19" s="125">
        <v>100</v>
      </c>
      <c r="Y19" s="146">
        <v>1.50538096627109</v>
      </c>
    </row>
    <row r="20" spans="2:25" x14ac:dyDescent="0.25">
      <c r="B20" s="111" t="s">
        <v>98</v>
      </c>
      <c r="D20" s="75">
        <v>12545</v>
      </c>
      <c r="F20" s="72">
        <v>994</v>
      </c>
      <c r="G20" s="125">
        <v>6.3607858194151143</v>
      </c>
      <c r="H20" s="72">
        <v>3330</v>
      </c>
      <c r="I20" s="125">
        <v>21.309272413131119</v>
      </c>
      <c r="J20" s="72">
        <v>458</v>
      </c>
      <c r="K20" s="125">
        <v>2.9308248544186339</v>
      </c>
      <c r="L20" s="72">
        <v>766</v>
      </c>
      <c r="M20" s="125">
        <v>4.9017725731106419</v>
      </c>
      <c r="N20" s="72">
        <v>45</v>
      </c>
      <c r="O20" s="125">
        <v>0.28796314071798812</v>
      </c>
      <c r="P20" s="72">
        <v>7284</v>
      </c>
      <c r="Q20" s="125">
        <v>46.611633710885009</v>
      </c>
      <c r="R20" s="72">
        <v>2750</v>
      </c>
      <c r="S20" s="125">
        <v>17.597747488321499</v>
      </c>
      <c r="T20" s="72">
        <v>0</v>
      </c>
      <c r="U20" s="125">
        <v>0</v>
      </c>
      <c r="V20" s="72">
        <v>15627</v>
      </c>
      <c r="W20" s="125">
        <v>100</v>
      </c>
      <c r="Y20" s="146">
        <v>1.2456755679553611</v>
      </c>
    </row>
    <row r="21" spans="2:25" x14ac:dyDescent="0.25">
      <c r="B21" s="111" t="s">
        <v>99</v>
      </c>
      <c r="D21" s="75">
        <v>36303</v>
      </c>
      <c r="F21" s="72">
        <v>2403</v>
      </c>
      <c r="G21" s="125">
        <v>3.8663899213206538</v>
      </c>
      <c r="H21" s="72">
        <v>22495</v>
      </c>
      <c r="I21" s="125">
        <v>36.194107898505251</v>
      </c>
      <c r="J21" s="72">
        <v>7174</v>
      </c>
      <c r="K21" s="125">
        <v>11.542855304017641</v>
      </c>
      <c r="L21" s="72">
        <v>3395</v>
      </c>
      <c r="M21" s="125">
        <v>5.4625026145999263</v>
      </c>
      <c r="N21" s="72">
        <v>770</v>
      </c>
      <c r="O21" s="125">
        <v>1.2389181187752409</v>
      </c>
      <c r="P21" s="72">
        <v>7359</v>
      </c>
      <c r="Q21" s="125">
        <v>11.840517449437661</v>
      </c>
      <c r="R21" s="72">
        <v>18553</v>
      </c>
      <c r="S21" s="125">
        <v>29.851490724203959</v>
      </c>
      <c r="T21" s="72">
        <v>2</v>
      </c>
      <c r="U21" s="125">
        <v>3.2179691396759498E-3</v>
      </c>
      <c r="V21" s="72">
        <v>62151</v>
      </c>
      <c r="W21" s="125">
        <v>99.999999999999986</v>
      </c>
      <c r="Y21" s="146">
        <v>1.71200727212627</v>
      </c>
    </row>
    <row r="22" spans="2:25" x14ac:dyDescent="0.25">
      <c r="B22" s="111" t="s">
        <v>100</v>
      </c>
      <c r="D22" s="75">
        <v>65119</v>
      </c>
      <c r="F22" s="72">
        <v>1120</v>
      </c>
      <c r="G22" s="125">
        <v>1.216769693743414</v>
      </c>
      <c r="H22" s="72">
        <v>40903</v>
      </c>
      <c r="I22" s="125">
        <v>44.437081056416829</v>
      </c>
      <c r="J22" s="72">
        <v>20385</v>
      </c>
      <c r="K22" s="125">
        <v>22.1462948276424</v>
      </c>
      <c r="L22" s="72">
        <v>3324</v>
      </c>
      <c r="M22" s="125">
        <v>3.611198626788489</v>
      </c>
      <c r="N22" s="72">
        <v>1127</v>
      </c>
      <c r="O22" s="125">
        <v>1.2243745043293099</v>
      </c>
      <c r="P22" s="72">
        <v>5571</v>
      </c>
      <c r="Q22" s="125">
        <v>6.0523428248612117</v>
      </c>
      <c r="R22" s="72">
        <v>19612</v>
      </c>
      <c r="S22" s="125">
        <v>21.30650645865699</v>
      </c>
      <c r="T22" s="72">
        <v>5</v>
      </c>
      <c r="U22" s="125">
        <v>5.4320075613545253E-3</v>
      </c>
      <c r="V22" s="72">
        <v>92047</v>
      </c>
      <c r="W22" s="125">
        <v>100</v>
      </c>
      <c r="Y22" s="146">
        <v>1.4135198636342701</v>
      </c>
    </row>
    <row r="23" spans="2:25" x14ac:dyDescent="0.25">
      <c r="B23" s="111" t="s">
        <v>101</v>
      </c>
      <c r="D23" s="75">
        <v>17605</v>
      </c>
      <c r="F23" s="72">
        <v>362</v>
      </c>
      <c r="G23" s="125">
        <v>1.4322453016815031</v>
      </c>
      <c r="H23" s="72">
        <v>9015</v>
      </c>
      <c r="I23" s="125">
        <v>35.667655786350153</v>
      </c>
      <c r="J23" s="72">
        <v>2054</v>
      </c>
      <c r="K23" s="125">
        <v>8.1266073194856592</v>
      </c>
      <c r="L23" s="72">
        <v>699</v>
      </c>
      <c r="M23" s="125">
        <v>2.7655786350148368</v>
      </c>
      <c r="N23" s="72">
        <v>20</v>
      </c>
      <c r="O23" s="125">
        <v>7.9129574678536096E-2</v>
      </c>
      <c r="P23" s="72">
        <v>223</v>
      </c>
      <c r="Q23" s="125">
        <v>0.88229475766567755</v>
      </c>
      <c r="R23" s="72">
        <v>12901</v>
      </c>
      <c r="S23" s="125">
        <v>51.042532146389718</v>
      </c>
      <c r="T23" s="72">
        <v>1</v>
      </c>
      <c r="U23" s="125">
        <v>3.956478733926805E-3</v>
      </c>
      <c r="V23" s="72">
        <v>25275</v>
      </c>
      <c r="W23" s="125">
        <v>100</v>
      </c>
      <c r="Y23" s="146">
        <v>1.435671684180631</v>
      </c>
    </row>
    <row r="24" spans="2:25" x14ac:dyDescent="0.25">
      <c r="B24" s="111" t="s">
        <v>102</v>
      </c>
      <c r="D24" s="75">
        <v>7664</v>
      </c>
      <c r="F24" s="72">
        <v>1455</v>
      </c>
      <c r="G24" s="125">
        <v>11.98221197397678</v>
      </c>
      <c r="H24" s="72">
        <v>2685</v>
      </c>
      <c r="I24" s="125">
        <v>22.111504570534461</v>
      </c>
      <c r="J24" s="72">
        <v>734</v>
      </c>
      <c r="K24" s="125">
        <v>6.0446347690027178</v>
      </c>
      <c r="L24" s="72">
        <v>269</v>
      </c>
      <c r="M24" s="125">
        <v>2.215268055669934</v>
      </c>
      <c r="N24" s="72">
        <v>74</v>
      </c>
      <c r="O24" s="125">
        <v>0.60940459524005597</v>
      </c>
      <c r="P24" s="72">
        <v>948</v>
      </c>
      <c r="Q24" s="125">
        <v>7.8069669768590959</v>
      </c>
      <c r="R24" s="72">
        <v>5966</v>
      </c>
      <c r="S24" s="125">
        <v>49.131186691921272</v>
      </c>
      <c r="T24" s="72">
        <v>12</v>
      </c>
      <c r="U24" s="125">
        <v>9.8822366795684749E-2</v>
      </c>
      <c r="V24" s="72">
        <v>12143</v>
      </c>
      <c r="W24" s="125">
        <v>100</v>
      </c>
      <c r="Y24" s="146">
        <v>1.5844206680584549</v>
      </c>
    </row>
    <row r="25" spans="2:25" x14ac:dyDescent="0.25">
      <c r="B25" s="111" t="s">
        <v>103</v>
      </c>
      <c r="D25" s="75">
        <v>33179</v>
      </c>
      <c r="F25" s="72">
        <v>381</v>
      </c>
      <c r="G25" s="125">
        <v>0.8125399872040947</v>
      </c>
      <c r="H25" s="72">
        <v>14593</v>
      </c>
      <c r="I25" s="125">
        <v>31.121774365536361</v>
      </c>
      <c r="J25" s="72">
        <v>3603</v>
      </c>
      <c r="K25" s="125">
        <v>7.6839411388355732</v>
      </c>
      <c r="L25" s="72">
        <v>2617</v>
      </c>
      <c r="M25" s="125">
        <v>5.5811473661761566</v>
      </c>
      <c r="N25" s="72">
        <v>2478</v>
      </c>
      <c r="O25" s="125">
        <v>5.2847088931541908</v>
      </c>
      <c r="P25" s="72">
        <v>29</v>
      </c>
      <c r="Q25" s="125">
        <v>6.1846875666453402E-2</v>
      </c>
      <c r="R25" s="72">
        <v>20329</v>
      </c>
      <c r="S25" s="125">
        <v>43.354659842183842</v>
      </c>
      <c r="T25" s="72">
        <v>2860</v>
      </c>
      <c r="U25" s="125">
        <v>6.0993815312433357</v>
      </c>
      <c r="V25" s="72">
        <v>46890</v>
      </c>
      <c r="W25" s="125">
        <v>100</v>
      </c>
      <c r="Y25" s="146">
        <v>1.4132433165556531</v>
      </c>
    </row>
    <row r="26" spans="2:25" x14ac:dyDescent="0.25">
      <c r="B26" s="111" t="s">
        <v>104</v>
      </c>
      <c r="D26" s="75">
        <v>3327</v>
      </c>
      <c r="F26" s="72">
        <v>320</v>
      </c>
      <c r="G26" s="125">
        <v>6.4646464646464654</v>
      </c>
      <c r="H26" s="72">
        <v>2448</v>
      </c>
      <c r="I26" s="125">
        <v>49.454545454545453</v>
      </c>
      <c r="J26" s="72">
        <v>1707</v>
      </c>
      <c r="K26" s="125">
        <v>34.484848484848477</v>
      </c>
      <c r="L26" s="72">
        <v>313</v>
      </c>
      <c r="M26" s="125">
        <v>6.3232323232323244</v>
      </c>
      <c r="N26" s="72">
        <v>117</v>
      </c>
      <c r="O26" s="125">
        <v>2.3636363636363642</v>
      </c>
      <c r="P26" s="72">
        <v>38</v>
      </c>
      <c r="Q26" s="125">
        <v>0.76767676767676762</v>
      </c>
      <c r="R26" s="72">
        <v>7</v>
      </c>
      <c r="S26" s="125">
        <v>0.14141414141414141</v>
      </c>
      <c r="T26" s="72">
        <v>0</v>
      </c>
      <c r="U26" s="125">
        <v>0</v>
      </c>
      <c r="V26" s="72">
        <v>4950</v>
      </c>
      <c r="W26" s="125">
        <v>99.999999999999986</v>
      </c>
      <c r="Y26" s="146">
        <v>1.487826871055004</v>
      </c>
    </row>
    <row r="27" spans="2:25" x14ac:dyDescent="0.25">
      <c r="B27" s="111" t="s">
        <v>105</v>
      </c>
      <c r="D27" s="75">
        <v>652</v>
      </c>
      <c r="F27" s="72">
        <v>1</v>
      </c>
      <c r="G27" s="125">
        <v>0.14224751066856331</v>
      </c>
      <c r="H27" s="72">
        <v>80</v>
      </c>
      <c r="I27" s="125">
        <v>11.37980085348506</v>
      </c>
      <c r="J27" s="72">
        <v>271</v>
      </c>
      <c r="K27" s="125">
        <v>38.549075391180651</v>
      </c>
      <c r="L27" s="72">
        <v>16</v>
      </c>
      <c r="M27" s="125">
        <v>2.275960170697013</v>
      </c>
      <c r="N27" s="72">
        <v>0</v>
      </c>
      <c r="O27" s="125">
        <v>0</v>
      </c>
      <c r="P27" s="72">
        <v>0</v>
      </c>
      <c r="Q27" s="125">
        <v>0</v>
      </c>
      <c r="R27" s="72">
        <v>335</v>
      </c>
      <c r="S27" s="125">
        <v>47.652916073968697</v>
      </c>
      <c r="T27" s="72">
        <v>0</v>
      </c>
      <c r="U27" s="125">
        <v>0</v>
      </c>
      <c r="V27" s="72">
        <v>703</v>
      </c>
      <c r="W27" s="125">
        <v>100</v>
      </c>
      <c r="Y27" s="146">
        <v>1.0782208588957061</v>
      </c>
    </row>
    <row r="28" spans="2:25" x14ac:dyDescent="0.25">
      <c r="B28" s="115" t="s">
        <v>106</v>
      </c>
      <c r="D28" s="90">
        <v>639</v>
      </c>
      <c r="F28" s="87">
        <v>312</v>
      </c>
      <c r="G28" s="126">
        <v>28.415300546448091</v>
      </c>
      <c r="H28" s="87">
        <v>282</v>
      </c>
      <c r="I28" s="126">
        <v>25.68306010928962</v>
      </c>
      <c r="J28" s="87">
        <v>263</v>
      </c>
      <c r="K28" s="126">
        <v>23.952641165755921</v>
      </c>
      <c r="L28" s="87">
        <v>9</v>
      </c>
      <c r="M28" s="126">
        <v>0.81967213114754101</v>
      </c>
      <c r="N28" s="87">
        <v>0</v>
      </c>
      <c r="O28" s="126">
        <v>0</v>
      </c>
      <c r="P28" s="87">
        <v>1</v>
      </c>
      <c r="Q28" s="126">
        <v>9.107468123861566E-2</v>
      </c>
      <c r="R28" s="87">
        <v>231</v>
      </c>
      <c r="S28" s="126">
        <v>21.038251366120221</v>
      </c>
      <c r="T28" s="87">
        <v>0</v>
      </c>
      <c r="U28" s="126">
        <v>0</v>
      </c>
      <c r="V28" s="87">
        <v>1098</v>
      </c>
      <c r="W28" s="126">
        <v>100</v>
      </c>
      <c r="Y28" s="147">
        <v>1.71830985915493</v>
      </c>
    </row>
    <row r="29" spans="2:25" ht="8.1" customHeight="1" x14ac:dyDescent="0.25"/>
    <row r="30" spans="2:25" x14ac:dyDescent="0.25">
      <c r="B30" s="119" t="s">
        <v>49</v>
      </c>
      <c r="D30" s="63">
        <v>629074</v>
      </c>
      <c r="F30" s="60">
        <v>28023</v>
      </c>
      <c r="G30" s="137">
        <v>3.049830329176634</v>
      </c>
      <c r="H30" s="60">
        <v>298728</v>
      </c>
      <c r="I30" s="137">
        <v>32.51149821840194</v>
      </c>
      <c r="J30" s="60">
        <v>168665</v>
      </c>
      <c r="K30" s="137">
        <v>18.35633702567808</v>
      </c>
      <c r="L30" s="60">
        <v>27227</v>
      </c>
      <c r="M30" s="137">
        <v>2.9631991711270111</v>
      </c>
      <c r="N30" s="60">
        <v>10885</v>
      </c>
      <c r="O30" s="137">
        <v>1.1846484363946641</v>
      </c>
      <c r="P30" s="60">
        <v>68327</v>
      </c>
      <c r="Q30" s="137">
        <v>7.4362401206741566</v>
      </c>
      <c r="R30" s="60">
        <v>312236</v>
      </c>
      <c r="S30" s="137">
        <v>33.981615910530472</v>
      </c>
      <c r="T30" s="60">
        <v>4747</v>
      </c>
      <c r="U30" s="137">
        <v>0.51663078801703888</v>
      </c>
      <c r="V30" s="60">
        <v>918838</v>
      </c>
      <c r="W30" s="137">
        <v>100</v>
      </c>
      <c r="Y30" s="148">
        <v>1.4606198952746421</v>
      </c>
    </row>
  </sheetData>
  <mergeCells count="13">
    <mergeCell ref="A3:X3"/>
    <mergeCell ref="V7:W7"/>
    <mergeCell ref="L7:M7"/>
    <mergeCell ref="R7:S7"/>
    <mergeCell ref="P7:Q7"/>
    <mergeCell ref="N7:O7"/>
    <mergeCell ref="B4:X4"/>
    <mergeCell ref="H7:I7"/>
    <mergeCell ref="T7:U7"/>
    <mergeCell ref="J7:K7"/>
    <mergeCell ref="B7:B8"/>
    <mergeCell ref="F6:W6"/>
    <mergeCell ref="F7:G7"/>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220</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33"/>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3.85546875" customWidth="1"/>
    <col min="5" max="5" width="8.5703125" customWidth="1"/>
    <col min="6" max="6" width="0.42578125" customWidth="1"/>
    <col min="7" max="7" width="13.85546875" customWidth="1"/>
    <col min="8" max="8" width="8.5703125" customWidth="1"/>
    <col min="9" max="9" width="0.42578125" customWidth="1"/>
    <col min="10" max="10" width="13.85546875" customWidth="1"/>
    <col min="11" max="11" width="8.5703125" customWidth="1"/>
    <col min="12" max="12" width="12.5703125" customWidth="1"/>
  </cols>
  <sheetData>
    <row r="1" spans="1:21" ht="15.6" customHeight="1" x14ac:dyDescent="0.25"/>
    <row r="2" spans="1:21" ht="52.5" customHeight="1" x14ac:dyDescent="0.25"/>
    <row r="3" spans="1:21" ht="4.5" customHeight="1" x14ac:dyDescent="0.25"/>
    <row r="4" spans="1:21" ht="17.100000000000001" customHeight="1" x14ac:dyDescent="0.25">
      <c r="A4" s="209" t="s">
        <v>221</v>
      </c>
      <c r="B4" s="210"/>
      <c r="C4" s="210"/>
      <c r="D4" s="210"/>
      <c r="E4" s="210"/>
      <c r="F4" s="210"/>
      <c r="G4" s="210"/>
      <c r="H4" s="210"/>
      <c r="I4" s="210"/>
      <c r="J4" s="210"/>
      <c r="K4" s="210"/>
      <c r="L4" s="210"/>
      <c r="M4" s="210"/>
      <c r="N4" s="210"/>
      <c r="O4" s="210"/>
      <c r="P4" s="210"/>
      <c r="Q4" s="210"/>
      <c r="R4" s="210"/>
      <c r="S4" s="210"/>
      <c r="T4" s="210"/>
      <c r="U4" s="210"/>
    </row>
    <row r="5" spans="1:21" ht="17.100000000000001" customHeight="1" x14ac:dyDescent="0.25">
      <c r="B5" s="226" t="s">
        <v>113</v>
      </c>
      <c r="C5" s="210"/>
      <c r="D5" s="210"/>
      <c r="E5" s="210"/>
      <c r="F5" s="210"/>
      <c r="G5" s="210"/>
      <c r="H5" s="210"/>
      <c r="I5" s="210"/>
      <c r="J5" s="210"/>
      <c r="K5" s="210"/>
      <c r="L5" s="210"/>
      <c r="M5" s="210"/>
      <c r="N5" s="210"/>
      <c r="O5" s="210"/>
      <c r="P5" s="210"/>
      <c r="Q5" s="210"/>
      <c r="R5" s="210"/>
      <c r="S5" s="210"/>
    </row>
    <row r="6" spans="1:21" ht="6" customHeight="1" x14ac:dyDescent="0.25"/>
    <row r="7" spans="1:21" ht="39.6" customHeight="1" x14ac:dyDescent="0.25">
      <c r="B7" s="230" t="s">
        <v>114</v>
      </c>
      <c r="D7" s="232" t="s">
        <v>115</v>
      </c>
      <c r="E7" s="216"/>
      <c r="G7" s="232" t="s">
        <v>130</v>
      </c>
      <c r="H7" s="216"/>
      <c r="J7" s="232" t="s">
        <v>222</v>
      </c>
      <c r="K7" s="215"/>
      <c r="L7" s="216"/>
    </row>
    <row r="8" spans="1:21" ht="26.1" customHeight="1" x14ac:dyDescent="0.25">
      <c r="B8" s="231"/>
      <c r="D8" s="22" t="s">
        <v>119</v>
      </c>
      <c r="E8" s="23" t="s">
        <v>132</v>
      </c>
      <c r="G8" s="22" t="s">
        <v>119</v>
      </c>
      <c r="H8" s="23" t="s">
        <v>132</v>
      </c>
      <c r="J8" s="22" t="s">
        <v>119</v>
      </c>
      <c r="K8" s="24" t="s">
        <v>133</v>
      </c>
      <c r="L8" s="23" t="s">
        <v>134</v>
      </c>
    </row>
    <row r="9" spans="1:21" ht="4.5" customHeight="1" x14ac:dyDescent="0.25"/>
    <row r="10" spans="1:21" x14ac:dyDescent="0.25">
      <c r="B10" s="107" t="s">
        <v>88</v>
      </c>
      <c r="D10" s="40">
        <v>8676713</v>
      </c>
      <c r="E10" s="124">
        <v>35.322669540122668</v>
      </c>
      <c r="G10" s="40">
        <v>1096572</v>
      </c>
      <c r="H10" s="124">
        <v>16.190506563479449</v>
      </c>
      <c r="J10" s="40">
        <v>352209</v>
      </c>
      <c r="K10" s="127">
        <v>4.0592445549368747</v>
      </c>
      <c r="L10" s="124">
        <v>32.119094779002197</v>
      </c>
    </row>
    <row r="11" spans="1:21" x14ac:dyDescent="0.25">
      <c r="B11" s="111" t="s">
        <v>89</v>
      </c>
      <c r="D11" s="42">
        <v>1364621</v>
      </c>
      <c r="E11" s="125">
        <v>5.5553360622290651</v>
      </c>
      <c r="G11" s="42">
        <v>191202</v>
      </c>
      <c r="H11" s="125">
        <v>2.823031443398516</v>
      </c>
      <c r="J11" s="42">
        <v>50906</v>
      </c>
      <c r="K11" s="128">
        <v>3.730413059743328</v>
      </c>
      <c r="L11" s="125">
        <v>26.624198491647579</v>
      </c>
    </row>
    <row r="12" spans="1:21" x14ac:dyDescent="0.25">
      <c r="B12" s="111" t="s">
        <v>90</v>
      </c>
      <c r="D12" s="42">
        <v>1015128</v>
      </c>
      <c r="E12" s="125">
        <v>4.132559286555364</v>
      </c>
      <c r="G12" s="42">
        <v>191994</v>
      </c>
      <c r="H12" s="125">
        <v>2.834725049653533</v>
      </c>
      <c r="J12" s="42">
        <v>34369</v>
      </c>
      <c r="K12" s="128">
        <v>3.3856814116052361</v>
      </c>
      <c r="L12" s="125">
        <v>17.901080242090899</v>
      </c>
    </row>
    <row r="13" spans="1:21" x14ac:dyDescent="0.25">
      <c r="B13" s="111" t="s">
        <v>91</v>
      </c>
      <c r="D13" s="42">
        <v>1249844</v>
      </c>
      <c r="E13" s="125">
        <v>5.0880819255753966</v>
      </c>
      <c r="G13" s="42">
        <v>127828</v>
      </c>
      <c r="H13" s="125">
        <v>1.88733623783614</v>
      </c>
      <c r="J13" s="42">
        <v>34514</v>
      </c>
      <c r="K13" s="128">
        <v>2.7614646307859219</v>
      </c>
      <c r="L13" s="125">
        <v>27.000344212535591</v>
      </c>
    </row>
    <row r="14" spans="1:21" x14ac:dyDescent="0.25">
      <c r="B14" s="111" t="s">
        <v>92</v>
      </c>
      <c r="D14" s="42">
        <v>2258866</v>
      </c>
      <c r="E14" s="125">
        <v>9.195783847341584</v>
      </c>
      <c r="G14" s="42">
        <v>270684</v>
      </c>
      <c r="H14" s="125">
        <v>3.9965557014303399</v>
      </c>
      <c r="J14" s="42">
        <v>73850</v>
      </c>
      <c r="K14" s="128">
        <v>3.269339571271602</v>
      </c>
      <c r="L14" s="125">
        <v>27.28273558836133</v>
      </c>
    </row>
    <row r="15" spans="1:21" x14ac:dyDescent="0.25">
      <c r="B15" s="111" t="s">
        <v>93</v>
      </c>
      <c r="D15" s="42">
        <v>593623</v>
      </c>
      <c r="E15" s="125">
        <v>2.416623560144981</v>
      </c>
      <c r="G15" s="42">
        <v>104312</v>
      </c>
      <c r="H15" s="125">
        <v>1.5401306258500751</v>
      </c>
      <c r="J15" s="42">
        <v>19332</v>
      </c>
      <c r="K15" s="128">
        <v>3.2566123617177909</v>
      </c>
      <c r="L15" s="125">
        <v>18.532862949612699</v>
      </c>
    </row>
    <row r="16" spans="1:21" x14ac:dyDescent="0.25">
      <c r="B16" s="111" t="s">
        <v>94</v>
      </c>
      <c r="D16" s="42">
        <v>2126378</v>
      </c>
      <c r="E16" s="125">
        <v>8.656428697294352</v>
      </c>
      <c r="G16" s="42">
        <v>300904</v>
      </c>
      <c r="H16" s="125">
        <v>4.4427435562618971</v>
      </c>
      <c r="J16" s="42">
        <v>82249</v>
      </c>
      <c r="K16" s="128">
        <v>3.8680328709194698</v>
      </c>
      <c r="L16" s="125">
        <v>27.333966979501771</v>
      </c>
    </row>
    <row r="17" spans="2:12" x14ac:dyDescent="0.25">
      <c r="B17" s="111" t="s">
        <v>95</v>
      </c>
      <c r="D17" s="42">
        <v>2401221</v>
      </c>
      <c r="E17" s="125">
        <v>9.7753072938799406</v>
      </c>
      <c r="G17" s="42">
        <v>428661</v>
      </c>
      <c r="H17" s="125">
        <v>6.3290315036383067</v>
      </c>
      <c r="J17" s="42">
        <v>128001</v>
      </c>
      <c r="K17" s="128">
        <v>5.3306630251859364</v>
      </c>
      <c r="L17" s="125">
        <v>29.860659122243451</v>
      </c>
    </row>
    <row r="18" spans="2:12" x14ac:dyDescent="0.25">
      <c r="B18" s="111" t="s">
        <v>96</v>
      </c>
      <c r="D18" s="42">
        <v>8124126</v>
      </c>
      <c r="E18" s="125">
        <v>33.073102452543793</v>
      </c>
      <c r="G18" s="42">
        <v>1133130</v>
      </c>
      <c r="H18" s="125">
        <v>16.730272797659861</v>
      </c>
      <c r="J18" s="42">
        <v>255935</v>
      </c>
      <c r="K18" s="128">
        <v>3.1503081069889851</v>
      </c>
      <c r="L18" s="125">
        <v>22.58655229320555</v>
      </c>
    </row>
    <row r="19" spans="2:12" x14ac:dyDescent="0.25">
      <c r="B19" s="111" t="s">
        <v>97</v>
      </c>
      <c r="D19" s="42">
        <v>5425182</v>
      </c>
      <c r="E19" s="125">
        <v>22.085772686156819</v>
      </c>
      <c r="G19" s="42">
        <v>691918</v>
      </c>
      <c r="H19" s="125">
        <v>10.215930117119139</v>
      </c>
      <c r="J19" s="42">
        <v>183429</v>
      </c>
      <c r="K19" s="128">
        <v>3.3810662941814669</v>
      </c>
      <c r="L19" s="125">
        <v>26.51022230958004</v>
      </c>
    </row>
    <row r="20" spans="2:12" x14ac:dyDescent="0.25">
      <c r="B20" s="111" t="s">
        <v>98</v>
      </c>
      <c r="D20" s="42">
        <v>1053345</v>
      </c>
      <c r="E20" s="125">
        <v>4.2881396845488053</v>
      </c>
      <c r="G20" s="42">
        <v>157166</v>
      </c>
      <c r="H20" s="125">
        <v>2.3205016675200638</v>
      </c>
      <c r="J20" s="42">
        <v>37451</v>
      </c>
      <c r="K20" s="128">
        <v>3.5554353037229021</v>
      </c>
      <c r="L20" s="125">
        <v>23.828945191708129</v>
      </c>
    </row>
    <row r="21" spans="2:12" x14ac:dyDescent="0.25">
      <c r="B21" s="111" t="s">
        <v>99</v>
      </c>
      <c r="D21" s="42">
        <v>2714741</v>
      </c>
      <c r="E21" s="125">
        <v>11.051638936314029</v>
      </c>
      <c r="G21" s="42">
        <v>492391</v>
      </c>
      <c r="H21" s="125">
        <v>7.2699829261536948</v>
      </c>
      <c r="J21" s="42">
        <v>96528</v>
      </c>
      <c r="K21" s="128">
        <v>3.5556983152352291</v>
      </c>
      <c r="L21" s="125">
        <v>19.60393264702239</v>
      </c>
    </row>
    <row r="22" spans="2:12" x14ac:dyDescent="0.25">
      <c r="B22" s="111" t="s">
        <v>100</v>
      </c>
      <c r="D22" s="42">
        <v>7113886</v>
      </c>
      <c r="E22" s="125">
        <v>28.960442084935291</v>
      </c>
      <c r="G22" s="42">
        <v>881049</v>
      </c>
      <c r="H22" s="125">
        <v>13.00838396133314</v>
      </c>
      <c r="J22" s="42">
        <v>218682</v>
      </c>
      <c r="K22" s="128">
        <v>3.0740160862853299</v>
      </c>
      <c r="L22" s="125">
        <v>24.820639941705849</v>
      </c>
    </row>
    <row r="23" spans="2:12" x14ac:dyDescent="0.25">
      <c r="B23" s="111" t="s">
        <v>101</v>
      </c>
      <c r="D23" s="42">
        <v>1586989</v>
      </c>
      <c r="E23" s="125">
        <v>6.4605903192614216</v>
      </c>
      <c r="G23" s="42">
        <v>204667</v>
      </c>
      <c r="H23" s="125">
        <v>3.0218375143881562</v>
      </c>
      <c r="J23" s="42">
        <v>51044</v>
      </c>
      <c r="K23" s="128">
        <v>3.2164054067167451</v>
      </c>
      <c r="L23" s="125">
        <v>24.940024527647349</v>
      </c>
    </row>
    <row r="24" spans="2:12" x14ac:dyDescent="0.25">
      <c r="B24" s="111" t="s">
        <v>102</v>
      </c>
      <c r="D24" s="42">
        <v>683854</v>
      </c>
      <c r="E24" s="125">
        <v>2.7839515788629918</v>
      </c>
      <c r="G24" s="42">
        <v>86335</v>
      </c>
      <c r="H24" s="125">
        <v>1.274706434377312</v>
      </c>
      <c r="J24" s="42">
        <v>17323</v>
      </c>
      <c r="K24" s="128">
        <v>2.5331430393037109</v>
      </c>
      <c r="L24" s="125">
        <v>20.064863612671569</v>
      </c>
    </row>
    <row r="25" spans="2:12" x14ac:dyDescent="0.25">
      <c r="B25" s="111" t="s">
        <v>103</v>
      </c>
      <c r="D25" s="42">
        <v>2242343</v>
      </c>
      <c r="E25" s="125">
        <v>9.1285191505824024</v>
      </c>
      <c r="G25" s="42">
        <v>346850</v>
      </c>
      <c r="H25" s="125">
        <v>5.1211203655964654</v>
      </c>
      <c r="J25" s="42">
        <v>74613</v>
      </c>
      <c r="K25" s="128">
        <v>3.3274570393557088</v>
      </c>
      <c r="L25" s="125">
        <v>21.51160443995964</v>
      </c>
    </row>
    <row r="26" spans="2:12" x14ac:dyDescent="0.25">
      <c r="B26" s="111" t="s">
        <v>104</v>
      </c>
      <c r="D26" s="42">
        <v>326803</v>
      </c>
      <c r="E26" s="125">
        <v>1.330406384735868</v>
      </c>
      <c r="G26" s="42">
        <v>45193</v>
      </c>
      <c r="H26" s="125">
        <v>0.66725902459968589</v>
      </c>
      <c r="J26" s="42">
        <v>9668</v>
      </c>
      <c r="K26" s="128">
        <v>2.9583571754237261</v>
      </c>
      <c r="L26" s="125">
        <v>21.392693558736969</v>
      </c>
    </row>
    <row r="27" spans="2:12" x14ac:dyDescent="0.25">
      <c r="B27" s="111" t="s">
        <v>105</v>
      </c>
      <c r="D27" s="42">
        <v>83567</v>
      </c>
      <c r="E27" s="125">
        <v>0.3401990506611699</v>
      </c>
      <c r="G27" s="42">
        <v>10381</v>
      </c>
      <c r="H27" s="125">
        <v>0.15327187693601529</v>
      </c>
      <c r="J27" s="42">
        <v>1668</v>
      </c>
      <c r="K27" s="128">
        <v>1.9960032070075511</v>
      </c>
      <c r="L27" s="125">
        <v>16.067816202677971</v>
      </c>
    </row>
    <row r="28" spans="2:12" x14ac:dyDescent="0.25">
      <c r="B28" s="115" t="s">
        <v>106</v>
      </c>
      <c r="D28" s="44">
        <v>87067</v>
      </c>
      <c r="E28" s="126">
        <v>0.35444745825404861</v>
      </c>
      <c r="G28" s="44">
        <v>11695</v>
      </c>
      <c r="H28" s="126">
        <v>0.17267263276820141</v>
      </c>
      <c r="J28" s="44">
        <v>2420</v>
      </c>
      <c r="K28" s="129">
        <v>2.779468685035662</v>
      </c>
      <c r="L28" s="126">
        <v>20.692603676784952</v>
      </c>
    </row>
    <row r="29" spans="2:12" ht="8.1" customHeight="1" x14ac:dyDescent="0.25"/>
    <row r="30" spans="2:12" x14ac:dyDescent="0.25">
      <c r="B30" s="119" t="s">
        <v>49</v>
      </c>
      <c r="D30" s="120">
        <v>24564148</v>
      </c>
      <c r="E30" s="123">
        <v>100</v>
      </c>
      <c r="G30" s="120">
        <v>6772932</v>
      </c>
      <c r="H30" s="123">
        <v>100</v>
      </c>
      <c r="J30" s="120">
        <v>1724191</v>
      </c>
      <c r="K30" s="122">
        <v>7.0191360388494637</v>
      </c>
      <c r="L30" s="123">
        <v>25.457084169750999</v>
      </c>
    </row>
    <row r="32" spans="2:12" x14ac:dyDescent="0.25">
      <c r="B32" s="211" t="s">
        <v>135</v>
      </c>
      <c r="C32" s="210"/>
      <c r="D32" s="210"/>
      <c r="E32" s="210"/>
      <c r="F32" s="210"/>
      <c r="G32" s="210"/>
      <c r="H32" s="210"/>
      <c r="I32" s="210"/>
      <c r="J32" s="210"/>
      <c r="K32" s="210"/>
      <c r="L32" s="210"/>
    </row>
    <row r="33" spans="2:12" x14ac:dyDescent="0.25">
      <c r="B33" s="211" t="s">
        <v>136</v>
      </c>
      <c r="C33" s="210"/>
      <c r="D33" s="210"/>
      <c r="E33" s="210"/>
      <c r="F33" s="210"/>
      <c r="G33" s="210"/>
      <c r="H33" s="210"/>
      <c r="I33" s="210"/>
      <c r="J33" s="210"/>
      <c r="K33" s="210"/>
      <c r="L33" s="210"/>
    </row>
  </sheetData>
  <mergeCells count="8">
    <mergeCell ref="B33:L33"/>
    <mergeCell ref="B7:B8"/>
    <mergeCell ref="B32:L32"/>
    <mergeCell ref="J7:L7"/>
    <mergeCell ref="A4:U4"/>
    <mergeCell ref="D7:E7"/>
    <mergeCell ref="G7:H7"/>
    <mergeCell ref="B5:S5"/>
  </mergeCells>
  <printOptions horizontalCentered="1" verticalCentered="1"/>
  <pageMargins left="0.27777777777777779" right="0.27777777777777779" top="0.27777777777777779" bottom="0.27777777777777779" header="0.1388888888888889" footer="0.1388888888888889"/>
  <pageSetup paperSize="9" scale="75"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223</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204</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224</v>
      </c>
      <c r="K8" s="210"/>
      <c r="L8" s="210"/>
      <c r="M8" s="210"/>
      <c r="N8" s="210"/>
      <c r="O8" s="213"/>
      <c r="Q8" s="212" t="s">
        <v>225</v>
      </c>
      <c r="R8" s="210"/>
      <c r="S8" s="210"/>
      <c r="T8" s="210"/>
      <c r="U8" s="210"/>
      <c r="V8" s="213"/>
      <c r="X8" s="212" t="s">
        <v>226</v>
      </c>
      <c r="Y8" s="210"/>
      <c r="Z8" s="210"/>
      <c r="AA8" s="210"/>
      <c r="AB8" s="210"/>
      <c r="AC8" s="213"/>
    </row>
    <row r="9" spans="1:29" ht="21.95" customHeight="1" x14ac:dyDescent="0.25">
      <c r="B9" s="220"/>
      <c r="D9" s="222" t="s">
        <v>119</v>
      </c>
      <c r="E9" s="217" t="s">
        <v>120</v>
      </c>
      <c r="F9" s="202"/>
      <c r="G9" s="217" t="s">
        <v>121</v>
      </c>
      <c r="H9" s="202"/>
      <c r="J9" s="222" t="s">
        <v>119</v>
      </c>
      <c r="K9" s="233" t="s">
        <v>227</v>
      </c>
      <c r="L9" s="217" t="s">
        <v>120</v>
      </c>
      <c r="M9" s="202"/>
      <c r="N9" s="217" t="s">
        <v>121</v>
      </c>
      <c r="O9" s="202"/>
      <c r="Q9" s="222" t="s">
        <v>119</v>
      </c>
      <c r="R9" s="233" t="s">
        <v>227</v>
      </c>
      <c r="S9" s="217" t="s">
        <v>120</v>
      </c>
      <c r="T9" s="202"/>
      <c r="U9" s="217" t="s">
        <v>121</v>
      </c>
      <c r="V9" s="202"/>
      <c r="X9" s="222" t="s">
        <v>119</v>
      </c>
      <c r="Y9" s="233" t="s">
        <v>227</v>
      </c>
      <c r="Z9" s="217" t="s">
        <v>120</v>
      </c>
      <c r="AA9" s="202"/>
      <c r="AB9" s="217" t="s">
        <v>121</v>
      </c>
      <c r="AC9" s="202"/>
    </row>
    <row r="10" spans="1:29" ht="36.950000000000003" customHeight="1" x14ac:dyDescent="0.25">
      <c r="B10" s="221"/>
      <c r="D10" s="223"/>
      <c r="E10" s="13" t="s">
        <v>119</v>
      </c>
      <c r="F10" s="25" t="s">
        <v>228</v>
      </c>
      <c r="G10" s="13" t="s">
        <v>119</v>
      </c>
      <c r="H10" s="26" t="s">
        <v>228</v>
      </c>
      <c r="J10" s="223"/>
      <c r="K10" s="218"/>
      <c r="L10" s="13" t="s">
        <v>119</v>
      </c>
      <c r="M10" s="25" t="s">
        <v>228</v>
      </c>
      <c r="N10" s="13" t="s">
        <v>119</v>
      </c>
      <c r="O10" s="26" t="s">
        <v>228</v>
      </c>
      <c r="Q10" s="223"/>
      <c r="R10" s="218"/>
      <c r="S10" s="13" t="s">
        <v>119</v>
      </c>
      <c r="T10" s="25" t="s">
        <v>228</v>
      </c>
      <c r="U10" s="13" t="s">
        <v>119</v>
      </c>
      <c r="V10" s="26" t="s">
        <v>228</v>
      </c>
      <c r="X10" s="223"/>
      <c r="Y10" s="218"/>
      <c r="Z10" s="13" t="s">
        <v>119</v>
      </c>
      <c r="AA10" s="25" t="s">
        <v>228</v>
      </c>
      <c r="AB10" s="13" t="s">
        <v>119</v>
      </c>
      <c r="AC10" s="26" t="s">
        <v>228</v>
      </c>
    </row>
    <row r="11" spans="1:29" ht="4.5" customHeight="1" x14ac:dyDescent="0.25"/>
    <row r="12" spans="1:29" x14ac:dyDescent="0.25">
      <c r="B12" s="107" t="s">
        <v>88</v>
      </c>
      <c r="D12" s="40">
        <v>352209</v>
      </c>
      <c r="E12" s="108">
        <v>219101</v>
      </c>
      <c r="F12" s="109">
        <v>62.207666470760259</v>
      </c>
      <c r="G12" s="108">
        <v>133108</v>
      </c>
      <c r="H12" s="110">
        <v>37.792333529239741</v>
      </c>
      <c r="J12" s="40">
        <v>99758</v>
      </c>
      <c r="K12" s="109">
        <v>28.323523816824672</v>
      </c>
      <c r="L12" s="108">
        <v>40353</v>
      </c>
      <c r="M12" s="109">
        <v>40.450891156598971</v>
      </c>
      <c r="N12" s="108">
        <v>59405</v>
      </c>
      <c r="O12" s="110">
        <v>59.549108843401029</v>
      </c>
      <c r="Q12" s="40">
        <v>77233</v>
      </c>
      <c r="R12" s="109">
        <v>21.928173328904141</v>
      </c>
      <c r="S12" s="108">
        <v>50374</v>
      </c>
      <c r="T12" s="109">
        <v>65.223414861522926</v>
      </c>
      <c r="U12" s="108">
        <v>26859</v>
      </c>
      <c r="V12" s="110">
        <v>34.776585138477081</v>
      </c>
      <c r="X12" s="40">
        <v>175218</v>
      </c>
      <c r="Y12" s="109">
        <v>49.748302854271188</v>
      </c>
      <c r="Z12" s="108">
        <v>128374</v>
      </c>
      <c r="AA12" s="109">
        <v>73.2653037929893</v>
      </c>
      <c r="AB12" s="108">
        <v>46844</v>
      </c>
      <c r="AC12" s="110">
        <v>26.734696207010689</v>
      </c>
    </row>
    <row r="13" spans="1:29" x14ac:dyDescent="0.25">
      <c r="B13" s="111" t="s">
        <v>89</v>
      </c>
      <c r="D13" s="42">
        <v>50906</v>
      </c>
      <c r="E13" s="112">
        <v>32712</v>
      </c>
      <c r="F13" s="113">
        <v>64.259615762385565</v>
      </c>
      <c r="G13" s="112">
        <v>18194</v>
      </c>
      <c r="H13" s="114">
        <v>35.740384237614428</v>
      </c>
      <c r="J13" s="42">
        <v>9799</v>
      </c>
      <c r="K13" s="113">
        <v>19.249204415982401</v>
      </c>
      <c r="L13" s="112">
        <v>4086</v>
      </c>
      <c r="M13" s="113">
        <v>41.698132462496183</v>
      </c>
      <c r="N13" s="112">
        <v>5713</v>
      </c>
      <c r="O13" s="114">
        <v>58.301867537503817</v>
      </c>
      <c r="Q13" s="42">
        <v>9606</v>
      </c>
      <c r="R13" s="113">
        <v>18.87007425450831</v>
      </c>
      <c r="S13" s="112">
        <v>5770</v>
      </c>
      <c r="T13" s="113">
        <v>60.066625026025399</v>
      </c>
      <c r="U13" s="112">
        <v>3836</v>
      </c>
      <c r="V13" s="114">
        <v>39.933374973974601</v>
      </c>
      <c r="X13" s="42">
        <v>31501</v>
      </c>
      <c r="Y13" s="113">
        <v>61.880721329509292</v>
      </c>
      <c r="Z13" s="112">
        <v>22856</v>
      </c>
      <c r="AA13" s="113">
        <v>72.556426780102228</v>
      </c>
      <c r="AB13" s="112">
        <v>8645</v>
      </c>
      <c r="AC13" s="114">
        <v>27.443573219897779</v>
      </c>
    </row>
    <row r="14" spans="1:29" x14ac:dyDescent="0.25">
      <c r="B14" s="111" t="s">
        <v>90</v>
      </c>
      <c r="D14" s="42">
        <v>34369</v>
      </c>
      <c r="E14" s="112">
        <v>22282</v>
      </c>
      <c r="F14" s="113">
        <v>64.831679711367812</v>
      </c>
      <c r="G14" s="112">
        <v>12087</v>
      </c>
      <c r="H14" s="114">
        <v>35.168320288632202</v>
      </c>
      <c r="J14" s="42">
        <v>8062</v>
      </c>
      <c r="K14" s="113">
        <v>23.457185254153451</v>
      </c>
      <c r="L14" s="112">
        <v>3317</v>
      </c>
      <c r="M14" s="113">
        <v>41.143636814686182</v>
      </c>
      <c r="N14" s="112">
        <v>4745</v>
      </c>
      <c r="O14" s="114">
        <v>58.856363185313818</v>
      </c>
      <c r="Q14" s="42">
        <v>7185</v>
      </c>
      <c r="R14" s="113">
        <v>20.905467136081931</v>
      </c>
      <c r="S14" s="112">
        <v>4211</v>
      </c>
      <c r="T14" s="113">
        <v>58.608211551844121</v>
      </c>
      <c r="U14" s="112">
        <v>2974</v>
      </c>
      <c r="V14" s="114">
        <v>41.391788448155879</v>
      </c>
      <c r="X14" s="42">
        <v>19122</v>
      </c>
      <c r="Y14" s="113">
        <v>55.63734760976461</v>
      </c>
      <c r="Z14" s="112">
        <v>14754</v>
      </c>
      <c r="AA14" s="113">
        <v>77.157201129588955</v>
      </c>
      <c r="AB14" s="112">
        <v>4368</v>
      </c>
      <c r="AC14" s="114">
        <v>22.842798870411041</v>
      </c>
    </row>
    <row r="15" spans="1:29" x14ac:dyDescent="0.25">
      <c r="B15" s="111" t="s">
        <v>91</v>
      </c>
      <c r="D15" s="42">
        <v>34514</v>
      </c>
      <c r="E15" s="112">
        <v>21070</v>
      </c>
      <c r="F15" s="113">
        <v>61.047690792142319</v>
      </c>
      <c r="G15" s="112">
        <v>13444</v>
      </c>
      <c r="H15" s="114">
        <v>38.952309207857681</v>
      </c>
      <c r="J15" s="42">
        <v>9652</v>
      </c>
      <c r="K15" s="113">
        <v>27.96546329025902</v>
      </c>
      <c r="L15" s="112">
        <v>4008</v>
      </c>
      <c r="M15" s="113">
        <v>41.525072523829259</v>
      </c>
      <c r="N15" s="112">
        <v>5644</v>
      </c>
      <c r="O15" s="114">
        <v>58.474927476170748</v>
      </c>
      <c r="Q15" s="42">
        <v>7399</v>
      </c>
      <c r="R15" s="113">
        <v>21.437677464217419</v>
      </c>
      <c r="S15" s="112">
        <v>4408</v>
      </c>
      <c r="T15" s="113">
        <v>59.575618326800907</v>
      </c>
      <c r="U15" s="112">
        <v>2991</v>
      </c>
      <c r="V15" s="114">
        <v>40.424381673199093</v>
      </c>
      <c r="X15" s="42">
        <v>17463</v>
      </c>
      <c r="Y15" s="113">
        <v>50.596859245523547</v>
      </c>
      <c r="Z15" s="112">
        <v>12654</v>
      </c>
      <c r="AA15" s="113">
        <v>72.46177632709157</v>
      </c>
      <c r="AB15" s="112">
        <v>4809</v>
      </c>
      <c r="AC15" s="114">
        <v>27.53822367290844</v>
      </c>
    </row>
    <row r="16" spans="1:29" x14ac:dyDescent="0.25">
      <c r="B16" s="111" t="s">
        <v>92</v>
      </c>
      <c r="D16" s="42">
        <v>73850</v>
      </c>
      <c r="E16" s="112">
        <v>43510</v>
      </c>
      <c r="F16" s="113">
        <v>58.916723087339193</v>
      </c>
      <c r="G16" s="112">
        <v>30340</v>
      </c>
      <c r="H16" s="114">
        <v>41.0832769126608</v>
      </c>
      <c r="J16" s="42">
        <v>25588</v>
      </c>
      <c r="K16" s="113">
        <v>34.64861205145565</v>
      </c>
      <c r="L16" s="112">
        <v>10663</v>
      </c>
      <c r="M16" s="113">
        <v>41.6718774425512</v>
      </c>
      <c r="N16" s="112">
        <v>14925</v>
      </c>
      <c r="O16" s="114">
        <v>58.3281225574488</v>
      </c>
      <c r="Q16" s="42">
        <v>17061</v>
      </c>
      <c r="R16" s="113">
        <v>23.102234258632361</v>
      </c>
      <c r="S16" s="112">
        <v>10354</v>
      </c>
      <c r="T16" s="113">
        <v>60.688119102045597</v>
      </c>
      <c r="U16" s="112">
        <v>6707</v>
      </c>
      <c r="V16" s="114">
        <v>39.311880897954403</v>
      </c>
      <c r="X16" s="42">
        <v>31201</v>
      </c>
      <c r="Y16" s="113">
        <v>42.249153689911992</v>
      </c>
      <c r="Z16" s="112">
        <v>22493</v>
      </c>
      <c r="AA16" s="113">
        <v>72.090638120573061</v>
      </c>
      <c r="AB16" s="112">
        <v>8708</v>
      </c>
      <c r="AC16" s="114">
        <v>27.909361879426939</v>
      </c>
    </row>
    <row r="17" spans="2:29" x14ac:dyDescent="0.25">
      <c r="B17" s="111" t="s">
        <v>93</v>
      </c>
      <c r="D17" s="42">
        <v>19332</v>
      </c>
      <c r="E17" s="112">
        <v>11997</v>
      </c>
      <c r="F17" s="113">
        <v>62.057728119180631</v>
      </c>
      <c r="G17" s="112">
        <v>7335</v>
      </c>
      <c r="H17" s="114">
        <v>37.942271880819369</v>
      </c>
      <c r="J17" s="42">
        <v>5018</v>
      </c>
      <c r="K17" s="113">
        <v>25.95696254914132</v>
      </c>
      <c r="L17" s="112">
        <v>2062</v>
      </c>
      <c r="M17" s="113">
        <v>41.092068553208449</v>
      </c>
      <c r="N17" s="112">
        <v>2956</v>
      </c>
      <c r="O17" s="114">
        <v>58.907931446791551</v>
      </c>
      <c r="Q17" s="42">
        <v>4076</v>
      </c>
      <c r="R17" s="113">
        <v>21.08421270432444</v>
      </c>
      <c r="S17" s="112">
        <v>2285</v>
      </c>
      <c r="T17" s="113">
        <v>56.059862610402362</v>
      </c>
      <c r="U17" s="112">
        <v>1791</v>
      </c>
      <c r="V17" s="114">
        <v>43.940137389597638</v>
      </c>
      <c r="X17" s="42">
        <v>10238</v>
      </c>
      <c r="Y17" s="113">
        <v>52.958824746534241</v>
      </c>
      <c r="Z17" s="112">
        <v>7650</v>
      </c>
      <c r="AA17" s="113">
        <v>74.721625317444818</v>
      </c>
      <c r="AB17" s="112">
        <v>2588</v>
      </c>
      <c r="AC17" s="114">
        <v>25.278374682555189</v>
      </c>
    </row>
    <row r="18" spans="2:29" x14ac:dyDescent="0.25">
      <c r="B18" s="111" t="s">
        <v>94</v>
      </c>
      <c r="D18" s="42">
        <v>82249</v>
      </c>
      <c r="E18" s="112">
        <v>51712</v>
      </c>
      <c r="F18" s="113">
        <v>62.872496930053863</v>
      </c>
      <c r="G18" s="112">
        <v>30537</v>
      </c>
      <c r="H18" s="114">
        <v>37.127503069946137</v>
      </c>
      <c r="J18" s="42">
        <v>18704</v>
      </c>
      <c r="K18" s="113">
        <v>22.740702014614161</v>
      </c>
      <c r="L18" s="112">
        <v>7538</v>
      </c>
      <c r="M18" s="113">
        <v>40.301539777587678</v>
      </c>
      <c r="N18" s="112">
        <v>11166</v>
      </c>
      <c r="O18" s="114">
        <v>59.698460222412322</v>
      </c>
      <c r="Q18" s="42">
        <v>15087</v>
      </c>
      <c r="R18" s="113">
        <v>18.343080159029292</v>
      </c>
      <c r="S18" s="112">
        <v>9216</v>
      </c>
      <c r="T18" s="113">
        <v>61.085702923046327</v>
      </c>
      <c r="U18" s="112">
        <v>5871</v>
      </c>
      <c r="V18" s="114">
        <v>38.914297076953673</v>
      </c>
      <c r="X18" s="42">
        <v>48458</v>
      </c>
      <c r="Y18" s="113">
        <v>58.916217826356551</v>
      </c>
      <c r="Z18" s="112">
        <v>34958</v>
      </c>
      <c r="AA18" s="113">
        <v>72.140822980725574</v>
      </c>
      <c r="AB18" s="112">
        <v>13500</v>
      </c>
      <c r="AC18" s="114">
        <v>27.859177019274419</v>
      </c>
    </row>
    <row r="19" spans="2:29" x14ac:dyDescent="0.25">
      <c r="B19" s="111" t="s">
        <v>95</v>
      </c>
      <c r="D19" s="42">
        <v>128001</v>
      </c>
      <c r="E19" s="112">
        <v>80891</v>
      </c>
      <c r="F19" s="113">
        <v>63.195600034374728</v>
      </c>
      <c r="G19" s="112">
        <v>47110</v>
      </c>
      <c r="H19" s="114">
        <v>36.804399965625272</v>
      </c>
      <c r="J19" s="42">
        <v>26759</v>
      </c>
      <c r="K19" s="113">
        <v>20.90530542730135</v>
      </c>
      <c r="L19" s="112">
        <v>11166</v>
      </c>
      <c r="M19" s="113">
        <v>41.728016742030718</v>
      </c>
      <c r="N19" s="112">
        <v>15593</v>
      </c>
      <c r="O19" s="114">
        <v>58.271983257969282</v>
      </c>
      <c r="Q19" s="42">
        <v>22430</v>
      </c>
      <c r="R19" s="113">
        <v>17.523300599214071</v>
      </c>
      <c r="S19" s="112">
        <v>12567</v>
      </c>
      <c r="T19" s="113">
        <v>56.027641551493531</v>
      </c>
      <c r="U19" s="112">
        <v>9863</v>
      </c>
      <c r="V19" s="114">
        <v>43.972358448506469</v>
      </c>
      <c r="X19" s="42">
        <v>78812</v>
      </c>
      <c r="Y19" s="113">
        <v>61.571393973484582</v>
      </c>
      <c r="Z19" s="112">
        <v>57158</v>
      </c>
      <c r="AA19" s="113">
        <v>72.524488656549764</v>
      </c>
      <c r="AB19" s="112">
        <v>21654</v>
      </c>
      <c r="AC19" s="114">
        <v>27.47551134345024</v>
      </c>
    </row>
    <row r="20" spans="2:29" x14ac:dyDescent="0.25">
      <c r="B20" s="111" t="s">
        <v>96</v>
      </c>
      <c r="D20" s="42">
        <v>255935</v>
      </c>
      <c r="E20" s="112">
        <v>160249</v>
      </c>
      <c r="F20" s="113">
        <v>62.613163498544552</v>
      </c>
      <c r="G20" s="112">
        <v>95686</v>
      </c>
      <c r="H20" s="114">
        <v>37.386836501455448</v>
      </c>
      <c r="J20" s="42">
        <v>67831</v>
      </c>
      <c r="K20" s="113">
        <v>26.503213706605191</v>
      </c>
      <c r="L20" s="112">
        <v>28385</v>
      </c>
      <c r="M20" s="113">
        <v>41.846648287656087</v>
      </c>
      <c r="N20" s="112">
        <v>39446</v>
      </c>
      <c r="O20" s="114">
        <v>58.153351712343913</v>
      </c>
      <c r="Q20" s="42">
        <v>50826</v>
      </c>
      <c r="R20" s="113">
        <v>19.858948561158108</v>
      </c>
      <c r="S20" s="112">
        <v>30780</v>
      </c>
      <c r="T20" s="113">
        <v>60.559556132687987</v>
      </c>
      <c r="U20" s="112">
        <v>20046</v>
      </c>
      <c r="V20" s="114">
        <v>39.440443867312013</v>
      </c>
      <c r="X20" s="42">
        <v>137278</v>
      </c>
      <c r="Y20" s="113">
        <v>53.637837732236697</v>
      </c>
      <c r="Z20" s="112">
        <v>101084</v>
      </c>
      <c r="AA20" s="113">
        <v>73.634522647474469</v>
      </c>
      <c r="AB20" s="112">
        <v>36194</v>
      </c>
      <c r="AC20" s="114">
        <v>26.365477352525531</v>
      </c>
    </row>
    <row r="21" spans="2:29" x14ac:dyDescent="0.25">
      <c r="B21" s="111" t="s">
        <v>97</v>
      </c>
      <c r="D21" s="42">
        <v>183429</v>
      </c>
      <c r="E21" s="112">
        <v>114477</v>
      </c>
      <c r="F21" s="113">
        <v>62.409433622818632</v>
      </c>
      <c r="G21" s="112">
        <v>68952</v>
      </c>
      <c r="H21" s="114">
        <v>37.590566377181361</v>
      </c>
      <c r="J21" s="42">
        <v>46909</v>
      </c>
      <c r="K21" s="113">
        <v>25.573382616707281</v>
      </c>
      <c r="L21" s="112">
        <v>19008</v>
      </c>
      <c r="M21" s="113">
        <v>40.521008761644893</v>
      </c>
      <c r="N21" s="112">
        <v>27901</v>
      </c>
      <c r="O21" s="114">
        <v>59.478991238355107</v>
      </c>
      <c r="Q21" s="42">
        <v>37851</v>
      </c>
      <c r="R21" s="113">
        <v>20.635232160672519</v>
      </c>
      <c r="S21" s="112">
        <v>23036</v>
      </c>
      <c r="T21" s="113">
        <v>60.85968666613828</v>
      </c>
      <c r="U21" s="112">
        <v>14815</v>
      </c>
      <c r="V21" s="114">
        <v>39.14031333386172</v>
      </c>
      <c r="X21" s="42">
        <v>98669</v>
      </c>
      <c r="Y21" s="113">
        <v>53.791385222620193</v>
      </c>
      <c r="Z21" s="112">
        <v>72433</v>
      </c>
      <c r="AA21" s="113">
        <v>73.41008827493944</v>
      </c>
      <c r="AB21" s="112">
        <v>26236</v>
      </c>
      <c r="AC21" s="114">
        <v>26.58991172506056</v>
      </c>
    </row>
    <row r="22" spans="2:29" x14ac:dyDescent="0.25">
      <c r="B22" s="111" t="s">
        <v>98</v>
      </c>
      <c r="D22" s="42">
        <v>37451</v>
      </c>
      <c r="E22" s="112">
        <v>23938</v>
      </c>
      <c r="F22" s="113">
        <v>63.918186430268889</v>
      </c>
      <c r="G22" s="112">
        <v>13513</v>
      </c>
      <c r="H22" s="114">
        <v>36.081813569731111</v>
      </c>
      <c r="J22" s="42">
        <v>9569</v>
      </c>
      <c r="K22" s="113">
        <v>25.550719606953091</v>
      </c>
      <c r="L22" s="112">
        <v>3971</v>
      </c>
      <c r="M22" s="113">
        <v>41.498589194273173</v>
      </c>
      <c r="N22" s="112">
        <v>5598</v>
      </c>
      <c r="O22" s="114">
        <v>58.501410805726827</v>
      </c>
      <c r="Q22" s="42">
        <v>6897</v>
      </c>
      <c r="R22" s="113">
        <v>18.41606365651117</v>
      </c>
      <c r="S22" s="112">
        <v>4174</v>
      </c>
      <c r="T22" s="113">
        <v>60.519066260693052</v>
      </c>
      <c r="U22" s="112">
        <v>2723</v>
      </c>
      <c r="V22" s="114">
        <v>39.480933739306948</v>
      </c>
      <c r="X22" s="42">
        <v>20985</v>
      </c>
      <c r="Y22" s="113">
        <v>56.033216736535742</v>
      </c>
      <c r="Z22" s="112">
        <v>15793</v>
      </c>
      <c r="AA22" s="113">
        <v>75.258517989039788</v>
      </c>
      <c r="AB22" s="112">
        <v>5192</v>
      </c>
      <c r="AC22" s="114">
        <v>24.741482010960208</v>
      </c>
    </row>
    <row r="23" spans="2:29" x14ac:dyDescent="0.25">
      <c r="B23" s="111" t="s">
        <v>99</v>
      </c>
      <c r="D23" s="42">
        <v>96528</v>
      </c>
      <c r="E23" s="112">
        <v>60110</v>
      </c>
      <c r="F23" s="113">
        <v>62.272086855627393</v>
      </c>
      <c r="G23" s="112">
        <v>36418</v>
      </c>
      <c r="H23" s="114">
        <v>37.727913144372607</v>
      </c>
      <c r="J23" s="42">
        <v>25377</v>
      </c>
      <c r="K23" s="113">
        <v>26.289781203381398</v>
      </c>
      <c r="L23" s="112">
        <v>9897</v>
      </c>
      <c r="M23" s="113">
        <v>38.999881782716628</v>
      </c>
      <c r="N23" s="112">
        <v>15480</v>
      </c>
      <c r="O23" s="114">
        <v>61.000118217283372</v>
      </c>
      <c r="Q23" s="42">
        <v>17125</v>
      </c>
      <c r="R23" s="113">
        <v>17.740966351732141</v>
      </c>
      <c r="S23" s="112">
        <v>9867</v>
      </c>
      <c r="T23" s="113">
        <v>57.61751824817518</v>
      </c>
      <c r="U23" s="112">
        <v>7258</v>
      </c>
      <c r="V23" s="114">
        <v>42.38248175182482</v>
      </c>
      <c r="X23" s="42">
        <v>54026</v>
      </c>
      <c r="Y23" s="113">
        <v>55.96925244488645</v>
      </c>
      <c r="Z23" s="112">
        <v>40346</v>
      </c>
      <c r="AA23" s="113">
        <v>74.678858327471957</v>
      </c>
      <c r="AB23" s="112">
        <v>13680</v>
      </c>
      <c r="AC23" s="114">
        <v>25.321141672528039</v>
      </c>
    </row>
    <row r="24" spans="2:29" x14ac:dyDescent="0.25">
      <c r="B24" s="111" t="s">
        <v>100</v>
      </c>
      <c r="D24" s="42">
        <v>218682</v>
      </c>
      <c r="E24" s="112">
        <v>141395</v>
      </c>
      <c r="F24" s="113">
        <v>64.657813628922369</v>
      </c>
      <c r="G24" s="112">
        <v>77287</v>
      </c>
      <c r="H24" s="114">
        <v>35.342186371077638</v>
      </c>
      <c r="J24" s="42">
        <v>56419</v>
      </c>
      <c r="K24" s="113">
        <v>25.799562835532871</v>
      </c>
      <c r="L24" s="112">
        <v>25474</v>
      </c>
      <c r="M24" s="113">
        <v>45.151456069763732</v>
      </c>
      <c r="N24" s="112">
        <v>30945</v>
      </c>
      <c r="O24" s="114">
        <v>54.848543930236268</v>
      </c>
      <c r="Q24" s="42">
        <v>39598</v>
      </c>
      <c r="R24" s="113">
        <v>18.10757172515342</v>
      </c>
      <c r="S24" s="112">
        <v>24886</v>
      </c>
      <c r="T24" s="113">
        <v>62.846608414566397</v>
      </c>
      <c r="U24" s="112">
        <v>14712</v>
      </c>
      <c r="V24" s="114">
        <v>37.15339158543361</v>
      </c>
      <c r="X24" s="42">
        <v>122665</v>
      </c>
      <c r="Y24" s="113">
        <v>56.092865439313712</v>
      </c>
      <c r="Z24" s="112">
        <v>91035</v>
      </c>
      <c r="AA24" s="113">
        <v>74.214323564178869</v>
      </c>
      <c r="AB24" s="112">
        <v>31630</v>
      </c>
      <c r="AC24" s="114">
        <v>25.785676435821141</v>
      </c>
    </row>
    <row r="25" spans="2:29" x14ac:dyDescent="0.25">
      <c r="B25" s="111" t="s">
        <v>101</v>
      </c>
      <c r="D25" s="42">
        <v>51044</v>
      </c>
      <c r="E25" s="112">
        <v>29062</v>
      </c>
      <c r="F25" s="113">
        <v>56.935193166679731</v>
      </c>
      <c r="G25" s="112">
        <v>21982</v>
      </c>
      <c r="H25" s="114">
        <v>43.064806833320283</v>
      </c>
      <c r="J25" s="42">
        <v>18276</v>
      </c>
      <c r="K25" s="113">
        <v>35.804404043570251</v>
      </c>
      <c r="L25" s="112">
        <v>6626</v>
      </c>
      <c r="M25" s="113">
        <v>36.2551980739768</v>
      </c>
      <c r="N25" s="112">
        <v>11650</v>
      </c>
      <c r="O25" s="114">
        <v>63.7448019260232</v>
      </c>
      <c r="Q25" s="42">
        <v>9951</v>
      </c>
      <c r="R25" s="113">
        <v>19.4949455371836</v>
      </c>
      <c r="S25" s="112">
        <v>6002</v>
      </c>
      <c r="T25" s="113">
        <v>60.315546176263688</v>
      </c>
      <c r="U25" s="112">
        <v>3949</v>
      </c>
      <c r="V25" s="114">
        <v>39.684453823736312</v>
      </c>
      <c r="X25" s="42">
        <v>22817</v>
      </c>
      <c r="Y25" s="113">
        <v>44.700650419246138</v>
      </c>
      <c r="Z25" s="112">
        <v>16434</v>
      </c>
      <c r="AA25" s="113">
        <v>72.025244335363979</v>
      </c>
      <c r="AB25" s="112">
        <v>6383</v>
      </c>
      <c r="AC25" s="114">
        <v>27.974755664636021</v>
      </c>
    </row>
    <row r="26" spans="2:29" x14ac:dyDescent="0.25">
      <c r="B26" s="111" t="s">
        <v>102</v>
      </c>
      <c r="D26" s="42">
        <v>17323</v>
      </c>
      <c r="E26" s="112">
        <v>10929</v>
      </c>
      <c r="F26" s="113">
        <v>63.089534145355877</v>
      </c>
      <c r="G26" s="112">
        <v>6394</v>
      </c>
      <c r="H26" s="114">
        <v>36.910465854644123</v>
      </c>
      <c r="J26" s="42">
        <v>3567</v>
      </c>
      <c r="K26" s="113">
        <v>20.591121630202618</v>
      </c>
      <c r="L26" s="112">
        <v>1463</v>
      </c>
      <c r="M26" s="113">
        <v>41.014858424446317</v>
      </c>
      <c r="N26" s="112">
        <v>2104</v>
      </c>
      <c r="O26" s="114">
        <v>58.985141575553691</v>
      </c>
      <c r="Q26" s="42">
        <v>2837</v>
      </c>
      <c r="R26" s="113">
        <v>16.377070946140972</v>
      </c>
      <c r="S26" s="112">
        <v>1557</v>
      </c>
      <c r="T26" s="113">
        <v>54.88191751850546</v>
      </c>
      <c r="U26" s="112">
        <v>1280</v>
      </c>
      <c r="V26" s="114">
        <v>45.11808248149454</v>
      </c>
      <c r="X26" s="42">
        <v>10919</v>
      </c>
      <c r="Y26" s="113">
        <v>63.031807423656403</v>
      </c>
      <c r="Z26" s="112">
        <v>7909</v>
      </c>
      <c r="AA26" s="113">
        <v>72.433373019507286</v>
      </c>
      <c r="AB26" s="112">
        <v>3010</v>
      </c>
      <c r="AC26" s="114">
        <v>27.566626980492721</v>
      </c>
    </row>
    <row r="27" spans="2:29" x14ac:dyDescent="0.25">
      <c r="B27" s="111" t="s">
        <v>103</v>
      </c>
      <c r="D27" s="42">
        <v>74613</v>
      </c>
      <c r="E27" s="112">
        <v>45856</v>
      </c>
      <c r="F27" s="113">
        <v>61.458458981678803</v>
      </c>
      <c r="G27" s="112">
        <v>28757</v>
      </c>
      <c r="H27" s="114">
        <v>38.541541018321197</v>
      </c>
      <c r="J27" s="42">
        <v>18436</v>
      </c>
      <c r="K27" s="113">
        <v>24.708830900781361</v>
      </c>
      <c r="L27" s="112">
        <v>7172</v>
      </c>
      <c r="M27" s="113">
        <v>38.902147971360392</v>
      </c>
      <c r="N27" s="112">
        <v>11264</v>
      </c>
      <c r="O27" s="114">
        <v>61.097852028639622</v>
      </c>
      <c r="Q27" s="42">
        <v>13628</v>
      </c>
      <c r="R27" s="113">
        <v>18.264913620950772</v>
      </c>
      <c r="S27" s="112">
        <v>7576</v>
      </c>
      <c r="T27" s="113">
        <v>55.591429410038153</v>
      </c>
      <c r="U27" s="112">
        <v>6052</v>
      </c>
      <c r="V27" s="114">
        <v>44.40857058996184</v>
      </c>
      <c r="X27" s="42">
        <v>42549</v>
      </c>
      <c r="Y27" s="113">
        <v>57.026255478267863</v>
      </c>
      <c r="Z27" s="112">
        <v>31108</v>
      </c>
      <c r="AA27" s="113">
        <v>73.111001433641206</v>
      </c>
      <c r="AB27" s="112">
        <v>11441</v>
      </c>
      <c r="AC27" s="114">
        <v>26.88899856635879</v>
      </c>
    </row>
    <row r="28" spans="2:29" x14ac:dyDescent="0.25">
      <c r="B28" s="111" t="s">
        <v>104</v>
      </c>
      <c r="D28" s="42">
        <v>9668</v>
      </c>
      <c r="E28" s="112">
        <v>6311</v>
      </c>
      <c r="F28" s="113">
        <v>65.27720314439388</v>
      </c>
      <c r="G28" s="112">
        <v>3357</v>
      </c>
      <c r="H28" s="114">
        <v>34.722796855606127</v>
      </c>
      <c r="J28" s="42">
        <v>1593</v>
      </c>
      <c r="K28" s="113">
        <v>16.477037649979309</v>
      </c>
      <c r="L28" s="112">
        <v>671</v>
      </c>
      <c r="M28" s="113">
        <v>42.1217827997489</v>
      </c>
      <c r="N28" s="112">
        <v>922</v>
      </c>
      <c r="O28" s="114">
        <v>57.8782172002511</v>
      </c>
      <c r="Q28" s="42">
        <v>1765</v>
      </c>
      <c r="R28" s="113">
        <v>18.256102606537031</v>
      </c>
      <c r="S28" s="112">
        <v>1028</v>
      </c>
      <c r="T28" s="113">
        <v>58.243626062322953</v>
      </c>
      <c r="U28" s="112">
        <v>737</v>
      </c>
      <c r="V28" s="114">
        <v>41.756373937677047</v>
      </c>
      <c r="X28" s="42">
        <v>6310</v>
      </c>
      <c r="Y28" s="113">
        <v>65.266859743483664</v>
      </c>
      <c r="Z28" s="112">
        <v>4612</v>
      </c>
      <c r="AA28" s="113">
        <v>73.090332805071313</v>
      </c>
      <c r="AB28" s="112">
        <v>1698</v>
      </c>
      <c r="AC28" s="114">
        <v>26.90966719492868</v>
      </c>
    </row>
    <row r="29" spans="2:29" x14ac:dyDescent="0.25">
      <c r="B29" s="111" t="s">
        <v>105</v>
      </c>
      <c r="D29" s="42">
        <v>1668</v>
      </c>
      <c r="E29" s="112">
        <v>883</v>
      </c>
      <c r="F29" s="113">
        <v>52.937649880095933</v>
      </c>
      <c r="G29" s="112">
        <v>785</v>
      </c>
      <c r="H29" s="114">
        <v>47.062350119904082</v>
      </c>
      <c r="J29" s="42">
        <v>912</v>
      </c>
      <c r="K29" s="113">
        <v>54.676258992805757</v>
      </c>
      <c r="L29" s="112">
        <v>345</v>
      </c>
      <c r="M29" s="113">
        <v>37.828947368421048</v>
      </c>
      <c r="N29" s="112">
        <v>567</v>
      </c>
      <c r="O29" s="114">
        <v>62.171052631578952</v>
      </c>
      <c r="Q29" s="42">
        <v>279</v>
      </c>
      <c r="R29" s="113">
        <v>16.726618705035971</v>
      </c>
      <c r="S29" s="112">
        <v>187</v>
      </c>
      <c r="T29" s="113">
        <v>67.025089605734763</v>
      </c>
      <c r="U29" s="112">
        <v>92</v>
      </c>
      <c r="V29" s="114">
        <v>32.974910394265237</v>
      </c>
      <c r="X29" s="42">
        <v>477</v>
      </c>
      <c r="Y29" s="113">
        <v>28.597122302158269</v>
      </c>
      <c r="Z29" s="112">
        <v>351</v>
      </c>
      <c r="AA29" s="113">
        <v>73.584905660377359</v>
      </c>
      <c r="AB29" s="112">
        <v>126</v>
      </c>
      <c r="AC29" s="114">
        <v>26.415094339622641</v>
      </c>
    </row>
    <row r="30" spans="2:29" x14ac:dyDescent="0.25">
      <c r="B30" s="115" t="s">
        <v>106</v>
      </c>
      <c r="D30" s="44">
        <v>2420</v>
      </c>
      <c r="E30" s="116">
        <v>1303</v>
      </c>
      <c r="F30" s="117">
        <v>53.842975206611563</v>
      </c>
      <c r="G30" s="116">
        <v>1117</v>
      </c>
      <c r="H30" s="118">
        <v>46.15702479338843</v>
      </c>
      <c r="J30" s="44">
        <v>1329</v>
      </c>
      <c r="K30" s="117">
        <v>54.917355371900832</v>
      </c>
      <c r="L30" s="116">
        <v>480</v>
      </c>
      <c r="M30" s="117">
        <v>36.117381489841989</v>
      </c>
      <c r="N30" s="116">
        <v>849</v>
      </c>
      <c r="O30" s="118">
        <v>63.882618510158018</v>
      </c>
      <c r="Q30" s="44">
        <v>400</v>
      </c>
      <c r="R30" s="117">
        <v>16.528925619834709</v>
      </c>
      <c r="S30" s="116">
        <v>270</v>
      </c>
      <c r="T30" s="117">
        <v>67.5</v>
      </c>
      <c r="U30" s="116">
        <v>130</v>
      </c>
      <c r="V30" s="118">
        <v>32.5</v>
      </c>
      <c r="X30" s="44">
        <v>691</v>
      </c>
      <c r="Y30" s="117">
        <v>28.553719008264459</v>
      </c>
      <c r="Z30" s="116">
        <v>553</v>
      </c>
      <c r="AA30" s="117">
        <v>80.028943560057883</v>
      </c>
      <c r="AB30" s="116">
        <v>138</v>
      </c>
      <c r="AC30" s="118">
        <v>19.97105643994211</v>
      </c>
    </row>
    <row r="31" spans="2:29" ht="8.1" customHeight="1" x14ac:dyDescent="0.25"/>
    <row r="32" spans="2:29" x14ac:dyDescent="0.25">
      <c r="B32" s="119" t="s">
        <v>49</v>
      </c>
      <c r="D32" s="120">
        <v>1724191</v>
      </c>
      <c r="E32" s="121">
        <v>1077788</v>
      </c>
      <c r="F32" s="122">
        <v>62.509779948973168</v>
      </c>
      <c r="G32" s="121">
        <v>646403</v>
      </c>
      <c r="H32" s="123">
        <v>37.490220051026832</v>
      </c>
      <c r="J32" s="120">
        <v>453558</v>
      </c>
      <c r="K32" s="122">
        <v>26.305554315038179</v>
      </c>
      <c r="L32" s="121">
        <v>186685</v>
      </c>
      <c r="M32" s="122">
        <v>41.160116236512202</v>
      </c>
      <c r="N32" s="121">
        <v>266873</v>
      </c>
      <c r="O32" s="123">
        <v>58.839883763487798</v>
      </c>
      <c r="Q32" s="120">
        <v>341234</v>
      </c>
      <c r="R32" s="122">
        <v>19.79096283416396</v>
      </c>
      <c r="S32" s="121">
        <v>208548</v>
      </c>
      <c r="T32" s="122">
        <v>61.115832537203197</v>
      </c>
      <c r="U32" s="121">
        <v>132686</v>
      </c>
      <c r="V32" s="123">
        <v>38.884167462796803</v>
      </c>
      <c r="X32" s="120">
        <v>929399</v>
      </c>
      <c r="Y32" s="122">
        <v>53.903482850797857</v>
      </c>
      <c r="Z32" s="121">
        <v>682555</v>
      </c>
      <c r="AA32" s="122">
        <v>73.440470669755399</v>
      </c>
      <c r="AB32" s="121">
        <v>246844</v>
      </c>
      <c r="AC32" s="123">
        <v>26.559529330244601</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229</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213</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224</v>
      </c>
      <c r="K8" s="210"/>
      <c r="L8" s="210"/>
      <c r="M8" s="210"/>
      <c r="N8" s="210"/>
      <c r="O8" s="213"/>
      <c r="Q8" s="212" t="s">
        <v>225</v>
      </c>
      <c r="R8" s="210"/>
      <c r="S8" s="210"/>
      <c r="T8" s="210"/>
      <c r="U8" s="210"/>
      <c r="V8" s="213"/>
      <c r="X8" s="212" t="s">
        <v>226</v>
      </c>
      <c r="Y8" s="210"/>
      <c r="Z8" s="210"/>
      <c r="AA8" s="210"/>
      <c r="AB8" s="210"/>
      <c r="AC8" s="213"/>
    </row>
    <row r="9" spans="1:29" ht="21.95" customHeight="1" x14ac:dyDescent="0.25">
      <c r="B9" s="220"/>
      <c r="D9" s="222" t="s">
        <v>119</v>
      </c>
      <c r="E9" s="217" t="s">
        <v>120</v>
      </c>
      <c r="F9" s="202"/>
      <c r="G9" s="217" t="s">
        <v>121</v>
      </c>
      <c r="H9" s="202"/>
      <c r="J9" s="222" t="s">
        <v>119</v>
      </c>
      <c r="K9" s="233" t="s">
        <v>230</v>
      </c>
      <c r="L9" s="217" t="s">
        <v>120</v>
      </c>
      <c r="M9" s="202"/>
      <c r="N9" s="217" t="s">
        <v>121</v>
      </c>
      <c r="O9" s="202"/>
      <c r="Q9" s="222" t="s">
        <v>119</v>
      </c>
      <c r="R9" s="233" t="s">
        <v>230</v>
      </c>
      <c r="S9" s="217" t="s">
        <v>120</v>
      </c>
      <c r="T9" s="202"/>
      <c r="U9" s="217" t="s">
        <v>121</v>
      </c>
      <c r="V9" s="202"/>
      <c r="X9" s="222" t="s">
        <v>119</v>
      </c>
      <c r="Y9" s="233" t="s">
        <v>230</v>
      </c>
      <c r="Z9" s="217" t="s">
        <v>120</v>
      </c>
      <c r="AA9" s="202"/>
      <c r="AB9" s="217" t="s">
        <v>121</v>
      </c>
      <c r="AC9" s="202"/>
    </row>
    <row r="10" spans="1:29" ht="36.950000000000003" customHeight="1" x14ac:dyDescent="0.25">
      <c r="B10" s="221"/>
      <c r="D10" s="223"/>
      <c r="E10" s="13" t="s">
        <v>119</v>
      </c>
      <c r="F10" s="25" t="s">
        <v>231</v>
      </c>
      <c r="G10" s="13" t="s">
        <v>119</v>
      </c>
      <c r="H10" s="26" t="s">
        <v>231</v>
      </c>
      <c r="J10" s="223"/>
      <c r="K10" s="218"/>
      <c r="L10" s="13" t="s">
        <v>119</v>
      </c>
      <c r="M10" s="25" t="s">
        <v>231</v>
      </c>
      <c r="N10" s="13" t="s">
        <v>119</v>
      </c>
      <c r="O10" s="26" t="s">
        <v>231</v>
      </c>
      <c r="Q10" s="223"/>
      <c r="R10" s="218"/>
      <c r="S10" s="13" t="s">
        <v>119</v>
      </c>
      <c r="T10" s="25" t="s">
        <v>231</v>
      </c>
      <c r="U10" s="13" t="s">
        <v>119</v>
      </c>
      <c r="V10" s="26" t="s">
        <v>231</v>
      </c>
      <c r="X10" s="223"/>
      <c r="Y10" s="218"/>
      <c r="Z10" s="13" t="s">
        <v>119</v>
      </c>
      <c r="AA10" s="25" t="s">
        <v>231</v>
      </c>
      <c r="AB10" s="13" t="s">
        <v>119</v>
      </c>
      <c r="AC10" s="26" t="s">
        <v>231</v>
      </c>
    </row>
    <row r="11" spans="1:29" ht="4.5" customHeight="1" x14ac:dyDescent="0.25"/>
    <row r="12" spans="1:29" x14ac:dyDescent="0.25">
      <c r="B12" s="107" t="s">
        <v>88</v>
      </c>
      <c r="D12" s="40">
        <v>86376</v>
      </c>
      <c r="E12" s="108">
        <v>51011</v>
      </c>
      <c r="F12" s="109">
        <v>59.056913957580818</v>
      </c>
      <c r="G12" s="108">
        <v>35365</v>
      </c>
      <c r="H12" s="110">
        <v>40.943086042419189</v>
      </c>
      <c r="J12" s="40">
        <v>29869</v>
      </c>
      <c r="K12" s="109">
        <v>34.58020746503658</v>
      </c>
      <c r="L12" s="108">
        <v>11546</v>
      </c>
      <c r="M12" s="109">
        <v>38.655462184873947</v>
      </c>
      <c r="N12" s="108">
        <v>18323</v>
      </c>
      <c r="O12" s="110">
        <v>61.344537815126053</v>
      </c>
      <c r="Q12" s="40">
        <v>14986</v>
      </c>
      <c r="R12" s="109">
        <v>17.349726775956281</v>
      </c>
      <c r="S12" s="108">
        <v>8566</v>
      </c>
      <c r="T12" s="109">
        <v>57.160016014947281</v>
      </c>
      <c r="U12" s="108">
        <v>6420</v>
      </c>
      <c r="V12" s="110">
        <v>42.839983985052719</v>
      </c>
      <c r="X12" s="40">
        <v>41521</v>
      </c>
      <c r="Y12" s="109">
        <v>48.070065759007129</v>
      </c>
      <c r="Z12" s="108">
        <v>30899</v>
      </c>
      <c r="AA12" s="109">
        <v>74.417764504708458</v>
      </c>
      <c r="AB12" s="108">
        <v>10622</v>
      </c>
      <c r="AC12" s="110">
        <v>25.582235495291538</v>
      </c>
    </row>
    <row r="13" spans="1:29" x14ac:dyDescent="0.25">
      <c r="B13" s="111" t="s">
        <v>89</v>
      </c>
      <c r="D13" s="42">
        <v>14895</v>
      </c>
      <c r="E13" s="112">
        <v>9916</v>
      </c>
      <c r="F13" s="113">
        <v>66.572675394427662</v>
      </c>
      <c r="G13" s="112">
        <v>4979</v>
      </c>
      <c r="H13" s="114">
        <v>33.427324605572338</v>
      </c>
      <c r="J13" s="42">
        <v>2676</v>
      </c>
      <c r="K13" s="113">
        <v>17.96576032225579</v>
      </c>
      <c r="L13" s="112">
        <v>1073</v>
      </c>
      <c r="M13" s="113">
        <v>40.097159940209274</v>
      </c>
      <c r="N13" s="112">
        <v>1603</v>
      </c>
      <c r="O13" s="114">
        <v>59.902840059790726</v>
      </c>
      <c r="Q13" s="42">
        <v>2264</v>
      </c>
      <c r="R13" s="113">
        <v>15.199731453507891</v>
      </c>
      <c r="S13" s="112">
        <v>1308</v>
      </c>
      <c r="T13" s="113">
        <v>57.773851590106013</v>
      </c>
      <c r="U13" s="112">
        <v>956</v>
      </c>
      <c r="V13" s="114">
        <v>42.226148409893987</v>
      </c>
      <c r="X13" s="42">
        <v>9955</v>
      </c>
      <c r="Y13" s="113">
        <v>66.834508224236316</v>
      </c>
      <c r="Z13" s="112">
        <v>7535</v>
      </c>
      <c r="AA13" s="113">
        <v>75.690607734806619</v>
      </c>
      <c r="AB13" s="112">
        <v>2420</v>
      </c>
      <c r="AC13" s="114">
        <v>24.30939226519337</v>
      </c>
    </row>
    <row r="14" spans="1:29" x14ac:dyDescent="0.25">
      <c r="B14" s="111" t="s">
        <v>90</v>
      </c>
      <c r="D14" s="42">
        <v>7318</v>
      </c>
      <c r="E14" s="112">
        <v>4804</v>
      </c>
      <c r="F14" s="113">
        <v>65.646351462148118</v>
      </c>
      <c r="G14" s="112">
        <v>2514</v>
      </c>
      <c r="H14" s="114">
        <v>34.353648537851868</v>
      </c>
      <c r="J14" s="42">
        <v>1782</v>
      </c>
      <c r="K14" s="113">
        <v>24.350915550696911</v>
      </c>
      <c r="L14" s="112">
        <v>724</v>
      </c>
      <c r="M14" s="113">
        <v>40.628507295173961</v>
      </c>
      <c r="N14" s="112">
        <v>1058</v>
      </c>
      <c r="O14" s="114">
        <v>59.371492704826032</v>
      </c>
      <c r="Q14" s="42">
        <v>1358</v>
      </c>
      <c r="R14" s="113">
        <v>18.556982782180921</v>
      </c>
      <c r="S14" s="112">
        <v>780</v>
      </c>
      <c r="T14" s="113">
        <v>57.437407952871872</v>
      </c>
      <c r="U14" s="112">
        <v>578</v>
      </c>
      <c r="V14" s="114">
        <v>42.562592047128128</v>
      </c>
      <c r="X14" s="42">
        <v>4178</v>
      </c>
      <c r="Y14" s="113">
        <v>57.092101667122172</v>
      </c>
      <c r="Z14" s="112">
        <v>3300</v>
      </c>
      <c r="AA14" s="113">
        <v>78.985160363810436</v>
      </c>
      <c r="AB14" s="112">
        <v>878</v>
      </c>
      <c r="AC14" s="114">
        <v>21.01483963618956</v>
      </c>
    </row>
    <row r="15" spans="1:29" x14ac:dyDescent="0.25">
      <c r="B15" s="111" t="s">
        <v>91</v>
      </c>
      <c r="D15" s="42">
        <v>8230</v>
      </c>
      <c r="E15" s="112">
        <v>5192</v>
      </c>
      <c r="F15" s="113">
        <v>63.086269744835967</v>
      </c>
      <c r="G15" s="112">
        <v>3038</v>
      </c>
      <c r="H15" s="114">
        <v>36.913730255164033</v>
      </c>
      <c r="J15" s="42">
        <v>1956</v>
      </c>
      <c r="K15" s="113">
        <v>23.766707168894289</v>
      </c>
      <c r="L15" s="112">
        <v>747</v>
      </c>
      <c r="M15" s="113">
        <v>38.190184049079747</v>
      </c>
      <c r="N15" s="112">
        <v>1209</v>
      </c>
      <c r="O15" s="114">
        <v>61.809815950920253</v>
      </c>
      <c r="Q15" s="42">
        <v>1406</v>
      </c>
      <c r="R15" s="113">
        <v>17.083839611178611</v>
      </c>
      <c r="S15" s="112">
        <v>792</v>
      </c>
      <c r="T15" s="113">
        <v>56.330014224751068</v>
      </c>
      <c r="U15" s="112">
        <v>614</v>
      </c>
      <c r="V15" s="114">
        <v>43.669985775248932</v>
      </c>
      <c r="X15" s="42">
        <v>4868</v>
      </c>
      <c r="Y15" s="113">
        <v>59.149453219927103</v>
      </c>
      <c r="Z15" s="112">
        <v>3653</v>
      </c>
      <c r="AA15" s="113">
        <v>75.04108463434676</v>
      </c>
      <c r="AB15" s="112">
        <v>1215</v>
      </c>
      <c r="AC15" s="114">
        <v>24.95891536565324</v>
      </c>
    </row>
    <row r="16" spans="1:29" x14ac:dyDescent="0.25">
      <c r="B16" s="111" t="s">
        <v>92</v>
      </c>
      <c r="D16" s="42">
        <v>25356</v>
      </c>
      <c r="E16" s="112">
        <v>15399</v>
      </c>
      <c r="F16" s="113">
        <v>60.731187884524367</v>
      </c>
      <c r="G16" s="112">
        <v>9957</v>
      </c>
      <c r="H16" s="114">
        <v>39.268812115475633</v>
      </c>
      <c r="J16" s="42">
        <v>7245</v>
      </c>
      <c r="K16" s="113">
        <v>28.57311878845244</v>
      </c>
      <c r="L16" s="112">
        <v>2955</v>
      </c>
      <c r="M16" s="113">
        <v>40.78674948240166</v>
      </c>
      <c r="N16" s="112">
        <v>4290</v>
      </c>
      <c r="O16" s="114">
        <v>59.213250517598347</v>
      </c>
      <c r="Q16" s="42">
        <v>5050</v>
      </c>
      <c r="R16" s="113">
        <v>19.9163905978861</v>
      </c>
      <c r="S16" s="112">
        <v>2863</v>
      </c>
      <c r="T16" s="113">
        <v>56.693069306930688</v>
      </c>
      <c r="U16" s="112">
        <v>2187</v>
      </c>
      <c r="V16" s="114">
        <v>43.306930693069297</v>
      </c>
      <c r="X16" s="42">
        <v>13061</v>
      </c>
      <c r="Y16" s="113">
        <v>51.51049061366146</v>
      </c>
      <c r="Z16" s="112">
        <v>9581</v>
      </c>
      <c r="AA16" s="113">
        <v>73.355792052675909</v>
      </c>
      <c r="AB16" s="112">
        <v>3480</v>
      </c>
      <c r="AC16" s="114">
        <v>26.644207947324091</v>
      </c>
    </row>
    <row r="17" spans="2:29" x14ac:dyDescent="0.25">
      <c r="B17" s="111" t="s">
        <v>93</v>
      </c>
      <c r="D17" s="42">
        <v>5142</v>
      </c>
      <c r="E17" s="112">
        <v>3279</v>
      </c>
      <c r="F17" s="113">
        <v>63.768961493582268</v>
      </c>
      <c r="G17" s="112">
        <v>1863</v>
      </c>
      <c r="H17" s="114">
        <v>36.231038506417732</v>
      </c>
      <c r="J17" s="42">
        <v>1296</v>
      </c>
      <c r="K17" s="113">
        <v>25.20420070011669</v>
      </c>
      <c r="L17" s="112">
        <v>521</v>
      </c>
      <c r="M17" s="113">
        <v>40.200617283950621</v>
      </c>
      <c r="N17" s="112">
        <v>775</v>
      </c>
      <c r="O17" s="114">
        <v>59.799382716049386</v>
      </c>
      <c r="Q17" s="42">
        <v>936</v>
      </c>
      <c r="R17" s="113">
        <v>18.203033838973159</v>
      </c>
      <c r="S17" s="112">
        <v>516</v>
      </c>
      <c r="T17" s="113">
        <v>55.128205128205131</v>
      </c>
      <c r="U17" s="112">
        <v>420</v>
      </c>
      <c r="V17" s="114">
        <v>44.871794871794883</v>
      </c>
      <c r="X17" s="42">
        <v>2910</v>
      </c>
      <c r="Y17" s="113">
        <v>56.592765460910158</v>
      </c>
      <c r="Z17" s="112">
        <v>2242</v>
      </c>
      <c r="AA17" s="113">
        <v>77.044673539518911</v>
      </c>
      <c r="AB17" s="112">
        <v>668</v>
      </c>
      <c r="AC17" s="114">
        <v>22.9553264604811</v>
      </c>
    </row>
    <row r="18" spans="2:29" x14ac:dyDescent="0.25">
      <c r="B18" s="111" t="s">
        <v>94</v>
      </c>
      <c r="D18" s="42">
        <v>25015</v>
      </c>
      <c r="E18" s="112">
        <v>15927</v>
      </c>
      <c r="F18" s="113">
        <v>63.669798121127322</v>
      </c>
      <c r="G18" s="112">
        <v>9088</v>
      </c>
      <c r="H18" s="114">
        <v>36.330201878872678</v>
      </c>
      <c r="J18" s="42">
        <v>5563</v>
      </c>
      <c r="K18" s="113">
        <v>22.238656805916449</v>
      </c>
      <c r="L18" s="112">
        <v>2138</v>
      </c>
      <c r="M18" s="113">
        <v>38.432500449397807</v>
      </c>
      <c r="N18" s="112">
        <v>3425</v>
      </c>
      <c r="O18" s="114">
        <v>61.567499550602193</v>
      </c>
      <c r="Q18" s="42">
        <v>3614</v>
      </c>
      <c r="R18" s="113">
        <v>14.44733160103938</v>
      </c>
      <c r="S18" s="112">
        <v>2086</v>
      </c>
      <c r="T18" s="113">
        <v>57.719977863862759</v>
      </c>
      <c r="U18" s="112">
        <v>1528</v>
      </c>
      <c r="V18" s="114">
        <v>42.280022136137248</v>
      </c>
      <c r="X18" s="42">
        <v>15838</v>
      </c>
      <c r="Y18" s="113">
        <v>63.314011593044171</v>
      </c>
      <c r="Z18" s="112">
        <v>11703</v>
      </c>
      <c r="AA18" s="113">
        <v>73.89190554362925</v>
      </c>
      <c r="AB18" s="112">
        <v>4135</v>
      </c>
      <c r="AC18" s="114">
        <v>26.108094456370761</v>
      </c>
    </row>
    <row r="19" spans="2:29" x14ac:dyDescent="0.25">
      <c r="B19" s="111" t="s">
        <v>95</v>
      </c>
      <c r="D19" s="42">
        <v>34407</v>
      </c>
      <c r="E19" s="112">
        <v>22505</v>
      </c>
      <c r="F19" s="113">
        <v>65.40820181939722</v>
      </c>
      <c r="G19" s="112">
        <v>11902</v>
      </c>
      <c r="H19" s="114">
        <v>34.591798180602787</v>
      </c>
      <c r="J19" s="42">
        <v>6665</v>
      </c>
      <c r="K19" s="113">
        <v>19.371058214898131</v>
      </c>
      <c r="L19" s="112">
        <v>2709</v>
      </c>
      <c r="M19" s="113">
        <v>40.645161290322577</v>
      </c>
      <c r="N19" s="112">
        <v>3956</v>
      </c>
      <c r="O19" s="114">
        <v>59.354838709677423</v>
      </c>
      <c r="Q19" s="42">
        <v>5144</v>
      </c>
      <c r="R19" s="113">
        <v>14.950446130147929</v>
      </c>
      <c r="S19" s="112">
        <v>2819</v>
      </c>
      <c r="T19" s="113">
        <v>54.801710730948678</v>
      </c>
      <c r="U19" s="112">
        <v>2325</v>
      </c>
      <c r="V19" s="114">
        <v>45.198289269051322</v>
      </c>
      <c r="X19" s="42">
        <v>22598</v>
      </c>
      <c r="Y19" s="113">
        <v>65.678495654953934</v>
      </c>
      <c r="Z19" s="112">
        <v>16977</v>
      </c>
      <c r="AA19" s="113">
        <v>75.12611735551819</v>
      </c>
      <c r="AB19" s="112">
        <v>5621</v>
      </c>
      <c r="AC19" s="114">
        <v>24.87388264448181</v>
      </c>
    </row>
    <row r="20" spans="2:29" x14ac:dyDescent="0.25">
      <c r="B20" s="111" t="s">
        <v>96</v>
      </c>
      <c r="D20" s="42">
        <v>46559</v>
      </c>
      <c r="E20" s="112">
        <v>29059</v>
      </c>
      <c r="F20" s="113">
        <v>62.413282072209462</v>
      </c>
      <c r="G20" s="112">
        <v>17500</v>
      </c>
      <c r="H20" s="114">
        <v>37.586717927790538</v>
      </c>
      <c r="J20" s="42">
        <v>13492</v>
      </c>
      <c r="K20" s="113">
        <v>28.978285616099999</v>
      </c>
      <c r="L20" s="112">
        <v>5415</v>
      </c>
      <c r="M20" s="113">
        <v>40.134894752445888</v>
      </c>
      <c r="N20" s="112">
        <v>8077</v>
      </c>
      <c r="O20" s="114">
        <v>59.865105247554112</v>
      </c>
      <c r="Q20" s="42">
        <v>7262</v>
      </c>
      <c r="R20" s="113">
        <v>15.597414033806571</v>
      </c>
      <c r="S20" s="112">
        <v>4057</v>
      </c>
      <c r="T20" s="113">
        <v>55.866152575048197</v>
      </c>
      <c r="U20" s="112">
        <v>3205</v>
      </c>
      <c r="V20" s="114">
        <v>44.133847424951803</v>
      </c>
      <c r="X20" s="42">
        <v>25805</v>
      </c>
      <c r="Y20" s="113">
        <v>55.424300350093432</v>
      </c>
      <c r="Z20" s="112">
        <v>19587</v>
      </c>
      <c r="AA20" s="113">
        <v>75.90389459407092</v>
      </c>
      <c r="AB20" s="112">
        <v>6218</v>
      </c>
      <c r="AC20" s="114">
        <v>24.09610540592908</v>
      </c>
    </row>
    <row r="21" spans="2:29" x14ac:dyDescent="0.25">
      <c r="B21" s="111" t="s">
        <v>97</v>
      </c>
      <c r="D21" s="42">
        <v>48920</v>
      </c>
      <c r="E21" s="112">
        <v>31713</v>
      </c>
      <c r="F21" s="113">
        <v>64.826246933769411</v>
      </c>
      <c r="G21" s="112">
        <v>17207</v>
      </c>
      <c r="H21" s="114">
        <v>35.173753066230582</v>
      </c>
      <c r="J21" s="42">
        <v>10257</v>
      </c>
      <c r="K21" s="113">
        <v>20.96688470973017</v>
      </c>
      <c r="L21" s="112">
        <v>4201</v>
      </c>
      <c r="M21" s="113">
        <v>40.957394949790391</v>
      </c>
      <c r="N21" s="112">
        <v>6056</v>
      </c>
      <c r="O21" s="114">
        <v>59.042605050209623</v>
      </c>
      <c r="Q21" s="42">
        <v>8652</v>
      </c>
      <c r="R21" s="113">
        <v>17.686017988552742</v>
      </c>
      <c r="S21" s="112">
        <v>4910</v>
      </c>
      <c r="T21" s="113">
        <v>56.749884419787342</v>
      </c>
      <c r="U21" s="112">
        <v>3742</v>
      </c>
      <c r="V21" s="114">
        <v>43.250115580212658</v>
      </c>
      <c r="X21" s="42">
        <v>30011</v>
      </c>
      <c r="Y21" s="113">
        <v>61.347097301717092</v>
      </c>
      <c r="Z21" s="112">
        <v>22602</v>
      </c>
      <c r="AA21" s="113">
        <v>75.312385458665148</v>
      </c>
      <c r="AB21" s="112">
        <v>7409</v>
      </c>
      <c r="AC21" s="114">
        <v>24.687614541334838</v>
      </c>
    </row>
    <row r="22" spans="2:29" x14ac:dyDescent="0.25">
      <c r="B22" s="111" t="s">
        <v>98</v>
      </c>
      <c r="D22" s="42">
        <v>12220</v>
      </c>
      <c r="E22" s="112">
        <v>7965</v>
      </c>
      <c r="F22" s="113">
        <v>65.180032733224223</v>
      </c>
      <c r="G22" s="112">
        <v>4255</v>
      </c>
      <c r="H22" s="114">
        <v>34.819967266775777</v>
      </c>
      <c r="J22" s="42">
        <v>2677</v>
      </c>
      <c r="K22" s="113">
        <v>21.906710310965629</v>
      </c>
      <c r="L22" s="112">
        <v>1071</v>
      </c>
      <c r="M22" s="113">
        <v>40.007471049682479</v>
      </c>
      <c r="N22" s="112">
        <v>1606</v>
      </c>
      <c r="O22" s="114">
        <v>59.992528950317507</v>
      </c>
      <c r="Q22" s="42">
        <v>1871</v>
      </c>
      <c r="R22" s="113">
        <v>15.31096563011457</v>
      </c>
      <c r="S22" s="112">
        <v>1053</v>
      </c>
      <c r="T22" s="113">
        <v>56.280064136825217</v>
      </c>
      <c r="U22" s="112">
        <v>818</v>
      </c>
      <c r="V22" s="114">
        <v>43.719935863174783</v>
      </c>
      <c r="X22" s="42">
        <v>7672</v>
      </c>
      <c r="Y22" s="113">
        <v>62.782324058919812</v>
      </c>
      <c r="Z22" s="112">
        <v>5841</v>
      </c>
      <c r="AA22" s="113">
        <v>76.13399374348279</v>
      </c>
      <c r="AB22" s="112">
        <v>1831</v>
      </c>
      <c r="AC22" s="114">
        <v>23.86600625651721</v>
      </c>
    </row>
    <row r="23" spans="2:29" x14ac:dyDescent="0.25">
      <c r="B23" s="111" t="s">
        <v>99</v>
      </c>
      <c r="D23" s="42">
        <v>27890</v>
      </c>
      <c r="E23" s="112">
        <v>18821</v>
      </c>
      <c r="F23" s="113">
        <v>67.482968806023663</v>
      </c>
      <c r="G23" s="112">
        <v>9069</v>
      </c>
      <c r="H23" s="114">
        <v>32.517031193976337</v>
      </c>
      <c r="J23" s="42">
        <v>5269</v>
      </c>
      <c r="K23" s="113">
        <v>18.89207601290785</v>
      </c>
      <c r="L23" s="112">
        <v>2242</v>
      </c>
      <c r="M23" s="113">
        <v>42.550768646802048</v>
      </c>
      <c r="N23" s="112">
        <v>3027</v>
      </c>
      <c r="O23" s="114">
        <v>57.449231353197952</v>
      </c>
      <c r="Q23" s="42">
        <v>4414</v>
      </c>
      <c r="R23" s="113">
        <v>15.82646109716744</v>
      </c>
      <c r="S23" s="112">
        <v>2450</v>
      </c>
      <c r="T23" s="113">
        <v>55.505210693248749</v>
      </c>
      <c r="U23" s="112">
        <v>1964</v>
      </c>
      <c r="V23" s="114">
        <v>44.494789306751251</v>
      </c>
      <c r="X23" s="42">
        <v>18207</v>
      </c>
      <c r="Y23" s="113">
        <v>65.281462889924697</v>
      </c>
      <c r="Z23" s="112">
        <v>14129</v>
      </c>
      <c r="AA23" s="113">
        <v>77.602021200637111</v>
      </c>
      <c r="AB23" s="112">
        <v>4078</v>
      </c>
      <c r="AC23" s="114">
        <v>22.397978799362878</v>
      </c>
    </row>
    <row r="24" spans="2:29" x14ac:dyDescent="0.25">
      <c r="B24" s="111" t="s">
        <v>100</v>
      </c>
      <c r="D24" s="42">
        <v>70423</v>
      </c>
      <c r="E24" s="112">
        <v>46265</v>
      </c>
      <c r="F24" s="113">
        <v>65.695866407281713</v>
      </c>
      <c r="G24" s="112">
        <v>24158</v>
      </c>
      <c r="H24" s="114">
        <v>34.304133592718287</v>
      </c>
      <c r="J24" s="42">
        <v>17081</v>
      </c>
      <c r="K24" s="113">
        <v>24.254859917924541</v>
      </c>
      <c r="L24" s="112">
        <v>7941</v>
      </c>
      <c r="M24" s="113">
        <v>46.490252327147132</v>
      </c>
      <c r="N24" s="112">
        <v>9140</v>
      </c>
      <c r="O24" s="114">
        <v>53.509747672852882</v>
      </c>
      <c r="Q24" s="42">
        <v>10604</v>
      </c>
      <c r="R24" s="113">
        <v>15.05758061996791</v>
      </c>
      <c r="S24" s="112">
        <v>6176</v>
      </c>
      <c r="T24" s="113">
        <v>58.242172764994343</v>
      </c>
      <c r="U24" s="112">
        <v>4428</v>
      </c>
      <c r="V24" s="114">
        <v>41.757827235005657</v>
      </c>
      <c r="X24" s="42">
        <v>42738</v>
      </c>
      <c r="Y24" s="113">
        <v>60.687559462107558</v>
      </c>
      <c r="Z24" s="112">
        <v>32148</v>
      </c>
      <c r="AA24" s="113">
        <v>75.221114698862834</v>
      </c>
      <c r="AB24" s="112">
        <v>10590</v>
      </c>
      <c r="AC24" s="114">
        <v>24.778885301137159</v>
      </c>
    </row>
    <row r="25" spans="2:29" x14ac:dyDescent="0.25">
      <c r="B25" s="111" t="s">
        <v>101</v>
      </c>
      <c r="D25" s="42">
        <v>14631</v>
      </c>
      <c r="E25" s="112">
        <v>8139</v>
      </c>
      <c r="F25" s="113">
        <v>55.628460118925567</v>
      </c>
      <c r="G25" s="112">
        <v>6492</v>
      </c>
      <c r="H25" s="114">
        <v>44.371539881074433</v>
      </c>
      <c r="J25" s="42">
        <v>5525</v>
      </c>
      <c r="K25" s="113">
        <v>37.762285558061649</v>
      </c>
      <c r="L25" s="112">
        <v>1939</v>
      </c>
      <c r="M25" s="113">
        <v>35.095022624434392</v>
      </c>
      <c r="N25" s="112">
        <v>3586</v>
      </c>
      <c r="O25" s="114">
        <v>64.904977375565608</v>
      </c>
      <c r="Q25" s="42">
        <v>2146</v>
      </c>
      <c r="R25" s="113">
        <v>14.66748684300458</v>
      </c>
      <c r="S25" s="112">
        <v>1156</v>
      </c>
      <c r="T25" s="113">
        <v>53.867660764212488</v>
      </c>
      <c r="U25" s="112">
        <v>990</v>
      </c>
      <c r="V25" s="114">
        <v>46.132339235787512</v>
      </c>
      <c r="X25" s="42">
        <v>6960</v>
      </c>
      <c r="Y25" s="113">
        <v>47.570227598933783</v>
      </c>
      <c r="Z25" s="112">
        <v>5044</v>
      </c>
      <c r="AA25" s="113">
        <v>72.47126436781609</v>
      </c>
      <c r="AB25" s="112">
        <v>1916</v>
      </c>
      <c r="AC25" s="114">
        <v>27.52873563218391</v>
      </c>
    </row>
    <row r="26" spans="2:29" x14ac:dyDescent="0.25">
      <c r="B26" s="111" t="s">
        <v>102</v>
      </c>
      <c r="D26" s="42">
        <v>3124</v>
      </c>
      <c r="E26" s="112">
        <v>2102</v>
      </c>
      <c r="F26" s="113">
        <v>67.285531370038413</v>
      </c>
      <c r="G26" s="112">
        <v>1022</v>
      </c>
      <c r="H26" s="114">
        <v>32.714468629961587</v>
      </c>
      <c r="J26" s="42">
        <v>627</v>
      </c>
      <c r="K26" s="113">
        <v>20.070422535211272</v>
      </c>
      <c r="L26" s="112">
        <v>289</v>
      </c>
      <c r="M26" s="113">
        <v>46.092503987240832</v>
      </c>
      <c r="N26" s="112">
        <v>338</v>
      </c>
      <c r="O26" s="114">
        <v>53.907496012759168</v>
      </c>
      <c r="Q26" s="42">
        <v>465</v>
      </c>
      <c r="R26" s="113">
        <v>14.88476312419974</v>
      </c>
      <c r="S26" s="112">
        <v>262</v>
      </c>
      <c r="T26" s="113">
        <v>56.344086021505383</v>
      </c>
      <c r="U26" s="112">
        <v>203</v>
      </c>
      <c r="V26" s="114">
        <v>43.655913978494617</v>
      </c>
      <c r="X26" s="42">
        <v>2032</v>
      </c>
      <c r="Y26" s="113">
        <v>65.044814340588985</v>
      </c>
      <c r="Z26" s="112">
        <v>1551</v>
      </c>
      <c r="AA26" s="113">
        <v>76.328740157480311</v>
      </c>
      <c r="AB26" s="112">
        <v>481</v>
      </c>
      <c r="AC26" s="114">
        <v>23.671259842519689</v>
      </c>
    </row>
    <row r="27" spans="2:29" x14ac:dyDescent="0.25">
      <c r="B27" s="111" t="s">
        <v>103</v>
      </c>
      <c r="D27" s="42">
        <v>17094</v>
      </c>
      <c r="E27" s="112">
        <v>11356</v>
      </c>
      <c r="F27" s="113">
        <v>66.432666432666437</v>
      </c>
      <c r="G27" s="112">
        <v>5738</v>
      </c>
      <c r="H27" s="114">
        <v>33.56733356733357</v>
      </c>
      <c r="J27" s="42">
        <v>3287</v>
      </c>
      <c r="K27" s="113">
        <v>19.22896922896923</v>
      </c>
      <c r="L27" s="112">
        <v>1341</v>
      </c>
      <c r="M27" s="113">
        <v>40.797079403711592</v>
      </c>
      <c r="N27" s="112">
        <v>1946</v>
      </c>
      <c r="O27" s="114">
        <v>59.202920596288408</v>
      </c>
      <c r="Q27" s="42">
        <v>2567</v>
      </c>
      <c r="R27" s="113">
        <v>15.01696501696502</v>
      </c>
      <c r="S27" s="112">
        <v>1453</v>
      </c>
      <c r="T27" s="113">
        <v>56.603038566419947</v>
      </c>
      <c r="U27" s="112">
        <v>1114</v>
      </c>
      <c r="V27" s="114">
        <v>43.396961433580053</v>
      </c>
      <c r="X27" s="42">
        <v>11240</v>
      </c>
      <c r="Y27" s="113">
        <v>65.754065754065749</v>
      </c>
      <c r="Z27" s="112">
        <v>8562</v>
      </c>
      <c r="AA27" s="113">
        <v>76.17437722419929</v>
      </c>
      <c r="AB27" s="112">
        <v>2678</v>
      </c>
      <c r="AC27" s="114">
        <v>23.82562277580071</v>
      </c>
    </row>
    <row r="28" spans="2:29" x14ac:dyDescent="0.25">
      <c r="B28" s="111" t="s">
        <v>104</v>
      </c>
      <c r="D28" s="42">
        <v>2115</v>
      </c>
      <c r="E28" s="112">
        <v>1349</v>
      </c>
      <c r="F28" s="113">
        <v>63.78250591016549</v>
      </c>
      <c r="G28" s="112">
        <v>766</v>
      </c>
      <c r="H28" s="114">
        <v>36.217494089834517</v>
      </c>
      <c r="J28" s="42">
        <v>496</v>
      </c>
      <c r="K28" s="113">
        <v>23.45153664302601</v>
      </c>
      <c r="L28" s="112">
        <v>213</v>
      </c>
      <c r="M28" s="113">
        <v>42.943548387096783</v>
      </c>
      <c r="N28" s="112">
        <v>283</v>
      </c>
      <c r="O28" s="114">
        <v>57.056451612903217</v>
      </c>
      <c r="Q28" s="42">
        <v>320</v>
      </c>
      <c r="R28" s="113">
        <v>15.130023640661941</v>
      </c>
      <c r="S28" s="112">
        <v>170</v>
      </c>
      <c r="T28" s="113">
        <v>53.125</v>
      </c>
      <c r="U28" s="112">
        <v>150</v>
      </c>
      <c r="V28" s="114">
        <v>46.875</v>
      </c>
      <c r="X28" s="42">
        <v>1299</v>
      </c>
      <c r="Y28" s="113">
        <v>61.418439716312058</v>
      </c>
      <c r="Z28" s="112">
        <v>966</v>
      </c>
      <c r="AA28" s="113">
        <v>74.364896073902997</v>
      </c>
      <c r="AB28" s="112">
        <v>333</v>
      </c>
      <c r="AC28" s="114">
        <v>25.635103926096999</v>
      </c>
    </row>
    <row r="29" spans="2:29" x14ac:dyDescent="0.25">
      <c r="B29" s="111" t="s">
        <v>105</v>
      </c>
      <c r="D29" s="42">
        <v>428</v>
      </c>
      <c r="E29" s="112">
        <v>261</v>
      </c>
      <c r="F29" s="113">
        <v>60.981308411214947</v>
      </c>
      <c r="G29" s="112">
        <v>167</v>
      </c>
      <c r="H29" s="114">
        <v>39.018691588785053</v>
      </c>
      <c r="J29" s="42">
        <v>160</v>
      </c>
      <c r="K29" s="113">
        <v>37.383177570093459</v>
      </c>
      <c r="L29" s="112">
        <v>77</v>
      </c>
      <c r="M29" s="113">
        <v>48.125</v>
      </c>
      <c r="N29" s="112">
        <v>83</v>
      </c>
      <c r="O29" s="114">
        <v>51.875000000000007</v>
      </c>
      <c r="Q29" s="42">
        <v>97</v>
      </c>
      <c r="R29" s="113">
        <v>22.66355140186916</v>
      </c>
      <c r="S29" s="112">
        <v>61</v>
      </c>
      <c r="T29" s="113">
        <v>62.886597938144327</v>
      </c>
      <c r="U29" s="112">
        <v>36</v>
      </c>
      <c r="V29" s="114">
        <v>37.113402061855673</v>
      </c>
      <c r="X29" s="42">
        <v>171</v>
      </c>
      <c r="Y29" s="113">
        <v>39.953271028037378</v>
      </c>
      <c r="Z29" s="112">
        <v>123</v>
      </c>
      <c r="AA29" s="113">
        <v>71.929824561403507</v>
      </c>
      <c r="AB29" s="112">
        <v>48</v>
      </c>
      <c r="AC29" s="114">
        <v>28.07017543859649</v>
      </c>
    </row>
    <row r="30" spans="2:29" x14ac:dyDescent="0.25">
      <c r="B30" s="115" t="s">
        <v>106</v>
      </c>
      <c r="D30" s="44">
        <v>840</v>
      </c>
      <c r="E30" s="116">
        <v>424</v>
      </c>
      <c r="F30" s="117">
        <v>50.476190476190467</v>
      </c>
      <c r="G30" s="116">
        <v>416</v>
      </c>
      <c r="H30" s="118">
        <v>49.523809523809533</v>
      </c>
      <c r="J30" s="44">
        <v>508</v>
      </c>
      <c r="K30" s="117">
        <v>60.476190476190467</v>
      </c>
      <c r="L30" s="116">
        <v>179</v>
      </c>
      <c r="M30" s="117">
        <v>35.236220472440941</v>
      </c>
      <c r="N30" s="116">
        <v>329</v>
      </c>
      <c r="O30" s="118">
        <v>64.763779527559052</v>
      </c>
      <c r="Q30" s="44">
        <v>103</v>
      </c>
      <c r="R30" s="117">
        <v>12.261904761904759</v>
      </c>
      <c r="S30" s="116">
        <v>62</v>
      </c>
      <c r="T30" s="117">
        <v>60.194174757281552</v>
      </c>
      <c r="U30" s="116">
        <v>41</v>
      </c>
      <c r="V30" s="118">
        <v>39.805825242718448</v>
      </c>
      <c r="X30" s="44">
        <v>229</v>
      </c>
      <c r="Y30" s="117">
        <v>27.261904761904759</v>
      </c>
      <c r="Z30" s="116">
        <v>183</v>
      </c>
      <c r="AA30" s="117">
        <v>79.91266375545851</v>
      </c>
      <c r="AB30" s="116">
        <v>46</v>
      </c>
      <c r="AC30" s="118">
        <v>20.087336244541479</v>
      </c>
    </row>
    <row r="31" spans="2:29" ht="8.1" customHeight="1" x14ac:dyDescent="0.25"/>
    <row r="32" spans="2:29" x14ac:dyDescent="0.25">
      <c r="B32" s="119" t="s">
        <v>49</v>
      </c>
      <c r="D32" s="120">
        <v>450983</v>
      </c>
      <c r="E32" s="121">
        <v>285487</v>
      </c>
      <c r="F32" s="122">
        <v>63.303273072377451</v>
      </c>
      <c r="G32" s="121">
        <v>165496</v>
      </c>
      <c r="H32" s="123">
        <v>36.696726927622549</v>
      </c>
      <c r="J32" s="120">
        <v>116431</v>
      </c>
      <c r="K32" s="122">
        <v>25.8171594051217</v>
      </c>
      <c r="L32" s="121">
        <v>47321</v>
      </c>
      <c r="M32" s="122">
        <v>40.642955913803021</v>
      </c>
      <c r="N32" s="121">
        <v>69110</v>
      </c>
      <c r="O32" s="123">
        <v>59.357044086196979</v>
      </c>
      <c r="Q32" s="120">
        <v>73259</v>
      </c>
      <c r="R32" s="122">
        <v>16.24429302213165</v>
      </c>
      <c r="S32" s="121">
        <v>41540</v>
      </c>
      <c r="T32" s="122">
        <v>56.702930697934733</v>
      </c>
      <c r="U32" s="121">
        <v>31719</v>
      </c>
      <c r="V32" s="123">
        <v>43.297069302065267</v>
      </c>
      <c r="X32" s="120">
        <v>261293</v>
      </c>
      <c r="Y32" s="122">
        <v>57.938547572746643</v>
      </c>
      <c r="Z32" s="121">
        <v>196626</v>
      </c>
      <c r="AA32" s="122">
        <v>75.251154833845533</v>
      </c>
      <c r="AB32" s="121">
        <v>64667</v>
      </c>
      <c r="AC32" s="123">
        <v>24.748845166154471</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232</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216</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224</v>
      </c>
      <c r="K8" s="210"/>
      <c r="L8" s="210"/>
      <c r="M8" s="210"/>
      <c r="N8" s="210"/>
      <c r="O8" s="213"/>
      <c r="Q8" s="212" t="s">
        <v>225</v>
      </c>
      <c r="R8" s="210"/>
      <c r="S8" s="210"/>
      <c r="T8" s="210"/>
      <c r="U8" s="210"/>
      <c r="V8" s="213"/>
      <c r="X8" s="212" t="s">
        <v>226</v>
      </c>
      <c r="Y8" s="210"/>
      <c r="Z8" s="210"/>
      <c r="AA8" s="210"/>
      <c r="AB8" s="210"/>
      <c r="AC8" s="213"/>
    </row>
    <row r="9" spans="1:29" ht="21.95" customHeight="1" x14ac:dyDescent="0.25">
      <c r="B9" s="220"/>
      <c r="D9" s="222" t="s">
        <v>119</v>
      </c>
      <c r="E9" s="217" t="s">
        <v>120</v>
      </c>
      <c r="F9" s="202"/>
      <c r="G9" s="217" t="s">
        <v>121</v>
      </c>
      <c r="H9" s="202"/>
      <c r="J9" s="222" t="s">
        <v>119</v>
      </c>
      <c r="K9" s="233" t="s">
        <v>230</v>
      </c>
      <c r="L9" s="217" t="s">
        <v>120</v>
      </c>
      <c r="M9" s="202"/>
      <c r="N9" s="217" t="s">
        <v>121</v>
      </c>
      <c r="O9" s="202"/>
      <c r="Q9" s="222" t="s">
        <v>119</v>
      </c>
      <c r="R9" s="233" t="s">
        <v>230</v>
      </c>
      <c r="S9" s="217" t="s">
        <v>120</v>
      </c>
      <c r="T9" s="202"/>
      <c r="U9" s="217" t="s">
        <v>121</v>
      </c>
      <c r="V9" s="202"/>
      <c r="X9" s="222" t="s">
        <v>119</v>
      </c>
      <c r="Y9" s="233" t="s">
        <v>230</v>
      </c>
      <c r="Z9" s="217" t="s">
        <v>120</v>
      </c>
      <c r="AA9" s="202"/>
      <c r="AB9" s="217" t="s">
        <v>121</v>
      </c>
      <c r="AC9" s="202"/>
    </row>
    <row r="10" spans="1:29" ht="36.950000000000003" customHeight="1" x14ac:dyDescent="0.25">
      <c r="B10" s="221"/>
      <c r="D10" s="223"/>
      <c r="E10" s="13" t="s">
        <v>119</v>
      </c>
      <c r="F10" s="25" t="s">
        <v>231</v>
      </c>
      <c r="G10" s="13" t="s">
        <v>119</v>
      </c>
      <c r="H10" s="26" t="s">
        <v>231</v>
      </c>
      <c r="J10" s="223"/>
      <c r="K10" s="218"/>
      <c r="L10" s="13" t="s">
        <v>119</v>
      </c>
      <c r="M10" s="25" t="s">
        <v>231</v>
      </c>
      <c r="N10" s="13" t="s">
        <v>119</v>
      </c>
      <c r="O10" s="26" t="s">
        <v>231</v>
      </c>
      <c r="Q10" s="223"/>
      <c r="R10" s="218"/>
      <c r="S10" s="13" t="s">
        <v>119</v>
      </c>
      <c r="T10" s="25" t="s">
        <v>231</v>
      </c>
      <c r="U10" s="13" t="s">
        <v>119</v>
      </c>
      <c r="V10" s="26" t="s">
        <v>231</v>
      </c>
      <c r="X10" s="223"/>
      <c r="Y10" s="218"/>
      <c r="Z10" s="13" t="s">
        <v>119</v>
      </c>
      <c r="AA10" s="25" t="s">
        <v>231</v>
      </c>
      <c r="AB10" s="13" t="s">
        <v>119</v>
      </c>
      <c r="AC10" s="26" t="s">
        <v>231</v>
      </c>
    </row>
    <row r="11" spans="1:29" ht="4.5" customHeight="1" x14ac:dyDescent="0.25"/>
    <row r="12" spans="1:29" x14ac:dyDescent="0.25">
      <c r="B12" s="107" t="s">
        <v>88</v>
      </c>
      <c r="D12" s="40">
        <v>149210</v>
      </c>
      <c r="E12" s="108">
        <v>92637</v>
      </c>
      <c r="F12" s="109">
        <v>62.084980899403533</v>
      </c>
      <c r="G12" s="108">
        <v>56573</v>
      </c>
      <c r="H12" s="110">
        <v>37.915019100596467</v>
      </c>
      <c r="J12" s="40">
        <v>44276</v>
      </c>
      <c r="K12" s="109">
        <v>29.673614369010121</v>
      </c>
      <c r="L12" s="108">
        <v>17692</v>
      </c>
      <c r="M12" s="109">
        <v>39.958442497063871</v>
      </c>
      <c r="N12" s="108">
        <v>26584</v>
      </c>
      <c r="O12" s="110">
        <v>60.041557502936129</v>
      </c>
      <c r="Q12" s="40">
        <v>30970</v>
      </c>
      <c r="R12" s="109">
        <v>20.755981502580251</v>
      </c>
      <c r="S12" s="108">
        <v>19506</v>
      </c>
      <c r="T12" s="109">
        <v>62.983532450758787</v>
      </c>
      <c r="U12" s="108">
        <v>11464</v>
      </c>
      <c r="V12" s="110">
        <v>37.016467549241199</v>
      </c>
      <c r="X12" s="40">
        <v>73964</v>
      </c>
      <c r="Y12" s="109">
        <v>49.570404128409621</v>
      </c>
      <c r="Z12" s="108">
        <v>55439</v>
      </c>
      <c r="AA12" s="109">
        <v>74.954031691092965</v>
      </c>
      <c r="AB12" s="108">
        <v>18525</v>
      </c>
      <c r="AC12" s="110">
        <v>25.045968308907039</v>
      </c>
    </row>
    <row r="13" spans="1:29" x14ac:dyDescent="0.25">
      <c r="B13" s="111" t="s">
        <v>89</v>
      </c>
      <c r="D13" s="42">
        <v>18030</v>
      </c>
      <c r="E13" s="112">
        <v>11314</v>
      </c>
      <c r="F13" s="113">
        <v>62.750970604547973</v>
      </c>
      <c r="G13" s="112">
        <v>6716</v>
      </c>
      <c r="H13" s="114">
        <v>37.249029395452027</v>
      </c>
      <c r="J13" s="42">
        <v>3815</v>
      </c>
      <c r="K13" s="113">
        <v>21.159179145867999</v>
      </c>
      <c r="L13" s="112">
        <v>1558</v>
      </c>
      <c r="M13" s="113">
        <v>40.838794233289647</v>
      </c>
      <c r="N13" s="112">
        <v>2257</v>
      </c>
      <c r="O13" s="114">
        <v>59.161205766710353</v>
      </c>
      <c r="Q13" s="42">
        <v>3207</v>
      </c>
      <c r="R13" s="113">
        <v>17.787021630615641</v>
      </c>
      <c r="S13" s="112">
        <v>1830</v>
      </c>
      <c r="T13" s="113">
        <v>57.062675397567823</v>
      </c>
      <c r="U13" s="112">
        <v>1377</v>
      </c>
      <c r="V13" s="114">
        <v>42.937324602432177</v>
      </c>
      <c r="X13" s="42">
        <v>11008</v>
      </c>
      <c r="Y13" s="113">
        <v>61.053799223516357</v>
      </c>
      <c r="Z13" s="112">
        <v>7926</v>
      </c>
      <c r="AA13" s="113">
        <v>72.002180232558146</v>
      </c>
      <c r="AB13" s="112">
        <v>3082</v>
      </c>
      <c r="AC13" s="114">
        <v>27.997819767441861</v>
      </c>
    </row>
    <row r="14" spans="1:29" x14ac:dyDescent="0.25">
      <c r="B14" s="111" t="s">
        <v>90</v>
      </c>
      <c r="D14" s="42">
        <v>11136</v>
      </c>
      <c r="E14" s="112">
        <v>7164</v>
      </c>
      <c r="F14" s="113">
        <v>64.331896551724128</v>
      </c>
      <c r="G14" s="112">
        <v>3972</v>
      </c>
      <c r="H14" s="114">
        <v>35.668103448275858</v>
      </c>
      <c r="J14" s="42">
        <v>2742</v>
      </c>
      <c r="K14" s="113">
        <v>24.62284482758621</v>
      </c>
      <c r="L14" s="112">
        <v>1069</v>
      </c>
      <c r="M14" s="113">
        <v>38.986141502552883</v>
      </c>
      <c r="N14" s="112">
        <v>1673</v>
      </c>
      <c r="O14" s="114">
        <v>61.013858497447117</v>
      </c>
      <c r="Q14" s="42">
        <v>2245</v>
      </c>
      <c r="R14" s="113">
        <v>20.159841954022991</v>
      </c>
      <c r="S14" s="112">
        <v>1300</v>
      </c>
      <c r="T14" s="113">
        <v>57.906458797327403</v>
      </c>
      <c r="U14" s="112">
        <v>945</v>
      </c>
      <c r="V14" s="114">
        <v>42.093541202672597</v>
      </c>
      <c r="X14" s="42">
        <v>6149</v>
      </c>
      <c r="Y14" s="113">
        <v>55.217313218390807</v>
      </c>
      <c r="Z14" s="112">
        <v>4795</v>
      </c>
      <c r="AA14" s="113">
        <v>77.980159375508222</v>
      </c>
      <c r="AB14" s="112">
        <v>1354</v>
      </c>
      <c r="AC14" s="114">
        <v>22.019840624491788</v>
      </c>
    </row>
    <row r="15" spans="1:29" x14ac:dyDescent="0.25">
      <c r="B15" s="111" t="s">
        <v>91</v>
      </c>
      <c r="D15" s="42">
        <v>11022</v>
      </c>
      <c r="E15" s="112">
        <v>6470</v>
      </c>
      <c r="F15" s="113">
        <v>58.700780257666487</v>
      </c>
      <c r="G15" s="112">
        <v>4552</v>
      </c>
      <c r="H15" s="114">
        <v>41.299219742333513</v>
      </c>
      <c r="J15" s="42">
        <v>3377</v>
      </c>
      <c r="K15" s="113">
        <v>30.638722554890219</v>
      </c>
      <c r="L15" s="112">
        <v>1295</v>
      </c>
      <c r="M15" s="113">
        <v>38.347645839502512</v>
      </c>
      <c r="N15" s="112">
        <v>2082</v>
      </c>
      <c r="O15" s="114">
        <v>61.652354160497481</v>
      </c>
      <c r="Q15" s="42">
        <v>2246</v>
      </c>
      <c r="R15" s="113">
        <v>20.37742696425331</v>
      </c>
      <c r="S15" s="112">
        <v>1262</v>
      </c>
      <c r="T15" s="113">
        <v>56.188780053428317</v>
      </c>
      <c r="U15" s="112">
        <v>984</v>
      </c>
      <c r="V15" s="114">
        <v>43.811219946571683</v>
      </c>
      <c r="X15" s="42">
        <v>5399</v>
      </c>
      <c r="Y15" s="113">
        <v>48.983850480856468</v>
      </c>
      <c r="Z15" s="112">
        <v>3913</v>
      </c>
      <c r="AA15" s="113">
        <v>72.476384515651048</v>
      </c>
      <c r="AB15" s="112">
        <v>1486</v>
      </c>
      <c r="AC15" s="114">
        <v>27.523615484348952</v>
      </c>
    </row>
    <row r="16" spans="1:29" x14ac:dyDescent="0.25">
      <c r="B16" s="111" t="s">
        <v>92</v>
      </c>
      <c r="D16" s="42">
        <v>26586</v>
      </c>
      <c r="E16" s="112">
        <v>15390</v>
      </c>
      <c r="F16" s="113">
        <v>57.887610020311442</v>
      </c>
      <c r="G16" s="112">
        <v>11196</v>
      </c>
      <c r="H16" s="114">
        <v>42.112389979688558</v>
      </c>
      <c r="J16" s="42">
        <v>9810</v>
      </c>
      <c r="K16" s="113">
        <v>36.899119837508472</v>
      </c>
      <c r="L16" s="112">
        <v>4025</v>
      </c>
      <c r="M16" s="113">
        <v>41.02956167176351</v>
      </c>
      <c r="N16" s="112">
        <v>5785</v>
      </c>
      <c r="O16" s="114">
        <v>58.970438328236497</v>
      </c>
      <c r="Q16" s="42">
        <v>6180</v>
      </c>
      <c r="R16" s="113">
        <v>23.245317084179639</v>
      </c>
      <c r="S16" s="112">
        <v>3748</v>
      </c>
      <c r="T16" s="113">
        <v>60.64724919093851</v>
      </c>
      <c r="U16" s="112">
        <v>2432</v>
      </c>
      <c r="V16" s="114">
        <v>39.35275080906149</v>
      </c>
      <c r="X16" s="42">
        <v>10596</v>
      </c>
      <c r="Y16" s="113">
        <v>39.855563078311903</v>
      </c>
      <c r="Z16" s="112">
        <v>7617</v>
      </c>
      <c r="AA16" s="113">
        <v>71.885617214043037</v>
      </c>
      <c r="AB16" s="112">
        <v>2979</v>
      </c>
      <c r="AC16" s="114">
        <v>28.11438278595697</v>
      </c>
    </row>
    <row r="17" spans="2:29" x14ac:dyDescent="0.25">
      <c r="B17" s="111" t="s">
        <v>93</v>
      </c>
      <c r="D17" s="42">
        <v>8367</v>
      </c>
      <c r="E17" s="112">
        <v>5252</v>
      </c>
      <c r="F17" s="113">
        <v>62.770407553483921</v>
      </c>
      <c r="G17" s="112">
        <v>3115</v>
      </c>
      <c r="H17" s="114">
        <v>37.229592446516072</v>
      </c>
      <c r="J17" s="42">
        <v>2035</v>
      </c>
      <c r="K17" s="113">
        <v>24.321740169714349</v>
      </c>
      <c r="L17" s="112">
        <v>820</v>
      </c>
      <c r="M17" s="113">
        <v>40.294840294840299</v>
      </c>
      <c r="N17" s="112">
        <v>1215</v>
      </c>
      <c r="O17" s="114">
        <v>59.705159705159701</v>
      </c>
      <c r="Q17" s="42">
        <v>1779</v>
      </c>
      <c r="R17" s="113">
        <v>21.262101111509502</v>
      </c>
      <c r="S17" s="112">
        <v>991</v>
      </c>
      <c r="T17" s="113">
        <v>55.705452501405283</v>
      </c>
      <c r="U17" s="112">
        <v>788</v>
      </c>
      <c r="V17" s="114">
        <v>44.294547498594717</v>
      </c>
      <c r="X17" s="42">
        <v>4553</v>
      </c>
      <c r="Y17" s="113">
        <v>54.416158718776153</v>
      </c>
      <c r="Z17" s="112">
        <v>3441</v>
      </c>
      <c r="AA17" s="113">
        <v>75.57654293872173</v>
      </c>
      <c r="AB17" s="112">
        <v>1112</v>
      </c>
      <c r="AC17" s="114">
        <v>24.423457061278281</v>
      </c>
    </row>
    <row r="18" spans="2:29" x14ac:dyDescent="0.25">
      <c r="B18" s="111" t="s">
        <v>94</v>
      </c>
      <c r="D18" s="42">
        <v>26596</v>
      </c>
      <c r="E18" s="112">
        <v>16101</v>
      </c>
      <c r="F18" s="113">
        <v>60.53917882388329</v>
      </c>
      <c r="G18" s="112">
        <v>10495</v>
      </c>
      <c r="H18" s="114">
        <v>39.46082117611671</v>
      </c>
      <c r="J18" s="42">
        <v>6918</v>
      </c>
      <c r="K18" s="113">
        <v>26.01143029026921</v>
      </c>
      <c r="L18" s="112">
        <v>2741</v>
      </c>
      <c r="M18" s="113">
        <v>39.621277825961258</v>
      </c>
      <c r="N18" s="112">
        <v>4177</v>
      </c>
      <c r="O18" s="114">
        <v>60.378722174038742</v>
      </c>
      <c r="Q18" s="42">
        <v>4805</v>
      </c>
      <c r="R18" s="113">
        <v>18.066626560385021</v>
      </c>
      <c r="S18" s="112">
        <v>2766</v>
      </c>
      <c r="T18" s="113">
        <v>57.565036420395423</v>
      </c>
      <c r="U18" s="112">
        <v>2039</v>
      </c>
      <c r="V18" s="114">
        <v>42.434963579604577</v>
      </c>
      <c r="X18" s="42">
        <v>14873</v>
      </c>
      <c r="Y18" s="113">
        <v>55.921943149345758</v>
      </c>
      <c r="Z18" s="112">
        <v>10594</v>
      </c>
      <c r="AA18" s="113">
        <v>71.229745175821961</v>
      </c>
      <c r="AB18" s="112">
        <v>4279</v>
      </c>
      <c r="AC18" s="114">
        <v>28.770254824178039</v>
      </c>
    </row>
    <row r="19" spans="2:29" x14ac:dyDescent="0.25">
      <c r="B19" s="111" t="s">
        <v>95</v>
      </c>
      <c r="D19" s="42">
        <v>42261</v>
      </c>
      <c r="E19" s="112">
        <v>26370</v>
      </c>
      <c r="F19" s="113">
        <v>62.397955561865551</v>
      </c>
      <c r="G19" s="112">
        <v>15891</v>
      </c>
      <c r="H19" s="114">
        <v>37.602044438134449</v>
      </c>
      <c r="J19" s="42">
        <v>9935</v>
      </c>
      <c r="K19" s="113">
        <v>23.508672298336531</v>
      </c>
      <c r="L19" s="112">
        <v>4112</v>
      </c>
      <c r="M19" s="113">
        <v>41.389028686462012</v>
      </c>
      <c r="N19" s="112">
        <v>5823</v>
      </c>
      <c r="O19" s="114">
        <v>58.610971313537988</v>
      </c>
      <c r="Q19" s="42">
        <v>7328</v>
      </c>
      <c r="R19" s="113">
        <v>17.33986417737394</v>
      </c>
      <c r="S19" s="112">
        <v>4068</v>
      </c>
      <c r="T19" s="113">
        <v>55.513100436681221</v>
      </c>
      <c r="U19" s="112">
        <v>3260</v>
      </c>
      <c r="V19" s="114">
        <v>44.486899563318779</v>
      </c>
      <c r="X19" s="42">
        <v>24998</v>
      </c>
      <c r="Y19" s="113">
        <v>59.151463524289539</v>
      </c>
      <c r="Z19" s="112">
        <v>18190</v>
      </c>
      <c r="AA19" s="113">
        <v>72.765821265701263</v>
      </c>
      <c r="AB19" s="112">
        <v>6808</v>
      </c>
      <c r="AC19" s="114">
        <v>27.234178734298741</v>
      </c>
    </row>
    <row r="20" spans="2:29" x14ac:dyDescent="0.25">
      <c r="B20" s="111" t="s">
        <v>96</v>
      </c>
      <c r="D20" s="42">
        <v>97955</v>
      </c>
      <c r="E20" s="112">
        <v>61589</v>
      </c>
      <c r="F20" s="113">
        <v>62.874789444132503</v>
      </c>
      <c r="G20" s="112">
        <v>36366</v>
      </c>
      <c r="H20" s="114">
        <v>37.12521055586749</v>
      </c>
      <c r="J20" s="42">
        <v>22789</v>
      </c>
      <c r="K20" s="113">
        <v>23.264764432647649</v>
      </c>
      <c r="L20" s="112">
        <v>9025</v>
      </c>
      <c r="M20" s="113">
        <v>39.602439773574972</v>
      </c>
      <c r="N20" s="112">
        <v>13764</v>
      </c>
      <c r="O20" s="114">
        <v>60.397560226425028</v>
      </c>
      <c r="Q20" s="42">
        <v>18054</v>
      </c>
      <c r="R20" s="113">
        <v>18.430912153539889</v>
      </c>
      <c r="S20" s="112">
        <v>10309</v>
      </c>
      <c r="T20" s="113">
        <v>57.100919463830728</v>
      </c>
      <c r="U20" s="112">
        <v>7745</v>
      </c>
      <c r="V20" s="114">
        <v>42.899080536169272</v>
      </c>
      <c r="X20" s="42">
        <v>57112</v>
      </c>
      <c r="Y20" s="113">
        <v>58.304323413812462</v>
      </c>
      <c r="Z20" s="112">
        <v>42255</v>
      </c>
      <c r="AA20" s="113">
        <v>73.986202549376671</v>
      </c>
      <c r="AB20" s="112">
        <v>14857</v>
      </c>
      <c r="AC20" s="114">
        <v>26.01379745062334</v>
      </c>
    </row>
    <row r="21" spans="2:29" x14ac:dyDescent="0.25">
      <c r="B21" s="111" t="s">
        <v>97</v>
      </c>
      <c r="D21" s="42">
        <v>69372</v>
      </c>
      <c r="E21" s="112">
        <v>43167</v>
      </c>
      <c r="F21" s="113">
        <v>62.225393530531051</v>
      </c>
      <c r="G21" s="112">
        <v>26205</v>
      </c>
      <c r="H21" s="114">
        <v>37.774606469468949</v>
      </c>
      <c r="J21" s="42">
        <v>17178</v>
      </c>
      <c r="K21" s="113">
        <v>24.762151876837919</v>
      </c>
      <c r="L21" s="112">
        <v>7097</v>
      </c>
      <c r="M21" s="113">
        <v>41.314471999068573</v>
      </c>
      <c r="N21" s="112">
        <v>10081</v>
      </c>
      <c r="O21" s="114">
        <v>58.68552800093142</v>
      </c>
      <c r="Q21" s="42">
        <v>14321</v>
      </c>
      <c r="R21" s="113">
        <v>20.64377558669204</v>
      </c>
      <c r="S21" s="112">
        <v>8434</v>
      </c>
      <c r="T21" s="113">
        <v>58.892535437469448</v>
      </c>
      <c r="U21" s="112">
        <v>5887</v>
      </c>
      <c r="V21" s="114">
        <v>41.107464562530552</v>
      </c>
      <c r="X21" s="42">
        <v>37873</v>
      </c>
      <c r="Y21" s="113">
        <v>54.594072536470051</v>
      </c>
      <c r="Z21" s="112">
        <v>27636</v>
      </c>
      <c r="AA21" s="113">
        <v>72.970189845008321</v>
      </c>
      <c r="AB21" s="112">
        <v>10237</v>
      </c>
      <c r="AC21" s="114">
        <v>27.02981015499169</v>
      </c>
    </row>
    <row r="22" spans="2:29" x14ac:dyDescent="0.25">
      <c r="B22" s="111" t="s">
        <v>98</v>
      </c>
      <c r="D22" s="42">
        <v>12686</v>
      </c>
      <c r="E22" s="112">
        <v>8024</v>
      </c>
      <c r="F22" s="113">
        <v>63.250827684061171</v>
      </c>
      <c r="G22" s="112">
        <v>4662</v>
      </c>
      <c r="H22" s="114">
        <v>36.749172315938843</v>
      </c>
      <c r="J22" s="42">
        <v>3411</v>
      </c>
      <c r="K22" s="113">
        <v>26.887907930001571</v>
      </c>
      <c r="L22" s="112">
        <v>1412</v>
      </c>
      <c r="M22" s="113">
        <v>41.395485194957487</v>
      </c>
      <c r="N22" s="112">
        <v>1999</v>
      </c>
      <c r="O22" s="114">
        <v>58.604514805042513</v>
      </c>
      <c r="Q22" s="42">
        <v>2315</v>
      </c>
      <c r="R22" s="113">
        <v>18.248462872457829</v>
      </c>
      <c r="S22" s="112">
        <v>1350</v>
      </c>
      <c r="T22" s="113">
        <v>58.31533477321814</v>
      </c>
      <c r="U22" s="112">
        <v>965</v>
      </c>
      <c r="V22" s="114">
        <v>41.68466522678186</v>
      </c>
      <c r="X22" s="42">
        <v>6960</v>
      </c>
      <c r="Y22" s="113">
        <v>54.863629197540597</v>
      </c>
      <c r="Z22" s="112">
        <v>5262</v>
      </c>
      <c r="AA22" s="113">
        <v>75.603448275862078</v>
      </c>
      <c r="AB22" s="112">
        <v>1698</v>
      </c>
      <c r="AC22" s="114">
        <v>24.396551724137929</v>
      </c>
    </row>
    <row r="23" spans="2:29" x14ac:dyDescent="0.25">
      <c r="B23" s="111" t="s">
        <v>99</v>
      </c>
      <c r="D23" s="42">
        <v>32335</v>
      </c>
      <c r="E23" s="112">
        <v>20097</v>
      </c>
      <c r="F23" s="113">
        <v>62.152466367712996</v>
      </c>
      <c r="G23" s="112">
        <v>12238</v>
      </c>
      <c r="H23" s="114">
        <v>37.847533632287004</v>
      </c>
      <c r="J23" s="42">
        <v>8558</v>
      </c>
      <c r="K23" s="113">
        <v>26.466676975413641</v>
      </c>
      <c r="L23" s="112">
        <v>3307</v>
      </c>
      <c r="M23" s="113">
        <v>38.642206122925913</v>
      </c>
      <c r="N23" s="112">
        <v>5251</v>
      </c>
      <c r="O23" s="114">
        <v>61.357793877074087</v>
      </c>
      <c r="Q23" s="42">
        <v>5823</v>
      </c>
      <c r="R23" s="113">
        <v>18.008350085047159</v>
      </c>
      <c r="S23" s="112">
        <v>3366</v>
      </c>
      <c r="T23" s="113">
        <v>57.805255023183918</v>
      </c>
      <c r="U23" s="112">
        <v>2457</v>
      </c>
      <c r="V23" s="114">
        <v>42.194744976816082</v>
      </c>
      <c r="X23" s="42">
        <v>17954</v>
      </c>
      <c r="Y23" s="113">
        <v>55.524972939539197</v>
      </c>
      <c r="Z23" s="112">
        <v>13424</v>
      </c>
      <c r="AA23" s="113">
        <v>74.768853737328726</v>
      </c>
      <c r="AB23" s="112">
        <v>4530</v>
      </c>
      <c r="AC23" s="114">
        <v>25.23114626267127</v>
      </c>
    </row>
    <row r="24" spans="2:29" x14ac:dyDescent="0.25">
      <c r="B24" s="111" t="s">
        <v>100</v>
      </c>
      <c r="D24" s="42">
        <v>83140</v>
      </c>
      <c r="E24" s="112">
        <v>52788</v>
      </c>
      <c r="F24" s="113">
        <v>63.49290353620399</v>
      </c>
      <c r="G24" s="112">
        <v>30352</v>
      </c>
      <c r="H24" s="114">
        <v>36.50709646379601</v>
      </c>
      <c r="J24" s="42">
        <v>23236</v>
      </c>
      <c r="K24" s="113">
        <v>27.948039451527549</v>
      </c>
      <c r="L24" s="112">
        <v>10229</v>
      </c>
      <c r="M24" s="113">
        <v>44.022206920296092</v>
      </c>
      <c r="N24" s="112">
        <v>13007</v>
      </c>
      <c r="O24" s="114">
        <v>55.977793079703908</v>
      </c>
      <c r="Q24" s="42">
        <v>14770</v>
      </c>
      <c r="R24" s="113">
        <v>17.76521529949483</v>
      </c>
      <c r="S24" s="112">
        <v>9061</v>
      </c>
      <c r="T24" s="113">
        <v>61.347325660121868</v>
      </c>
      <c r="U24" s="112">
        <v>5709</v>
      </c>
      <c r="V24" s="114">
        <v>38.652674339878132</v>
      </c>
      <c r="X24" s="42">
        <v>45134</v>
      </c>
      <c r="Y24" s="113">
        <v>54.286745248977631</v>
      </c>
      <c r="Z24" s="112">
        <v>33498</v>
      </c>
      <c r="AA24" s="113">
        <v>74.218992333938942</v>
      </c>
      <c r="AB24" s="112">
        <v>11636</v>
      </c>
      <c r="AC24" s="114">
        <v>25.781007666061061</v>
      </c>
    </row>
    <row r="25" spans="2:29" x14ac:dyDescent="0.25">
      <c r="B25" s="111" t="s">
        <v>101</v>
      </c>
      <c r="D25" s="42">
        <v>18808</v>
      </c>
      <c r="E25" s="112">
        <v>10081</v>
      </c>
      <c r="F25" s="113">
        <v>53.599532113994037</v>
      </c>
      <c r="G25" s="112">
        <v>8727</v>
      </c>
      <c r="H25" s="114">
        <v>46.400467886005963</v>
      </c>
      <c r="J25" s="42">
        <v>7862</v>
      </c>
      <c r="K25" s="113">
        <v>41.801361122926423</v>
      </c>
      <c r="L25" s="112">
        <v>2788</v>
      </c>
      <c r="M25" s="113">
        <v>35.461714576443647</v>
      </c>
      <c r="N25" s="112">
        <v>5074</v>
      </c>
      <c r="O25" s="114">
        <v>64.538285423556346</v>
      </c>
      <c r="Q25" s="42">
        <v>3431</v>
      </c>
      <c r="R25" s="113">
        <v>18.242237345810299</v>
      </c>
      <c r="S25" s="112">
        <v>1852</v>
      </c>
      <c r="T25" s="113">
        <v>53.978431944039642</v>
      </c>
      <c r="U25" s="112">
        <v>1579</v>
      </c>
      <c r="V25" s="114">
        <v>46.021568055960358</v>
      </c>
      <c r="X25" s="42">
        <v>7515</v>
      </c>
      <c r="Y25" s="113">
        <v>39.956401531263289</v>
      </c>
      <c r="Z25" s="112">
        <v>5441</v>
      </c>
      <c r="AA25" s="113">
        <v>72.401862940785094</v>
      </c>
      <c r="AB25" s="112">
        <v>2074</v>
      </c>
      <c r="AC25" s="114">
        <v>27.59813705921491</v>
      </c>
    </row>
    <row r="26" spans="2:29" x14ac:dyDescent="0.25">
      <c r="B26" s="111" t="s">
        <v>102</v>
      </c>
      <c r="D26" s="42">
        <v>6535</v>
      </c>
      <c r="E26" s="112">
        <v>4143</v>
      </c>
      <c r="F26" s="113">
        <v>63.397092578423873</v>
      </c>
      <c r="G26" s="112">
        <v>2392</v>
      </c>
      <c r="H26" s="114">
        <v>36.602907421576127</v>
      </c>
      <c r="J26" s="42">
        <v>1183</v>
      </c>
      <c r="K26" s="113">
        <v>18.10252486610559</v>
      </c>
      <c r="L26" s="112">
        <v>446</v>
      </c>
      <c r="M26" s="113">
        <v>37.700760777683847</v>
      </c>
      <c r="N26" s="112">
        <v>737</v>
      </c>
      <c r="O26" s="114">
        <v>62.299239222316153</v>
      </c>
      <c r="Q26" s="42">
        <v>883</v>
      </c>
      <c r="R26" s="113">
        <v>13.511859219586841</v>
      </c>
      <c r="S26" s="112">
        <v>453</v>
      </c>
      <c r="T26" s="113">
        <v>51.302378255945627</v>
      </c>
      <c r="U26" s="112">
        <v>430</v>
      </c>
      <c r="V26" s="114">
        <v>48.697621744054359</v>
      </c>
      <c r="X26" s="42">
        <v>4469</v>
      </c>
      <c r="Y26" s="113">
        <v>68.385615914307579</v>
      </c>
      <c r="Z26" s="112">
        <v>3244</v>
      </c>
      <c r="AA26" s="113">
        <v>72.588946072946968</v>
      </c>
      <c r="AB26" s="112">
        <v>1225</v>
      </c>
      <c r="AC26" s="114">
        <v>27.411053927053029</v>
      </c>
    </row>
    <row r="27" spans="2:29" x14ac:dyDescent="0.25">
      <c r="B27" s="111" t="s">
        <v>103</v>
      </c>
      <c r="D27" s="42">
        <v>24340</v>
      </c>
      <c r="E27" s="112">
        <v>14883</v>
      </c>
      <c r="F27" s="113">
        <v>61.146261298274439</v>
      </c>
      <c r="G27" s="112">
        <v>9457</v>
      </c>
      <c r="H27" s="114">
        <v>38.853738701725547</v>
      </c>
      <c r="J27" s="42">
        <v>5955</v>
      </c>
      <c r="K27" s="113">
        <v>24.465899753492192</v>
      </c>
      <c r="L27" s="112">
        <v>2280</v>
      </c>
      <c r="M27" s="113">
        <v>38.287153652392938</v>
      </c>
      <c r="N27" s="112">
        <v>3675</v>
      </c>
      <c r="O27" s="114">
        <v>61.712846347607062</v>
      </c>
      <c r="Q27" s="42">
        <v>4358</v>
      </c>
      <c r="R27" s="113">
        <v>17.90468364831553</v>
      </c>
      <c r="S27" s="112">
        <v>2375</v>
      </c>
      <c r="T27" s="113">
        <v>54.49747590637908</v>
      </c>
      <c r="U27" s="112">
        <v>1983</v>
      </c>
      <c r="V27" s="114">
        <v>45.502524093620927</v>
      </c>
      <c r="X27" s="42">
        <v>14027</v>
      </c>
      <c r="Y27" s="113">
        <v>57.629416598192272</v>
      </c>
      <c r="Z27" s="112">
        <v>10228</v>
      </c>
      <c r="AA27" s="113">
        <v>72.916518143580234</v>
      </c>
      <c r="AB27" s="112">
        <v>3799</v>
      </c>
      <c r="AC27" s="114">
        <v>27.083481856419759</v>
      </c>
    </row>
    <row r="28" spans="2:29" x14ac:dyDescent="0.25">
      <c r="B28" s="111" t="s">
        <v>104</v>
      </c>
      <c r="D28" s="42">
        <v>4226</v>
      </c>
      <c r="E28" s="112">
        <v>2718</v>
      </c>
      <c r="F28" s="113">
        <v>64.316138192143868</v>
      </c>
      <c r="G28" s="112">
        <v>1508</v>
      </c>
      <c r="H28" s="114">
        <v>35.683861807856132</v>
      </c>
      <c r="J28" s="42">
        <v>692</v>
      </c>
      <c r="K28" s="113">
        <v>16.374822527212491</v>
      </c>
      <c r="L28" s="112">
        <v>270</v>
      </c>
      <c r="M28" s="113">
        <v>39.017341040462433</v>
      </c>
      <c r="N28" s="112">
        <v>422</v>
      </c>
      <c r="O28" s="114">
        <v>60.982658959537567</v>
      </c>
      <c r="Q28" s="42">
        <v>745</v>
      </c>
      <c r="R28" s="113">
        <v>17.628963558920969</v>
      </c>
      <c r="S28" s="112">
        <v>406</v>
      </c>
      <c r="T28" s="113">
        <v>54.496644295302012</v>
      </c>
      <c r="U28" s="112">
        <v>339</v>
      </c>
      <c r="V28" s="114">
        <v>45.503355704697981</v>
      </c>
      <c r="X28" s="42">
        <v>2789</v>
      </c>
      <c r="Y28" s="113">
        <v>65.996213913866541</v>
      </c>
      <c r="Z28" s="112">
        <v>2042</v>
      </c>
      <c r="AA28" s="113">
        <v>73.216206525636423</v>
      </c>
      <c r="AB28" s="112">
        <v>747</v>
      </c>
      <c r="AC28" s="114">
        <v>26.78379347436357</v>
      </c>
    </row>
    <row r="29" spans="2:29" x14ac:dyDescent="0.25">
      <c r="B29" s="111" t="s">
        <v>105</v>
      </c>
      <c r="D29" s="42">
        <v>588</v>
      </c>
      <c r="E29" s="112">
        <v>304</v>
      </c>
      <c r="F29" s="113">
        <v>51.700680272108848</v>
      </c>
      <c r="G29" s="112">
        <v>284</v>
      </c>
      <c r="H29" s="114">
        <v>48.299319727891152</v>
      </c>
      <c r="J29" s="42">
        <v>356</v>
      </c>
      <c r="K29" s="113">
        <v>60.544217687074827</v>
      </c>
      <c r="L29" s="112">
        <v>133</v>
      </c>
      <c r="M29" s="113">
        <v>37.359550561797747</v>
      </c>
      <c r="N29" s="112">
        <v>223</v>
      </c>
      <c r="O29" s="114">
        <v>62.640449438202253</v>
      </c>
      <c r="Q29" s="42">
        <v>80</v>
      </c>
      <c r="R29" s="113">
        <v>13.605442176870749</v>
      </c>
      <c r="S29" s="112">
        <v>53</v>
      </c>
      <c r="T29" s="113">
        <v>66.25</v>
      </c>
      <c r="U29" s="112">
        <v>27</v>
      </c>
      <c r="V29" s="114">
        <v>33.75</v>
      </c>
      <c r="X29" s="42">
        <v>152</v>
      </c>
      <c r="Y29" s="113">
        <v>25.85034013605442</v>
      </c>
      <c r="Z29" s="112">
        <v>118</v>
      </c>
      <c r="AA29" s="113">
        <v>77.631578947368425</v>
      </c>
      <c r="AB29" s="112">
        <v>34</v>
      </c>
      <c r="AC29" s="114">
        <v>22.368421052631579</v>
      </c>
    </row>
    <row r="30" spans="2:29" x14ac:dyDescent="0.25">
      <c r="B30" s="115" t="s">
        <v>106</v>
      </c>
      <c r="D30" s="44">
        <v>941</v>
      </c>
      <c r="E30" s="116">
        <v>495</v>
      </c>
      <c r="F30" s="117">
        <v>52.603613177470777</v>
      </c>
      <c r="G30" s="116">
        <v>446</v>
      </c>
      <c r="H30" s="118">
        <v>47.396386822529223</v>
      </c>
      <c r="J30" s="44">
        <v>521</v>
      </c>
      <c r="K30" s="117">
        <v>55.366631243358142</v>
      </c>
      <c r="L30" s="116">
        <v>182</v>
      </c>
      <c r="M30" s="117">
        <v>34.932821497120919</v>
      </c>
      <c r="N30" s="116">
        <v>339</v>
      </c>
      <c r="O30" s="118">
        <v>65.067178502879074</v>
      </c>
      <c r="Q30" s="44">
        <v>158</v>
      </c>
      <c r="R30" s="117">
        <v>16.79064824654623</v>
      </c>
      <c r="S30" s="116">
        <v>108</v>
      </c>
      <c r="T30" s="117">
        <v>68.35443037974683</v>
      </c>
      <c r="U30" s="116">
        <v>50</v>
      </c>
      <c r="V30" s="118">
        <v>31.64556962025317</v>
      </c>
      <c r="X30" s="44">
        <v>262</v>
      </c>
      <c r="Y30" s="117">
        <v>27.842720510095639</v>
      </c>
      <c r="Z30" s="116">
        <v>205</v>
      </c>
      <c r="AA30" s="117">
        <v>78.244274809160302</v>
      </c>
      <c r="AB30" s="116">
        <v>57</v>
      </c>
      <c r="AC30" s="118">
        <v>21.755725190839691</v>
      </c>
    </row>
    <row r="31" spans="2:29" ht="8.1" customHeight="1" x14ac:dyDescent="0.25"/>
    <row r="32" spans="2:29" x14ac:dyDescent="0.25">
      <c r="B32" s="119" t="s">
        <v>49</v>
      </c>
      <c r="D32" s="120">
        <v>644134</v>
      </c>
      <c r="E32" s="121">
        <v>398987</v>
      </c>
      <c r="F32" s="122">
        <v>61.941614632980091</v>
      </c>
      <c r="G32" s="121">
        <v>245147</v>
      </c>
      <c r="H32" s="123">
        <v>38.058385367019902</v>
      </c>
      <c r="J32" s="120">
        <v>174649</v>
      </c>
      <c r="K32" s="122">
        <v>27.113768253189551</v>
      </c>
      <c r="L32" s="121">
        <v>70481</v>
      </c>
      <c r="M32" s="122">
        <v>40.355799346117067</v>
      </c>
      <c r="N32" s="121">
        <v>104168</v>
      </c>
      <c r="O32" s="123">
        <v>59.644200653882933</v>
      </c>
      <c r="Q32" s="120">
        <v>123698</v>
      </c>
      <c r="R32" s="122">
        <v>19.203768160041239</v>
      </c>
      <c r="S32" s="121">
        <v>73238</v>
      </c>
      <c r="T32" s="122">
        <v>59.207101165742372</v>
      </c>
      <c r="U32" s="121">
        <v>50460</v>
      </c>
      <c r="V32" s="123">
        <v>40.792898834257628</v>
      </c>
      <c r="X32" s="120">
        <v>345787</v>
      </c>
      <c r="Y32" s="122">
        <v>53.682463586769217</v>
      </c>
      <c r="Z32" s="121">
        <v>255268</v>
      </c>
      <c r="AA32" s="122">
        <v>73.822324147524341</v>
      </c>
      <c r="AB32" s="121">
        <v>90519</v>
      </c>
      <c r="AC32" s="123">
        <v>26.177675852475659</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AC32"/>
  <sheetViews>
    <sheetView showGridLines="0" workbookViewId="0"/>
  </sheetViews>
  <sheetFormatPr baseColWidth="10" defaultColWidth="8.7109375" defaultRowHeight="15" x14ac:dyDescent="0.25"/>
  <cols>
    <col min="1" max="1" width="0.85546875" customWidth="1"/>
    <col min="2" max="2" width="28.140625" customWidth="1"/>
    <col min="3" max="3" width="0.42578125" customWidth="1"/>
    <col min="4" max="5" width="10.85546875" customWidth="1"/>
    <col min="6" max="6" width="6.42578125" customWidth="1"/>
    <col min="7" max="7" width="10.85546875" customWidth="1"/>
    <col min="8" max="8" width="6.42578125" customWidth="1"/>
    <col min="9" max="9" width="0.42578125" customWidth="1"/>
    <col min="10" max="10" width="10.85546875" customWidth="1"/>
    <col min="11" max="11" width="6.42578125" customWidth="1"/>
    <col min="12" max="12" width="10.85546875" customWidth="1"/>
    <col min="13" max="13" width="6.42578125" customWidth="1"/>
    <col min="14" max="14" width="10.85546875" customWidth="1"/>
    <col min="15" max="15" width="6.42578125" customWidth="1"/>
    <col min="16" max="16" width="0.42578125" customWidth="1"/>
    <col min="17" max="17" width="10.85546875" customWidth="1"/>
    <col min="18" max="18" width="6.42578125" customWidth="1"/>
    <col min="19" max="19" width="10.85546875" customWidth="1"/>
    <col min="20" max="20" width="6.42578125" customWidth="1"/>
    <col min="21" max="21" width="10.85546875" customWidth="1"/>
    <col min="22" max="22" width="6.42578125" customWidth="1"/>
    <col min="23" max="23" width="0.42578125" customWidth="1"/>
    <col min="24" max="24" width="10.85546875" customWidth="1"/>
    <col min="25" max="25" width="6.42578125" customWidth="1"/>
    <col min="26" max="26" width="10.85546875" customWidth="1"/>
    <col min="27" max="27" width="6.42578125" customWidth="1"/>
    <col min="28" max="28" width="10.85546875" customWidth="1"/>
    <col min="29" max="29" width="6.42578125" customWidth="1"/>
  </cols>
  <sheetData>
    <row r="2" spans="1:29" ht="52.5" customHeight="1" x14ac:dyDescent="0.25"/>
    <row r="3" spans="1:29" ht="4.5" customHeight="1" x14ac:dyDescent="0.25"/>
    <row r="4" spans="1:29" ht="17.45" customHeight="1" x14ac:dyDescent="0.25">
      <c r="A4" s="209" t="s">
        <v>233</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29" ht="17.45"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ht="6" customHeight="1" x14ac:dyDescent="0.25"/>
    <row r="7" spans="1:29" ht="12.95" customHeight="1" x14ac:dyDescent="0.25">
      <c r="B7" s="219" t="s">
        <v>114</v>
      </c>
      <c r="D7" s="224" t="s">
        <v>219</v>
      </c>
      <c r="E7" s="215"/>
      <c r="F7" s="215"/>
      <c r="G7" s="215"/>
      <c r="H7" s="216"/>
      <c r="J7" s="214"/>
      <c r="K7" s="215"/>
      <c r="L7" s="215"/>
      <c r="M7" s="215"/>
      <c r="N7" s="215"/>
      <c r="O7" s="216"/>
      <c r="Q7" s="214"/>
      <c r="R7" s="215"/>
      <c r="S7" s="215"/>
      <c r="T7" s="215"/>
      <c r="U7" s="215"/>
      <c r="V7" s="216"/>
      <c r="X7" s="214"/>
      <c r="Y7" s="215"/>
      <c r="Z7" s="215"/>
      <c r="AA7" s="215"/>
      <c r="AB7" s="215"/>
      <c r="AC7" s="216"/>
    </row>
    <row r="8" spans="1:29" ht="33.950000000000003" customHeight="1" x14ac:dyDescent="0.25">
      <c r="B8" s="220"/>
      <c r="D8" s="225"/>
      <c r="E8" s="210"/>
      <c r="F8" s="210"/>
      <c r="G8" s="210"/>
      <c r="H8" s="213"/>
      <c r="J8" s="212" t="s">
        <v>224</v>
      </c>
      <c r="K8" s="210"/>
      <c r="L8" s="210"/>
      <c r="M8" s="210"/>
      <c r="N8" s="210"/>
      <c r="O8" s="213"/>
      <c r="Q8" s="212" t="s">
        <v>225</v>
      </c>
      <c r="R8" s="210"/>
      <c r="S8" s="210"/>
      <c r="T8" s="210"/>
      <c r="U8" s="210"/>
      <c r="V8" s="213"/>
      <c r="X8" s="212" t="s">
        <v>226</v>
      </c>
      <c r="Y8" s="210"/>
      <c r="Z8" s="210"/>
      <c r="AA8" s="210"/>
      <c r="AB8" s="210"/>
      <c r="AC8" s="213"/>
    </row>
    <row r="9" spans="1:29" ht="21.95" customHeight="1" x14ac:dyDescent="0.25">
      <c r="B9" s="220"/>
      <c r="D9" s="222" t="s">
        <v>119</v>
      </c>
      <c r="E9" s="217" t="s">
        <v>120</v>
      </c>
      <c r="F9" s="202"/>
      <c r="G9" s="217" t="s">
        <v>121</v>
      </c>
      <c r="H9" s="202"/>
      <c r="J9" s="222" t="s">
        <v>119</v>
      </c>
      <c r="K9" s="233" t="s">
        <v>230</v>
      </c>
      <c r="L9" s="217" t="s">
        <v>120</v>
      </c>
      <c r="M9" s="202"/>
      <c r="N9" s="217" t="s">
        <v>121</v>
      </c>
      <c r="O9" s="202"/>
      <c r="Q9" s="222" t="s">
        <v>119</v>
      </c>
      <c r="R9" s="233" t="s">
        <v>230</v>
      </c>
      <c r="S9" s="217" t="s">
        <v>120</v>
      </c>
      <c r="T9" s="202"/>
      <c r="U9" s="217" t="s">
        <v>121</v>
      </c>
      <c r="V9" s="202"/>
      <c r="X9" s="222" t="s">
        <v>119</v>
      </c>
      <c r="Y9" s="233" t="s">
        <v>230</v>
      </c>
      <c r="Z9" s="217" t="s">
        <v>120</v>
      </c>
      <c r="AA9" s="202"/>
      <c r="AB9" s="217" t="s">
        <v>121</v>
      </c>
      <c r="AC9" s="202"/>
    </row>
    <row r="10" spans="1:29" ht="36.950000000000003" customHeight="1" x14ac:dyDescent="0.25">
      <c r="B10" s="221"/>
      <c r="D10" s="223"/>
      <c r="E10" s="13" t="s">
        <v>119</v>
      </c>
      <c r="F10" s="25" t="s">
        <v>231</v>
      </c>
      <c r="G10" s="13" t="s">
        <v>119</v>
      </c>
      <c r="H10" s="26" t="s">
        <v>231</v>
      </c>
      <c r="J10" s="223"/>
      <c r="K10" s="218"/>
      <c r="L10" s="13" t="s">
        <v>119</v>
      </c>
      <c r="M10" s="25" t="s">
        <v>231</v>
      </c>
      <c r="N10" s="13" t="s">
        <v>119</v>
      </c>
      <c r="O10" s="26" t="s">
        <v>231</v>
      </c>
      <c r="Q10" s="223"/>
      <c r="R10" s="218"/>
      <c r="S10" s="13" t="s">
        <v>119</v>
      </c>
      <c r="T10" s="25" t="s">
        <v>231</v>
      </c>
      <c r="U10" s="13" t="s">
        <v>119</v>
      </c>
      <c r="V10" s="26" t="s">
        <v>231</v>
      </c>
      <c r="X10" s="223"/>
      <c r="Y10" s="218"/>
      <c r="Z10" s="13" t="s">
        <v>119</v>
      </c>
      <c r="AA10" s="25" t="s">
        <v>231</v>
      </c>
      <c r="AB10" s="13" t="s">
        <v>119</v>
      </c>
      <c r="AC10" s="26" t="s">
        <v>231</v>
      </c>
    </row>
    <row r="11" spans="1:29" ht="4.5" customHeight="1" x14ac:dyDescent="0.25"/>
    <row r="12" spans="1:29" x14ac:dyDescent="0.25">
      <c r="B12" s="107" t="s">
        <v>88</v>
      </c>
      <c r="D12" s="40">
        <v>116623</v>
      </c>
      <c r="E12" s="108">
        <v>75453</v>
      </c>
      <c r="F12" s="109">
        <v>64.698215617845534</v>
      </c>
      <c r="G12" s="108">
        <v>41170</v>
      </c>
      <c r="H12" s="110">
        <v>35.301784382154459</v>
      </c>
      <c r="J12" s="40">
        <v>25613</v>
      </c>
      <c r="K12" s="109">
        <v>21.962220145254371</v>
      </c>
      <c r="L12" s="108">
        <v>11115</v>
      </c>
      <c r="M12" s="109">
        <v>43.395931753406472</v>
      </c>
      <c r="N12" s="108">
        <v>14498</v>
      </c>
      <c r="O12" s="110">
        <v>56.604068246593528</v>
      </c>
      <c r="Q12" s="40">
        <v>31277</v>
      </c>
      <c r="R12" s="109">
        <v>26.818895072155581</v>
      </c>
      <c r="S12" s="108">
        <v>22302</v>
      </c>
      <c r="T12" s="109">
        <v>71.304792659142507</v>
      </c>
      <c r="U12" s="108">
        <v>8975</v>
      </c>
      <c r="V12" s="110">
        <v>28.6952073408575</v>
      </c>
      <c r="X12" s="40">
        <v>59733</v>
      </c>
      <c r="Y12" s="109">
        <v>51.21888478259006</v>
      </c>
      <c r="Z12" s="108">
        <v>42036</v>
      </c>
      <c r="AA12" s="109">
        <v>70.373160564512077</v>
      </c>
      <c r="AB12" s="108">
        <v>17697</v>
      </c>
      <c r="AC12" s="110">
        <v>29.62683943548792</v>
      </c>
    </row>
    <row r="13" spans="1:29" x14ac:dyDescent="0.25">
      <c r="B13" s="111" t="s">
        <v>89</v>
      </c>
      <c r="D13" s="42">
        <v>17981</v>
      </c>
      <c r="E13" s="112">
        <v>11482</v>
      </c>
      <c r="F13" s="113">
        <v>63.856292753461993</v>
      </c>
      <c r="G13" s="112">
        <v>6499</v>
      </c>
      <c r="H13" s="114">
        <v>36.143707246538007</v>
      </c>
      <c r="J13" s="42">
        <v>3308</v>
      </c>
      <c r="K13" s="113">
        <v>18.397197041321391</v>
      </c>
      <c r="L13" s="112">
        <v>1455</v>
      </c>
      <c r="M13" s="113">
        <v>43.984280532043528</v>
      </c>
      <c r="N13" s="112">
        <v>1853</v>
      </c>
      <c r="O13" s="114">
        <v>56.015719467956472</v>
      </c>
      <c r="Q13" s="42">
        <v>4135</v>
      </c>
      <c r="R13" s="113">
        <v>22.996496301651749</v>
      </c>
      <c r="S13" s="112">
        <v>2632</v>
      </c>
      <c r="T13" s="113">
        <v>63.651753325272068</v>
      </c>
      <c r="U13" s="112">
        <v>1503</v>
      </c>
      <c r="V13" s="114">
        <v>36.348246674727932</v>
      </c>
      <c r="X13" s="42">
        <v>10538</v>
      </c>
      <c r="Y13" s="113">
        <v>58.606306657026863</v>
      </c>
      <c r="Z13" s="112">
        <v>7395</v>
      </c>
      <c r="AA13" s="113">
        <v>70.174606187132284</v>
      </c>
      <c r="AB13" s="112">
        <v>3143</v>
      </c>
      <c r="AC13" s="114">
        <v>29.82539381286772</v>
      </c>
    </row>
    <row r="14" spans="1:29" x14ac:dyDescent="0.25">
      <c r="B14" s="111" t="s">
        <v>90</v>
      </c>
      <c r="D14" s="42">
        <v>15915</v>
      </c>
      <c r="E14" s="112">
        <v>10314</v>
      </c>
      <c r="F14" s="113">
        <v>64.806786050895383</v>
      </c>
      <c r="G14" s="112">
        <v>5601</v>
      </c>
      <c r="H14" s="114">
        <v>35.193213949104617</v>
      </c>
      <c r="J14" s="42">
        <v>3538</v>
      </c>
      <c r="K14" s="113">
        <v>22.230600062833801</v>
      </c>
      <c r="L14" s="112">
        <v>1524</v>
      </c>
      <c r="M14" s="113">
        <v>43.075183719615602</v>
      </c>
      <c r="N14" s="112">
        <v>2014</v>
      </c>
      <c r="O14" s="114">
        <v>56.924816280384391</v>
      </c>
      <c r="Q14" s="42">
        <v>3582</v>
      </c>
      <c r="R14" s="113">
        <v>22.507068803016018</v>
      </c>
      <c r="S14" s="112">
        <v>2131</v>
      </c>
      <c r="T14" s="113">
        <v>59.491903964265767</v>
      </c>
      <c r="U14" s="112">
        <v>1451</v>
      </c>
      <c r="V14" s="114">
        <v>40.508096035734233</v>
      </c>
      <c r="X14" s="42">
        <v>8795</v>
      </c>
      <c r="Y14" s="113">
        <v>55.26233113415018</v>
      </c>
      <c r="Z14" s="112">
        <v>6659</v>
      </c>
      <c r="AA14" s="113">
        <v>75.713473564525302</v>
      </c>
      <c r="AB14" s="112">
        <v>2136</v>
      </c>
      <c r="AC14" s="114">
        <v>24.286526435474698</v>
      </c>
    </row>
    <row r="15" spans="1:29" x14ac:dyDescent="0.25">
      <c r="B15" s="111" t="s">
        <v>91</v>
      </c>
      <c r="D15" s="42">
        <v>15262</v>
      </c>
      <c r="E15" s="112">
        <v>9408</v>
      </c>
      <c r="F15" s="113">
        <v>61.643297077709349</v>
      </c>
      <c r="G15" s="112">
        <v>5854</v>
      </c>
      <c r="H15" s="114">
        <v>38.356702922290658</v>
      </c>
      <c r="J15" s="42">
        <v>4319</v>
      </c>
      <c r="K15" s="113">
        <v>28.299043375704361</v>
      </c>
      <c r="L15" s="112">
        <v>1966</v>
      </c>
      <c r="M15" s="113">
        <v>45.519796249131737</v>
      </c>
      <c r="N15" s="112">
        <v>2353</v>
      </c>
      <c r="O15" s="114">
        <v>54.480203750868263</v>
      </c>
      <c r="Q15" s="42">
        <v>3747</v>
      </c>
      <c r="R15" s="113">
        <v>24.551172847595339</v>
      </c>
      <c r="S15" s="112">
        <v>2354</v>
      </c>
      <c r="T15" s="113">
        <v>62.823592207099011</v>
      </c>
      <c r="U15" s="112">
        <v>1393</v>
      </c>
      <c r="V15" s="114">
        <v>37.176407792900989</v>
      </c>
      <c r="X15" s="42">
        <v>7196</v>
      </c>
      <c r="Y15" s="113">
        <v>47.149783776700303</v>
      </c>
      <c r="Z15" s="112">
        <v>5088</v>
      </c>
      <c r="AA15" s="113">
        <v>70.70594774874931</v>
      </c>
      <c r="AB15" s="112">
        <v>2108</v>
      </c>
      <c r="AC15" s="114">
        <v>29.294052251250701</v>
      </c>
    </row>
    <row r="16" spans="1:29" x14ac:dyDescent="0.25">
      <c r="B16" s="111" t="s">
        <v>92</v>
      </c>
      <c r="D16" s="42">
        <v>21908</v>
      </c>
      <c r="E16" s="112">
        <v>12721</v>
      </c>
      <c r="F16" s="113">
        <v>58.065546832207417</v>
      </c>
      <c r="G16" s="112">
        <v>9187</v>
      </c>
      <c r="H16" s="114">
        <v>41.934453167792583</v>
      </c>
      <c r="J16" s="42">
        <v>8533</v>
      </c>
      <c r="K16" s="113">
        <v>38.949242285922949</v>
      </c>
      <c r="L16" s="112">
        <v>3683</v>
      </c>
      <c r="M16" s="113">
        <v>43.161842259463263</v>
      </c>
      <c r="N16" s="112">
        <v>4850</v>
      </c>
      <c r="O16" s="114">
        <v>56.838157740536737</v>
      </c>
      <c r="Q16" s="42">
        <v>5831</v>
      </c>
      <c r="R16" s="113">
        <v>26.615848092021182</v>
      </c>
      <c r="S16" s="112">
        <v>3743</v>
      </c>
      <c r="T16" s="113">
        <v>64.191390842051106</v>
      </c>
      <c r="U16" s="112">
        <v>2088</v>
      </c>
      <c r="V16" s="114">
        <v>35.808609157948887</v>
      </c>
      <c r="X16" s="42">
        <v>7544</v>
      </c>
      <c r="Y16" s="113">
        <v>34.434909622055869</v>
      </c>
      <c r="Z16" s="112">
        <v>5295</v>
      </c>
      <c r="AA16" s="113">
        <v>70.18822905620361</v>
      </c>
      <c r="AB16" s="112">
        <v>2249</v>
      </c>
      <c r="AC16" s="114">
        <v>29.8117709437964</v>
      </c>
    </row>
    <row r="17" spans="2:29" x14ac:dyDescent="0.25">
      <c r="B17" s="111" t="s">
        <v>93</v>
      </c>
      <c r="D17" s="42">
        <v>5823</v>
      </c>
      <c r="E17" s="112">
        <v>3466</v>
      </c>
      <c r="F17" s="113">
        <v>59.522582861068173</v>
      </c>
      <c r="G17" s="112">
        <v>2357</v>
      </c>
      <c r="H17" s="114">
        <v>40.47741713893182</v>
      </c>
      <c r="J17" s="42">
        <v>1687</v>
      </c>
      <c r="K17" s="113">
        <v>28.971320625107332</v>
      </c>
      <c r="L17" s="112">
        <v>721</v>
      </c>
      <c r="M17" s="113">
        <v>42.738589211618248</v>
      </c>
      <c r="N17" s="112">
        <v>966</v>
      </c>
      <c r="O17" s="114">
        <v>57.261410788381738</v>
      </c>
      <c r="Q17" s="42">
        <v>1361</v>
      </c>
      <c r="R17" s="113">
        <v>23.372831873604671</v>
      </c>
      <c r="S17" s="112">
        <v>778</v>
      </c>
      <c r="T17" s="113">
        <v>57.163850110213083</v>
      </c>
      <c r="U17" s="112">
        <v>583</v>
      </c>
      <c r="V17" s="114">
        <v>42.836149889786917</v>
      </c>
      <c r="X17" s="42">
        <v>2775</v>
      </c>
      <c r="Y17" s="113">
        <v>47.655847501287987</v>
      </c>
      <c r="Z17" s="112">
        <v>1967</v>
      </c>
      <c r="AA17" s="113">
        <v>70.882882882882882</v>
      </c>
      <c r="AB17" s="112">
        <v>808</v>
      </c>
      <c r="AC17" s="114">
        <v>29.117117117117122</v>
      </c>
    </row>
    <row r="18" spans="2:29" x14ac:dyDescent="0.25">
      <c r="B18" s="111" t="s">
        <v>94</v>
      </c>
      <c r="D18" s="42">
        <v>30638</v>
      </c>
      <c r="E18" s="112">
        <v>19684</v>
      </c>
      <c r="F18" s="113">
        <v>64.247013512631369</v>
      </c>
      <c r="G18" s="112">
        <v>10954</v>
      </c>
      <c r="H18" s="114">
        <v>35.752986487368617</v>
      </c>
      <c r="J18" s="42">
        <v>6223</v>
      </c>
      <c r="K18" s="113">
        <v>20.31137802728637</v>
      </c>
      <c r="L18" s="112">
        <v>2659</v>
      </c>
      <c r="M18" s="113">
        <v>42.72858749799132</v>
      </c>
      <c r="N18" s="112">
        <v>3564</v>
      </c>
      <c r="O18" s="114">
        <v>57.27141250200868</v>
      </c>
      <c r="Q18" s="42">
        <v>6668</v>
      </c>
      <c r="R18" s="113">
        <v>21.763822703831838</v>
      </c>
      <c r="S18" s="112">
        <v>4364</v>
      </c>
      <c r="T18" s="113">
        <v>65.446910617876426</v>
      </c>
      <c r="U18" s="112">
        <v>2304</v>
      </c>
      <c r="V18" s="114">
        <v>34.553089382123567</v>
      </c>
      <c r="X18" s="42">
        <v>17747</v>
      </c>
      <c r="Y18" s="113">
        <v>57.924799268881777</v>
      </c>
      <c r="Z18" s="112">
        <v>12661</v>
      </c>
      <c r="AA18" s="113">
        <v>71.341635205950311</v>
      </c>
      <c r="AB18" s="112">
        <v>5086</v>
      </c>
      <c r="AC18" s="114">
        <v>28.658364794049699</v>
      </c>
    </row>
    <row r="19" spans="2:29" x14ac:dyDescent="0.25">
      <c r="B19" s="111" t="s">
        <v>95</v>
      </c>
      <c r="D19" s="42">
        <v>51333</v>
      </c>
      <c r="E19" s="112">
        <v>32016</v>
      </c>
      <c r="F19" s="113">
        <v>62.369236163871193</v>
      </c>
      <c r="G19" s="112">
        <v>19317</v>
      </c>
      <c r="H19" s="114">
        <v>37.630763836128807</v>
      </c>
      <c r="J19" s="42">
        <v>10159</v>
      </c>
      <c r="K19" s="113">
        <v>19.790388249274351</v>
      </c>
      <c r="L19" s="112">
        <v>4345</v>
      </c>
      <c r="M19" s="113">
        <v>42.769957672999311</v>
      </c>
      <c r="N19" s="112">
        <v>5814</v>
      </c>
      <c r="O19" s="114">
        <v>57.230042327000689</v>
      </c>
      <c r="Q19" s="42">
        <v>9958</v>
      </c>
      <c r="R19" s="113">
        <v>19.398827265112111</v>
      </c>
      <c r="S19" s="112">
        <v>5680</v>
      </c>
      <c r="T19" s="113">
        <v>57.039566177947378</v>
      </c>
      <c r="U19" s="112">
        <v>4278</v>
      </c>
      <c r="V19" s="114">
        <v>42.960433822052622</v>
      </c>
      <c r="X19" s="42">
        <v>31216</v>
      </c>
      <c r="Y19" s="113">
        <v>60.810784485613553</v>
      </c>
      <c r="Z19" s="112">
        <v>21991</v>
      </c>
      <c r="AA19" s="113">
        <v>70.447847257816505</v>
      </c>
      <c r="AB19" s="112">
        <v>9225</v>
      </c>
      <c r="AC19" s="114">
        <v>29.552152742183491</v>
      </c>
    </row>
    <row r="20" spans="2:29" x14ac:dyDescent="0.25">
      <c r="B20" s="111" t="s">
        <v>96</v>
      </c>
      <c r="D20" s="42">
        <v>111421</v>
      </c>
      <c r="E20" s="112">
        <v>69601</v>
      </c>
      <c r="F20" s="113">
        <v>62.466680428285507</v>
      </c>
      <c r="G20" s="112">
        <v>41820</v>
      </c>
      <c r="H20" s="114">
        <v>37.533319571714493</v>
      </c>
      <c r="J20" s="42">
        <v>31550</v>
      </c>
      <c r="K20" s="113">
        <v>28.316026601807561</v>
      </c>
      <c r="L20" s="112">
        <v>13945</v>
      </c>
      <c r="M20" s="113">
        <v>44.199683042789218</v>
      </c>
      <c r="N20" s="112">
        <v>17605</v>
      </c>
      <c r="O20" s="114">
        <v>55.800316957210768</v>
      </c>
      <c r="Q20" s="42">
        <v>25510</v>
      </c>
      <c r="R20" s="113">
        <v>22.8951454393696</v>
      </c>
      <c r="S20" s="112">
        <v>16414</v>
      </c>
      <c r="T20" s="113">
        <v>64.343394747157973</v>
      </c>
      <c r="U20" s="112">
        <v>9096</v>
      </c>
      <c r="V20" s="114">
        <v>35.65660525284202</v>
      </c>
      <c r="X20" s="42">
        <v>54361</v>
      </c>
      <c r="Y20" s="113">
        <v>48.788827958822843</v>
      </c>
      <c r="Z20" s="112">
        <v>39242</v>
      </c>
      <c r="AA20" s="113">
        <v>72.187781681720352</v>
      </c>
      <c r="AB20" s="112">
        <v>15119</v>
      </c>
      <c r="AC20" s="114">
        <v>27.812218318279651</v>
      </c>
    </row>
    <row r="21" spans="2:29" x14ac:dyDescent="0.25">
      <c r="B21" s="111" t="s">
        <v>97</v>
      </c>
      <c r="D21" s="42">
        <v>65137</v>
      </c>
      <c r="E21" s="112">
        <v>39597</v>
      </c>
      <c r="F21" s="113">
        <v>60.790334218646848</v>
      </c>
      <c r="G21" s="112">
        <v>25540</v>
      </c>
      <c r="H21" s="114">
        <v>39.209665781353152</v>
      </c>
      <c r="J21" s="42">
        <v>19474</v>
      </c>
      <c r="K21" s="113">
        <v>29.89698635184304</v>
      </c>
      <c r="L21" s="112">
        <v>7710</v>
      </c>
      <c r="M21" s="113">
        <v>39.591249871623702</v>
      </c>
      <c r="N21" s="112">
        <v>11764</v>
      </c>
      <c r="O21" s="114">
        <v>60.408750128376298</v>
      </c>
      <c r="Q21" s="42">
        <v>14878</v>
      </c>
      <c r="R21" s="113">
        <v>22.841088782105409</v>
      </c>
      <c r="S21" s="112">
        <v>9692</v>
      </c>
      <c r="T21" s="113">
        <v>65.143164403817721</v>
      </c>
      <c r="U21" s="112">
        <v>5186</v>
      </c>
      <c r="V21" s="114">
        <v>34.856835596182293</v>
      </c>
      <c r="X21" s="42">
        <v>30785</v>
      </c>
      <c r="Y21" s="113">
        <v>47.261924866051551</v>
      </c>
      <c r="Z21" s="112">
        <v>22195</v>
      </c>
      <c r="AA21" s="113">
        <v>72.096800389800237</v>
      </c>
      <c r="AB21" s="112">
        <v>8590</v>
      </c>
      <c r="AC21" s="114">
        <v>27.903199610199771</v>
      </c>
    </row>
    <row r="22" spans="2:29" x14ac:dyDescent="0.25">
      <c r="B22" s="111" t="s">
        <v>98</v>
      </c>
      <c r="D22" s="42">
        <v>12545</v>
      </c>
      <c r="E22" s="112">
        <v>7949</v>
      </c>
      <c r="F22" s="113">
        <v>63.363889996014343</v>
      </c>
      <c r="G22" s="112">
        <v>4596</v>
      </c>
      <c r="H22" s="114">
        <v>36.63611000398565</v>
      </c>
      <c r="J22" s="42">
        <v>3481</v>
      </c>
      <c r="K22" s="113">
        <v>27.748106815464329</v>
      </c>
      <c r="L22" s="112">
        <v>1488</v>
      </c>
      <c r="M22" s="113">
        <v>42.746337259408222</v>
      </c>
      <c r="N22" s="112">
        <v>1993</v>
      </c>
      <c r="O22" s="114">
        <v>57.253662740591778</v>
      </c>
      <c r="Q22" s="42">
        <v>2711</v>
      </c>
      <c r="R22" s="113">
        <v>21.610203268234361</v>
      </c>
      <c r="S22" s="112">
        <v>1771</v>
      </c>
      <c r="T22" s="113">
        <v>65.326447805237919</v>
      </c>
      <c r="U22" s="112">
        <v>940</v>
      </c>
      <c r="V22" s="114">
        <v>34.673552194762081</v>
      </c>
      <c r="X22" s="42">
        <v>6353</v>
      </c>
      <c r="Y22" s="113">
        <v>50.641689916301317</v>
      </c>
      <c r="Z22" s="112">
        <v>4690</v>
      </c>
      <c r="AA22" s="113">
        <v>73.823390524161809</v>
      </c>
      <c r="AB22" s="112">
        <v>1663</v>
      </c>
      <c r="AC22" s="114">
        <v>26.176609475838191</v>
      </c>
    </row>
    <row r="23" spans="2:29" x14ac:dyDescent="0.25">
      <c r="B23" s="111" t="s">
        <v>99</v>
      </c>
      <c r="D23" s="42">
        <v>36303</v>
      </c>
      <c r="E23" s="112">
        <v>21192</v>
      </c>
      <c r="F23" s="113">
        <v>58.375340880918927</v>
      </c>
      <c r="G23" s="112">
        <v>15111</v>
      </c>
      <c r="H23" s="114">
        <v>41.624659119081073</v>
      </c>
      <c r="J23" s="42">
        <v>11550</v>
      </c>
      <c r="K23" s="113">
        <v>31.815552433683159</v>
      </c>
      <c r="L23" s="112">
        <v>4348</v>
      </c>
      <c r="M23" s="113">
        <v>37.645021645021643</v>
      </c>
      <c r="N23" s="112">
        <v>7202</v>
      </c>
      <c r="O23" s="114">
        <v>62.35497835497835</v>
      </c>
      <c r="Q23" s="42">
        <v>6888</v>
      </c>
      <c r="R23" s="113">
        <v>18.973638542269239</v>
      </c>
      <c r="S23" s="112">
        <v>4051</v>
      </c>
      <c r="T23" s="113">
        <v>58.812427409988388</v>
      </c>
      <c r="U23" s="112">
        <v>2837</v>
      </c>
      <c r="V23" s="114">
        <v>41.187572590011612</v>
      </c>
      <c r="X23" s="42">
        <v>17865</v>
      </c>
      <c r="Y23" s="113">
        <v>49.210809024047599</v>
      </c>
      <c r="Z23" s="112">
        <v>12793</v>
      </c>
      <c r="AA23" s="113">
        <v>71.609291911558913</v>
      </c>
      <c r="AB23" s="112">
        <v>5072</v>
      </c>
      <c r="AC23" s="114">
        <v>28.390708088441091</v>
      </c>
    </row>
    <row r="24" spans="2:29" x14ac:dyDescent="0.25">
      <c r="B24" s="111" t="s">
        <v>100</v>
      </c>
      <c r="D24" s="42">
        <v>65119</v>
      </c>
      <c r="E24" s="112">
        <v>42342</v>
      </c>
      <c r="F24" s="113">
        <v>65.022497274221038</v>
      </c>
      <c r="G24" s="112">
        <v>22777</v>
      </c>
      <c r="H24" s="114">
        <v>34.977502725778962</v>
      </c>
      <c r="J24" s="42">
        <v>16102</v>
      </c>
      <c r="K24" s="113">
        <v>24.727038191618419</v>
      </c>
      <c r="L24" s="112">
        <v>7304</v>
      </c>
      <c r="M24" s="113">
        <v>45.360824742268044</v>
      </c>
      <c r="N24" s="112">
        <v>8798</v>
      </c>
      <c r="O24" s="114">
        <v>54.639175257731956</v>
      </c>
      <c r="Q24" s="42">
        <v>14224</v>
      </c>
      <c r="R24" s="113">
        <v>21.843087270996179</v>
      </c>
      <c r="S24" s="112">
        <v>9649</v>
      </c>
      <c r="T24" s="113">
        <v>67.836051743532053</v>
      </c>
      <c r="U24" s="112">
        <v>4575</v>
      </c>
      <c r="V24" s="114">
        <v>32.16394825646794</v>
      </c>
      <c r="X24" s="42">
        <v>34793</v>
      </c>
      <c r="Y24" s="113">
        <v>53.429874537385402</v>
      </c>
      <c r="Z24" s="112">
        <v>25389</v>
      </c>
      <c r="AA24" s="113">
        <v>72.971574742045803</v>
      </c>
      <c r="AB24" s="112">
        <v>9404</v>
      </c>
      <c r="AC24" s="114">
        <v>27.02842525795419</v>
      </c>
    </row>
    <row r="25" spans="2:29" x14ac:dyDescent="0.25">
      <c r="B25" s="111" t="s">
        <v>101</v>
      </c>
      <c r="D25" s="42">
        <v>17605</v>
      </c>
      <c r="E25" s="112">
        <v>10842</v>
      </c>
      <c r="F25" s="113">
        <v>61.584777051973873</v>
      </c>
      <c r="G25" s="112">
        <v>6763</v>
      </c>
      <c r="H25" s="114">
        <v>38.415222948026127</v>
      </c>
      <c r="J25" s="42">
        <v>4889</v>
      </c>
      <c r="K25" s="113">
        <v>27.77051973871059</v>
      </c>
      <c r="L25" s="112">
        <v>1899</v>
      </c>
      <c r="M25" s="113">
        <v>38.842299038658211</v>
      </c>
      <c r="N25" s="112">
        <v>2990</v>
      </c>
      <c r="O25" s="114">
        <v>61.157700961341789</v>
      </c>
      <c r="Q25" s="42">
        <v>4374</v>
      </c>
      <c r="R25" s="113">
        <v>24.845214427719402</v>
      </c>
      <c r="S25" s="112">
        <v>2994</v>
      </c>
      <c r="T25" s="113">
        <v>68.449931412894372</v>
      </c>
      <c r="U25" s="112">
        <v>1380</v>
      </c>
      <c r="V25" s="114">
        <v>31.550068587105621</v>
      </c>
      <c r="X25" s="42">
        <v>8342</v>
      </c>
      <c r="Y25" s="113">
        <v>47.384265833570012</v>
      </c>
      <c r="Z25" s="112">
        <v>5949</v>
      </c>
      <c r="AA25" s="113">
        <v>71.313833613042434</v>
      </c>
      <c r="AB25" s="112">
        <v>2393</v>
      </c>
      <c r="AC25" s="114">
        <v>28.686166386957559</v>
      </c>
    </row>
    <row r="26" spans="2:29" x14ac:dyDescent="0.25">
      <c r="B26" s="111" t="s">
        <v>102</v>
      </c>
      <c r="D26" s="42">
        <v>7664</v>
      </c>
      <c r="E26" s="112">
        <v>4684</v>
      </c>
      <c r="F26" s="113">
        <v>61.116910229645093</v>
      </c>
      <c r="G26" s="112">
        <v>2980</v>
      </c>
      <c r="H26" s="114">
        <v>38.883089770354907</v>
      </c>
      <c r="J26" s="42">
        <v>1757</v>
      </c>
      <c r="K26" s="113">
        <v>22.92536534446764</v>
      </c>
      <c r="L26" s="112">
        <v>728</v>
      </c>
      <c r="M26" s="113">
        <v>41.43426294820717</v>
      </c>
      <c r="N26" s="112">
        <v>1029</v>
      </c>
      <c r="O26" s="114">
        <v>58.56573705179283</v>
      </c>
      <c r="Q26" s="42">
        <v>1489</v>
      </c>
      <c r="R26" s="113">
        <v>19.428496868475989</v>
      </c>
      <c r="S26" s="112">
        <v>842</v>
      </c>
      <c r="T26" s="113">
        <v>56.548018804566823</v>
      </c>
      <c r="U26" s="112">
        <v>647</v>
      </c>
      <c r="V26" s="114">
        <v>43.451981195433177</v>
      </c>
      <c r="X26" s="42">
        <v>4418</v>
      </c>
      <c r="Y26" s="113">
        <v>57.646137787056382</v>
      </c>
      <c r="Z26" s="112">
        <v>3114</v>
      </c>
      <c r="AA26" s="113">
        <v>70.484382073336349</v>
      </c>
      <c r="AB26" s="112">
        <v>1304</v>
      </c>
      <c r="AC26" s="114">
        <v>29.515617926663651</v>
      </c>
    </row>
    <row r="27" spans="2:29" x14ac:dyDescent="0.25">
      <c r="B27" s="111" t="s">
        <v>103</v>
      </c>
      <c r="D27" s="42">
        <v>33179</v>
      </c>
      <c r="E27" s="112">
        <v>19617</v>
      </c>
      <c r="F27" s="113">
        <v>59.124747581301428</v>
      </c>
      <c r="G27" s="112">
        <v>13562</v>
      </c>
      <c r="H27" s="114">
        <v>40.87525241869858</v>
      </c>
      <c r="J27" s="42">
        <v>9194</v>
      </c>
      <c r="K27" s="113">
        <v>27.71029868290184</v>
      </c>
      <c r="L27" s="112">
        <v>3551</v>
      </c>
      <c r="M27" s="113">
        <v>38.623015009788993</v>
      </c>
      <c r="N27" s="112">
        <v>5643</v>
      </c>
      <c r="O27" s="114">
        <v>61.376984990211</v>
      </c>
      <c r="Q27" s="42">
        <v>6703</v>
      </c>
      <c r="R27" s="113">
        <v>20.202537749781492</v>
      </c>
      <c r="S27" s="112">
        <v>3748</v>
      </c>
      <c r="T27" s="113">
        <v>55.915261823064299</v>
      </c>
      <c r="U27" s="112">
        <v>2955</v>
      </c>
      <c r="V27" s="114">
        <v>44.084738176935701</v>
      </c>
      <c r="X27" s="42">
        <v>17282</v>
      </c>
      <c r="Y27" s="113">
        <v>52.087163567316672</v>
      </c>
      <c r="Z27" s="112">
        <v>12318</v>
      </c>
      <c r="AA27" s="113">
        <v>71.276472630482573</v>
      </c>
      <c r="AB27" s="112">
        <v>4964</v>
      </c>
      <c r="AC27" s="114">
        <v>28.72352736951742</v>
      </c>
    </row>
    <row r="28" spans="2:29" x14ac:dyDescent="0.25">
      <c r="B28" s="111" t="s">
        <v>104</v>
      </c>
      <c r="D28" s="42">
        <v>3327</v>
      </c>
      <c r="E28" s="112">
        <v>2244</v>
      </c>
      <c r="F28" s="113">
        <v>67.448151487826863</v>
      </c>
      <c r="G28" s="112">
        <v>1083</v>
      </c>
      <c r="H28" s="114">
        <v>32.55184851217313</v>
      </c>
      <c r="J28" s="42">
        <v>405</v>
      </c>
      <c r="K28" s="113">
        <v>12.17312894499549</v>
      </c>
      <c r="L28" s="112">
        <v>188</v>
      </c>
      <c r="M28" s="113">
        <v>46.419753086419753</v>
      </c>
      <c r="N28" s="112">
        <v>217</v>
      </c>
      <c r="O28" s="114">
        <v>53.58024691358024</v>
      </c>
      <c r="Q28" s="42">
        <v>700</v>
      </c>
      <c r="R28" s="113">
        <v>21.039975954313199</v>
      </c>
      <c r="S28" s="112">
        <v>452</v>
      </c>
      <c r="T28" s="113">
        <v>64.571428571428569</v>
      </c>
      <c r="U28" s="112">
        <v>248</v>
      </c>
      <c r="V28" s="114">
        <v>35.428571428571423</v>
      </c>
      <c r="X28" s="42">
        <v>2222</v>
      </c>
      <c r="Y28" s="113">
        <v>66.786895100691311</v>
      </c>
      <c r="Z28" s="112">
        <v>1604</v>
      </c>
      <c r="AA28" s="113">
        <v>72.187218721872185</v>
      </c>
      <c r="AB28" s="112">
        <v>618</v>
      </c>
      <c r="AC28" s="114">
        <v>27.812781278127812</v>
      </c>
    </row>
    <row r="29" spans="2:29" x14ac:dyDescent="0.25">
      <c r="B29" s="111" t="s">
        <v>105</v>
      </c>
      <c r="D29" s="42">
        <v>652</v>
      </c>
      <c r="E29" s="112">
        <v>318</v>
      </c>
      <c r="F29" s="113">
        <v>48.773006134969329</v>
      </c>
      <c r="G29" s="112">
        <v>334</v>
      </c>
      <c r="H29" s="114">
        <v>51.226993865030678</v>
      </c>
      <c r="J29" s="42">
        <v>396</v>
      </c>
      <c r="K29" s="113">
        <v>60.736196319018411</v>
      </c>
      <c r="L29" s="112">
        <v>135</v>
      </c>
      <c r="M29" s="113">
        <v>34.090909090909093</v>
      </c>
      <c r="N29" s="112">
        <v>261</v>
      </c>
      <c r="O29" s="114">
        <v>65.909090909090907</v>
      </c>
      <c r="Q29" s="42">
        <v>102</v>
      </c>
      <c r="R29" s="113">
        <v>15.644171779141111</v>
      </c>
      <c r="S29" s="112">
        <v>73</v>
      </c>
      <c r="T29" s="113">
        <v>71.568627450980387</v>
      </c>
      <c r="U29" s="112">
        <v>29</v>
      </c>
      <c r="V29" s="114">
        <v>28.43137254901961</v>
      </c>
      <c r="X29" s="42">
        <v>154</v>
      </c>
      <c r="Y29" s="113">
        <v>23.619631901840489</v>
      </c>
      <c r="Z29" s="112">
        <v>110</v>
      </c>
      <c r="AA29" s="113">
        <v>71.428571428571431</v>
      </c>
      <c r="AB29" s="112">
        <v>44</v>
      </c>
      <c r="AC29" s="114">
        <v>28.571428571428569</v>
      </c>
    </row>
    <row r="30" spans="2:29" x14ac:dyDescent="0.25">
      <c r="B30" s="115" t="s">
        <v>106</v>
      </c>
      <c r="D30" s="44">
        <v>639</v>
      </c>
      <c r="E30" s="116">
        <v>384</v>
      </c>
      <c r="F30" s="117">
        <v>60.093896713615017</v>
      </c>
      <c r="G30" s="116">
        <v>255</v>
      </c>
      <c r="H30" s="118">
        <v>39.906103286384983</v>
      </c>
      <c r="J30" s="44">
        <v>300</v>
      </c>
      <c r="K30" s="117">
        <v>46.948356807511743</v>
      </c>
      <c r="L30" s="116">
        <v>119</v>
      </c>
      <c r="M30" s="117">
        <v>39.666666666666657</v>
      </c>
      <c r="N30" s="116">
        <v>181</v>
      </c>
      <c r="O30" s="118">
        <v>60.333333333333343</v>
      </c>
      <c r="Q30" s="44">
        <v>139</v>
      </c>
      <c r="R30" s="117">
        <v>21.752738654147109</v>
      </c>
      <c r="S30" s="116">
        <v>100</v>
      </c>
      <c r="T30" s="117">
        <v>71.942446043165461</v>
      </c>
      <c r="U30" s="116">
        <v>39</v>
      </c>
      <c r="V30" s="118">
        <v>28.057553956834528</v>
      </c>
      <c r="X30" s="44">
        <v>200</v>
      </c>
      <c r="Y30" s="117">
        <v>31.298904538341159</v>
      </c>
      <c r="Z30" s="116">
        <v>165</v>
      </c>
      <c r="AA30" s="117">
        <v>82.5</v>
      </c>
      <c r="AB30" s="116">
        <v>35</v>
      </c>
      <c r="AC30" s="118">
        <v>17.5</v>
      </c>
    </row>
    <row r="31" spans="2:29" ht="8.1" customHeight="1" x14ac:dyDescent="0.25"/>
    <row r="32" spans="2:29" x14ac:dyDescent="0.25">
      <c r="B32" s="119" t="s">
        <v>49</v>
      </c>
      <c r="D32" s="120">
        <v>629074</v>
      </c>
      <c r="E32" s="121">
        <v>393314</v>
      </c>
      <c r="F32" s="122">
        <v>62.52269208392017</v>
      </c>
      <c r="G32" s="121">
        <v>235760</v>
      </c>
      <c r="H32" s="123">
        <v>37.47730791607983</v>
      </c>
      <c r="J32" s="120">
        <v>162478</v>
      </c>
      <c r="K32" s="122">
        <v>25.82812196975237</v>
      </c>
      <c r="L32" s="121">
        <v>68883</v>
      </c>
      <c r="M32" s="122">
        <v>42.395278129962207</v>
      </c>
      <c r="N32" s="121">
        <v>93595</v>
      </c>
      <c r="O32" s="123">
        <v>57.604721870037793</v>
      </c>
      <c r="Q32" s="120">
        <v>144277</v>
      </c>
      <c r="R32" s="122">
        <v>22.934821658501221</v>
      </c>
      <c r="S32" s="121">
        <v>93770</v>
      </c>
      <c r="T32" s="122">
        <v>64.993034232760593</v>
      </c>
      <c r="U32" s="121">
        <v>50507</v>
      </c>
      <c r="V32" s="123">
        <v>35.006965767239407</v>
      </c>
      <c r="X32" s="120">
        <v>322319</v>
      </c>
      <c r="Y32" s="122">
        <v>51.237056371746412</v>
      </c>
      <c r="Z32" s="121">
        <v>230661</v>
      </c>
      <c r="AA32" s="122">
        <v>71.562954712567361</v>
      </c>
      <c r="AB32" s="121">
        <v>91658</v>
      </c>
      <c r="AC32" s="123">
        <v>28.437045287432639</v>
      </c>
    </row>
  </sheetData>
  <mergeCells count="25">
    <mergeCell ref="A4:AC4"/>
    <mergeCell ref="B7:B10"/>
    <mergeCell ref="G9:H9"/>
    <mergeCell ref="Q8:V8"/>
    <mergeCell ref="Z9:AA9"/>
    <mergeCell ref="X7:AC7"/>
    <mergeCell ref="B5:AC5"/>
    <mergeCell ref="Q9:Q10"/>
    <mergeCell ref="E9:F9"/>
    <mergeCell ref="AB9:AC9"/>
    <mergeCell ref="D9:D10"/>
    <mergeCell ref="X9:X10"/>
    <mergeCell ref="J8:O8"/>
    <mergeCell ref="S9:T9"/>
    <mergeCell ref="Q7:V7"/>
    <mergeCell ref="L9:M9"/>
    <mergeCell ref="D7:H8"/>
    <mergeCell ref="Y9:Y10"/>
    <mergeCell ref="J9:J10"/>
    <mergeCell ref="J7:O7"/>
    <mergeCell ref="N9:O9"/>
    <mergeCell ref="R9:R10"/>
    <mergeCell ref="K9:K10"/>
    <mergeCell ref="X8:AC8"/>
    <mergeCell ref="U9:V9"/>
  </mergeCells>
  <printOptions horizontalCentered="1" verticalCentered="1"/>
  <pageMargins left="0.27777777777777779" right="0.27777777777777779" top="0.27777777777777779" bottom="0.27777777777777779" header="0.1388888888888889" footer="0.1388888888888889"/>
  <pageSetup paperSize="9" scale="61"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34"/>
  <sheetViews>
    <sheetView showGridLines="0" workbookViewId="0"/>
  </sheetViews>
  <sheetFormatPr baseColWidth="10" defaultColWidth="8.7109375" defaultRowHeight="15" x14ac:dyDescent="0.25"/>
  <cols>
    <col min="1" max="1" width="0.7109375" customWidth="1"/>
    <col min="2" max="2" width="28.140625" customWidth="1"/>
    <col min="3" max="3" width="0.42578125" customWidth="1"/>
    <col min="4" max="4" width="15.5703125" customWidth="1"/>
    <col min="5" max="5" width="8.140625" customWidth="1"/>
    <col min="6" max="6" width="0.42578125" customWidth="1"/>
    <col min="7" max="7" width="15.5703125" customWidth="1"/>
    <col min="8" max="8" width="8.140625" customWidth="1"/>
    <col min="9" max="9" width="0.42578125" customWidth="1"/>
    <col min="10" max="10" width="15.5703125" customWidth="1"/>
    <col min="11" max="11" width="8.140625" customWidth="1"/>
    <col min="12" max="12" width="0.42578125" customWidth="1"/>
    <col min="13" max="13" width="15.5703125" customWidth="1"/>
    <col min="14" max="14" width="8.140625" customWidth="1"/>
  </cols>
  <sheetData>
    <row r="1" spans="1:14" ht="14.45" customHeight="1" x14ac:dyDescent="0.25"/>
    <row r="2" spans="1:14" ht="52.5" customHeight="1" x14ac:dyDescent="0.25"/>
    <row r="3" spans="1:14" ht="4.5" customHeight="1" x14ac:dyDescent="0.25"/>
    <row r="4" spans="1:14" ht="17.100000000000001" customHeight="1" x14ac:dyDescent="0.25">
      <c r="A4" s="209" t="s">
        <v>234</v>
      </c>
      <c r="B4" s="210"/>
      <c r="C4" s="210"/>
      <c r="D4" s="210"/>
      <c r="E4" s="210"/>
      <c r="F4" s="210"/>
      <c r="G4" s="210"/>
      <c r="H4" s="210"/>
      <c r="I4" s="210"/>
      <c r="J4" s="210"/>
      <c r="K4" s="210"/>
      <c r="L4" s="210"/>
      <c r="M4" s="210"/>
      <c r="N4" s="210"/>
    </row>
    <row r="5" spans="1:14" ht="17.100000000000001" customHeight="1" x14ac:dyDescent="0.25">
      <c r="B5" s="226" t="s">
        <v>113</v>
      </c>
      <c r="C5" s="210"/>
      <c r="D5" s="210"/>
      <c r="E5" s="210"/>
      <c r="F5" s="210"/>
      <c r="G5" s="210"/>
      <c r="H5" s="210"/>
      <c r="I5" s="210"/>
      <c r="J5" s="210"/>
      <c r="K5" s="210"/>
      <c r="L5" s="210"/>
      <c r="M5" s="210"/>
      <c r="N5" s="210"/>
    </row>
    <row r="6" spans="1:14" ht="6" customHeight="1" x14ac:dyDescent="0.25"/>
    <row r="7" spans="1:14" ht="12.95" customHeight="1" x14ac:dyDescent="0.25">
      <c r="B7" s="235" t="s">
        <v>114</v>
      </c>
      <c r="D7" s="252" t="s">
        <v>204</v>
      </c>
      <c r="E7" s="216"/>
      <c r="G7" s="240"/>
      <c r="H7" s="216"/>
      <c r="J7" s="240"/>
      <c r="K7" s="216"/>
      <c r="M7" s="240"/>
      <c r="N7" s="216"/>
    </row>
    <row r="8" spans="1:14" ht="33.950000000000003" customHeight="1" x14ac:dyDescent="0.25">
      <c r="B8" s="220"/>
      <c r="D8" s="225"/>
      <c r="E8" s="213"/>
      <c r="G8" s="236" t="s">
        <v>224</v>
      </c>
      <c r="H8" s="202"/>
      <c r="J8" s="236" t="s">
        <v>225</v>
      </c>
      <c r="K8" s="202"/>
      <c r="M8" s="236" t="s">
        <v>226</v>
      </c>
      <c r="N8" s="202"/>
    </row>
    <row r="9" spans="1:14" ht="6" customHeight="1" x14ac:dyDescent="0.25">
      <c r="B9" s="220"/>
      <c r="D9" s="241" t="s">
        <v>119</v>
      </c>
      <c r="E9" s="239" t="s">
        <v>123</v>
      </c>
      <c r="G9" s="234" t="s">
        <v>119</v>
      </c>
      <c r="H9" s="237" t="s">
        <v>123</v>
      </c>
      <c r="J9" s="234" t="s">
        <v>119</v>
      </c>
      <c r="K9" s="237" t="s">
        <v>123</v>
      </c>
      <c r="M9" s="234" t="s">
        <v>119</v>
      </c>
      <c r="N9" s="237" t="s">
        <v>123</v>
      </c>
    </row>
    <row r="10" spans="1:14" ht="27.6" customHeight="1" x14ac:dyDescent="0.25">
      <c r="B10" s="231"/>
      <c r="D10" s="223"/>
      <c r="E10" s="238"/>
      <c r="G10" s="223"/>
      <c r="H10" s="238"/>
      <c r="J10" s="223"/>
      <c r="K10" s="238"/>
      <c r="M10" s="223"/>
      <c r="N10" s="238"/>
    </row>
    <row r="11" spans="1:14" ht="4.5" customHeight="1" x14ac:dyDescent="0.25"/>
    <row r="12" spans="1:14" x14ac:dyDescent="0.25">
      <c r="B12" s="107" t="s">
        <v>88</v>
      </c>
      <c r="D12" s="40">
        <v>352209</v>
      </c>
      <c r="E12" s="110">
        <v>4.0592445549368747</v>
      </c>
      <c r="G12" s="40">
        <v>99758</v>
      </c>
      <c r="H12" s="110">
        <v>1.4216365565151761</v>
      </c>
      <c r="J12" s="40">
        <v>77233</v>
      </c>
      <c r="K12" s="110">
        <v>6.3848977364792256</v>
      </c>
      <c r="M12" s="40">
        <v>175218</v>
      </c>
      <c r="N12" s="110">
        <v>38.940015867759783</v>
      </c>
    </row>
    <row r="13" spans="1:14" x14ac:dyDescent="0.25">
      <c r="B13" s="111" t="s">
        <v>89</v>
      </c>
      <c r="D13" s="42">
        <v>50906</v>
      </c>
      <c r="E13" s="114">
        <v>3.730413059743328</v>
      </c>
      <c r="G13" s="42">
        <v>9799</v>
      </c>
      <c r="H13" s="114">
        <v>0.92776165075109018</v>
      </c>
      <c r="J13" s="42">
        <v>9606</v>
      </c>
      <c r="K13" s="114">
        <v>4.5792574795492254</v>
      </c>
      <c r="M13" s="42">
        <v>31501</v>
      </c>
      <c r="N13" s="114">
        <v>31.93175943477511</v>
      </c>
    </row>
    <row r="14" spans="1:14" x14ac:dyDescent="0.25">
      <c r="B14" s="111" t="s">
        <v>90</v>
      </c>
      <c r="D14" s="42">
        <v>34369</v>
      </c>
      <c r="E14" s="114">
        <v>3.3856814116052361</v>
      </c>
      <c r="G14" s="42">
        <v>8062</v>
      </c>
      <c r="H14" s="114">
        <v>1.108597751727457</v>
      </c>
      <c r="J14" s="42">
        <v>7185</v>
      </c>
      <c r="K14" s="114">
        <v>3.567084522775227</v>
      </c>
      <c r="M14" s="42">
        <v>19122</v>
      </c>
      <c r="N14" s="114">
        <v>22.111982238257131</v>
      </c>
    </row>
    <row r="15" spans="1:14" x14ac:dyDescent="0.25">
      <c r="B15" s="111" t="s">
        <v>91</v>
      </c>
      <c r="D15" s="42">
        <v>34514</v>
      </c>
      <c r="E15" s="114">
        <v>2.7614646307859219</v>
      </c>
      <c r="G15" s="42">
        <v>9652</v>
      </c>
      <c r="H15" s="114">
        <v>0.92866001441289581</v>
      </c>
      <c r="J15" s="42">
        <v>7399</v>
      </c>
      <c r="K15" s="114">
        <v>4.7995588998443166</v>
      </c>
      <c r="M15" s="42">
        <v>17463</v>
      </c>
      <c r="N15" s="114">
        <v>30.997390702380319</v>
      </c>
    </row>
    <row r="16" spans="1:14" x14ac:dyDescent="0.25">
      <c r="B16" s="111" t="s">
        <v>92</v>
      </c>
      <c r="D16" s="42">
        <v>73850</v>
      </c>
      <c r="E16" s="114">
        <v>3.269339571271602</v>
      </c>
      <c r="G16" s="42">
        <v>25588</v>
      </c>
      <c r="H16" s="114">
        <v>1.3846073095015079</v>
      </c>
      <c r="J16" s="42">
        <v>17061</v>
      </c>
      <c r="K16" s="114">
        <v>5.5841401386461387</v>
      </c>
      <c r="M16" s="42">
        <v>31201</v>
      </c>
      <c r="N16" s="114">
        <v>29.628609684066589</v>
      </c>
    </row>
    <row r="17" spans="2:14" x14ac:dyDescent="0.25">
      <c r="B17" s="111" t="s">
        <v>93</v>
      </c>
      <c r="D17" s="42">
        <v>19332</v>
      </c>
      <c r="E17" s="114">
        <v>3.2566123617177909</v>
      </c>
      <c r="G17" s="42">
        <v>5018</v>
      </c>
      <c r="H17" s="114">
        <v>1.119891804793351</v>
      </c>
      <c r="J17" s="42">
        <v>4076</v>
      </c>
      <c r="K17" s="114">
        <v>3.9427355387889338</v>
      </c>
      <c r="M17" s="42">
        <v>10238</v>
      </c>
      <c r="N17" s="114">
        <v>24.28137747841761</v>
      </c>
    </row>
    <row r="18" spans="2:14" x14ac:dyDescent="0.25">
      <c r="B18" s="111" t="s">
        <v>94</v>
      </c>
      <c r="D18" s="42">
        <v>82249</v>
      </c>
      <c r="E18" s="114">
        <v>3.8680328709194698</v>
      </c>
      <c r="G18" s="42">
        <v>18704</v>
      </c>
      <c r="H18" s="114">
        <v>1.1005771204232839</v>
      </c>
      <c r="J18" s="42">
        <v>15087</v>
      </c>
      <c r="K18" s="114">
        <v>5.1597480146923029</v>
      </c>
      <c r="M18" s="42">
        <v>48458</v>
      </c>
      <c r="N18" s="114">
        <v>36.026109971154128</v>
      </c>
    </row>
    <row r="19" spans="2:14" x14ac:dyDescent="0.25">
      <c r="B19" s="111" t="s">
        <v>95</v>
      </c>
      <c r="D19" s="42">
        <v>128001</v>
      </c>
      <c r="E19" s="114">
        <v>5.3306630251859364</v>
      </c>
      <c r="G19" s="42">
        <v>26759</v>
      </c>
      <c r="H19" s="114">
        <v>1.531911434348616</v>
      </c>
      <c r="J19" s="42">
        <v>22430</v>
      </c>
      <c r="K19" s="114">
        <v>5.2050096187092594</v>
      </c>
      <c r="M19" s="42">
        <v>78812</v>
      </c>
      <c r="N19" s="114">
        <v>35.25980010558434</v>
      </c>
    </row>
    <row r="20" spans="2:14" x14ac:dyDescent="0.25">
      <c r="B20" s="111" t="s">
        <v>96</v>
      </c>
      <c r="D20" s="42">
        <v>255935</v>
      </c>
      <c r="E20" s="114">
        <v>3.1503081069889851</v>
      </c>
      <c r="G20" s="42">
        <v>67831</v>
      </c>
      <c r="H20" s="114">
        <v>1.0400115667574701</v>
      </c>
      <c r="J20" s="42">
        <v>50826</v>
      </c>
      <c r="K20" s="114">
        <v>4.5255540745212537</v>
      </c>
      <c r="M20" s="42">
        <v>137278</v>
      </c>
      <c r="N20" s="114">
        <v>28.665394301082902</v>
      </c>
    </row>
    <row r="21" spans="2:14" x14ac:dyDescent="0.25">
      <c r="B21" s="111" t="s">
        <v>97</v>
      </c>
      <c r="D21" s="42">
        <v>183429</v>
      </c>
      <c r="E21" s="114">
        <v>3.3810662941814669</v>
      </c>
      <c r="G21" s="42">
        <v>46909</v>
      </c>
      <c r="H21" s="114">
        <v>1.0861415936498151</v>
      </c>
      <c r="J21" s="42">
        <v>37851</v>
      </c>
      <c r="K21" s="114">
        <v>4.7612039427010222</v>
      </c>
      <c r="M21" s="42">
        <v>98669</v>
      </c>
      <c r="N21" s="114">
        <v>31.692941206701619</v>
      </c>
    </row>
    <row r="22" spans="2:14" x14ac:dyDescent="0.25">
      <c r="B22" s="111" t="s">
        <v>98</v>
      </c>
      <c r="D22" s="42">
        <v>37451</v>
      </c>
      <c r="E22" s="114">
        <v>3.5554353037229021</v>
      </c>
      <c r="G22" s="42">
        <v>9569</v>
      </c>
      <c r="H22" s="114">
        <v>1.178867848285905</v>
      </c>
      <c r="J22" s="42">
        <v>6897</v>
      </c>
      <c r="K22" s="114">
        <v>4.1655342356543636</v>
      </c>
      <c r="M22" s="42">
        <v>20985</v>
      </c>
      <c r="N22" s="114">
        <v>27.589697742601331</v>
      </c>
    </row>
    <row r="23" spans="2:14" x14ac:dyDescent="0.25">
      <c r="B23" s="111" t="s">
        <v>99</v>
      </c>
      <c r="D23" s="42">
        <v>96528</v>
      </c>
      <c r="E23" s="114">
        <v>3.5556983152352291</v>
      </c>
      <c r="G23" s="42">
        <v>25377</v>
      </c>
      <c r="H23" s="114">
        <v>1.2784949660236831</v>
      </c>
      <c r="J23" s="42">
        <v>17125</v>
      </c>
      <c r="K23" s="114">
        <v>3.5354984691549691</v>
      </c>
      <c r="M23" s="42">
        <v>54026</v>
      </c>
      <c r="N23" s="114">
        <v>22.01046216022424</v>
      </c>
    </row>
    <row r="24" spans="2:14" x14ac:dyDescent="0.25">
      <c r="B24" s="111" t="s">
        <v>100</v>
      </c>
      <c r="D24" s="42">
        <v>218682</v>
      </c>
      <c r="E24" s="114">
        <v>3.0740160862853299</v>
      </c>
      <c r="G24" s="42">
        <v>56419</v>
      </c>
      <c r="H24" s="114">
        <v>0.97758921049521785</v>
      </c>
      <c r="J24" s="42">
        <v>39598</v>
      </c>
      <c r="K24" s="114">
        <v>4.2414446490295061</v>
      </c>
      <c r="M24" s="42">
        <v>122665</v>
      </c>
      <c r="N24" s="114">
        <v>29.98770324482766</v>
      </c>
    </row>
    <row r="25" spans="2:14" x14ac:dyDescent="0.25">
      <c r="B25" s="111" t="s">
        <v>101</v>
      </c>
      <c r="D25" s="42">
        <v>51044</v>
      </c>
      <c r="E25" s="114">
        <v>3.2164054067167451</v>
      </c>
      <c r="G25" s="42">
        <v>18276</v>
      </c>
      <c r="H25" s="114">
        <v>1.388062932203197</v>
      </c>
      <c r="J25" s="42">
        <v>9951</v>
      </c>
      <c r="K25" s="114">
        <v>5.0763156283796196</v>
      </c>
      <c r="M25" s="42">
        <v>22817</v>
      </c>
      <c r="N25" s="114">
        <v>30.70680698732269</v>
      </c>
    </row>
    <row r="26" spans="2:14" x14ac:dyDescent="0.25">
      <c r="B26" s="111" t="s">
        <v>102</v>
      </c>
      <c r="D26" s="42">
        <v>17323</v>
      </c>
      <c r="E26" s="114">
        <v>2.5331430393037109</v>
      </c>
      <c r="G26" s="42">
        <v>3567</v>
      </c>
      <c r="H26" s="114">
        <v>0.66016434705359794</v>
      </c>
      <c r="J26" s="42">
        <v>2837</v>
      </c>
      <c r="K26" s="114">
        <v>2.8456793219318919</v>
      </c>
      <c r="M26" s="42">
        <v>10919</v>
      </c>
      <c r="N26" s="114">
        <v>24.907046237368551</v>
      </c>
    </row>
    <row r="27" spans="2:14" x14ac:dyDescent="0.25">
      <c r="B27" s="111" t="s">
        <v>103</v>
      </c>
      <c r="D27" s="42">
        <v>74613</v>
      </c>
      <c r="E27" s="114">
        <v>3.3274570393557088</v>
      </c>
      <c r="G27" s="42">
        <v>18436</v>
      </c>
      <c r="H27" s="114">
        <v>1.084391491444153</v>
      </c>
      <c r="J27" s="42">
        <v>13628</v>
      </c>
      <c r="K27" s="114">
        <v>3.6334841508317179</v>
      </c>
      <c r="M27" s="42">
        <v>42549</v>
      </c>
      <c r="N27" s="114">
        <v>25.455274241409011</v>
      </c>
    </row>
    <row r="28" spans="2:14" x14ac:dyDescent="0.25">
      <c r="B28" s="111" t="s">
        <v>104</v>
      </c>
      <c r="D28" s="42">
        <v>9668</v>
      </c>
      <c r="E28" s="114">
        <v>2.9583571754237261</v>
      </c>
      <c r="G28" s="42">
        <v>1593</v>
      </c>
      <c r="H28" s="114">
        <v>0.62889853928148443</v>
      </c>
      <c r="J28" s="42">
        <v>1765</v>
      </c>
      <c r="K28" s="114">
        <v>3.490073558490864</v>
      </c>
      <c r="M28" s="42">
        <v>6310</v>
      </c>
      <c r="N28" s="114">
        <v>27.517334612533251</v>
      </c>
    </row>
    <row r="29" spans="2:14" x14ac:dyDescent="0.25">
      <c r="B29" s="111" t="s">
        <v>105</v>
      </c>
      <c r="D29" s="42">
        <v>1668</v>
      </c>
      <c r="E29" s="114">
        <v>1.9960032070075511</v>
      </c>
      <c r="G29" s="42">
        <v>912</v>
      </c>
      <c r="H29" s="114">
        <v>1.26440128103814</v>
      </c>
      <c r="J29" s="42">
        <v>279</v>
      </c>
      <c r="K29" s="114">
        <v>3.1643416127934669</v>
      </c>
      <c r="M29" s="42">
        <v>477</v>
      </c>
      <c r="N29" s="114">
        <v>18.199160625715379</v>
      </c>
    </row>
    <row r="30" spans="2:14" x14ac:dyDescent="0.25">
      <c r="B30" s="115" t="s">
        <v>106</v>
      </c>
      <c r="D30" s="44">
        <v>2420</v>
      </c>
      <c r="E30" s="118">
        <v>2.779468685035662</v>
      </c>
      <c r="G30" s="44">
        <v>1329</v>
      </c>
      <c r="H30" s="118">
        <v>1.748040195717367</v>
      </c>
      <c r="J30" s="44">
        <v>400</v>
      </c>
      <c r="K30" s="118">
        <v>4.6452212286610148</v>
      </c>
      <c r="M30" s="44">
        <v>691</v>
      </c>
      <c r="N30" s="118">
        <v>28.459637561779239</v>
      </c>
    </row>
    <row r="31" spans="2:14" ht="8.1" customHeight="1" x14ac:dyDescent="0.25"/>
    <row r="32" spans="2:14" x14ac:dyDescent="0.25">
      <c r="B32" s="119" t="s">
        <v>49</v>
      </c>
      <c r="D32" s="120">
        <v>1724191</v>
      </c>
      <c r="E32" s="123">
        <v>3.5095680194247318</v>
      </c>
      <c r="G32" s="120">
        <v>453558</v>
      </c>
      <c r="H32" s="123">
        <v>1.1644719370165679</v>
      </c>
      <c r="J32" s="120">
        <v>341234</v>
      </c>
      <c r="K32" s="123">
        <v>4.7740912991761446</v>
      </c>
      <c r="M32" s="120">
        <v>929399</v>
      </c>
      <c r="N32" s="123">
        <v>30.663084134195842</v>
      </c>
    </row>
    <row r="34" spans="2:14" x14ac:dyDescent="0.25">
      <c r="B34" s="211" t="s">
        <v>125</v>
      </c>
      <c r="C34" s="210"/>
      <c r="D34" s="210"/>
      <c r="E34" s="210"/>
      <c r="F34" s="210"/>
      <c r="G34" s="210"/>
      <c r="H34" s="210"/>
      <c r="I34" s="210"/>
      <c r="J34" s="210"/>
      <c r="K34" s="210"/>
      <c r="L34" s="210"/>
      <c r="M34" s="210"/>
      <c r="N34" s="210"/>
    </row>
  </sheetData>
  <mergeCells count="19">
    <mergeCell ref="B34:N34"/>
    <mergeCell ref="H9:H10"/>
    <mergeCell ref="D7:E8"/>
    <mergeCell ref="J9:J10"/>
    <mergeCell ref="G8:H8"/>
    <mergeCell ref="E9:E10"/>
    <mergeCell ref="G7:H7"/>
    <mergeCell ref="M7:N7"/>
    <mergeCell ref="D9:D10"/>
    <mergeCell ref="N9:N10"/>
    <mergeCell ref="J7:K7"/>
    <mergeCell ref="M8:N8"/>
    <mergeCell ref="G9:G10"/>
    <mergeCell ref="K9:K10"/>
    <mergeCell ref="A4:N4"/>
    <mergeCell ref="M9:M10"/>
    <mergeCell ref="B7:B10"/>
    <mergeCell ref="J8:K8"/>
    <mergeCell ref="B5:N5"/>
  </mergeCells>
  <printOptions horizontalCentered="1" verticalCentered="1"/>
  <pageMargins left="0.27777777777777779" right="0.27777777777777779" top="0.27777777777777779" bottom="0.27777777777777779" header="0.1388888888888889" footer="0.1388888888888889"/>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235</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2"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X35"/>
  <sheetViews>
    <sheetView showGridLines="0" workbookViewId="0"/>
  </sheetViews>
  <sheetFormatPr baseColWidth="10" defaultColWidth="8.7109375" defaultRowHeight="15" x14ac:dyDescent="0.25"/>
  <cols>
    <col min="1" max="1" width="3" customWidth="1"/>
    <col min="2" max="2" width="34" customWidth="1"/>
    <col min="3" max="3" width="0.42578125" customWidth="1"/>
    <col min="4" max="4" width="14" customWidth="1"/>
    <col min="5" max="5" width="0.42578125" customWidth="1"/>
    <col min="6" max="7" width="14" customWidth="1"/>
    <col min="8" max="8" width="0.42578125" customWidth="1"/>
    <col min="9" max="10" width="14" customWidth="1"/>
    <col min="11" max="11" width="9" customWidth="1"/>
    <col min="12" max="12" width="11" customWidth="1"/>
    <col min="13" max="13" width="9" customWidth="1"/>
    <col min="14" max="14" width="11" customWidth="1"/>
    <col min="15" max="15" width="9" customWidth="1"/>
    <col min="16" max="16" width="11" customWidth="1"/>
    <col min="17" max="17" width="9" customWidth="1"/>
    <col min="18" max="18" width="11" customWidth="1"/>
    <col min="19" max="19" width="9" customWidth="1"/>
    <col min="20" max="20" width="11" customWidth="1"/>
    <col min="21" max="21" width="9" customWidth="1"/>
    <col min="22" max="22" width="11" customWidth="1"/>
    <col min="23" max="23" width="9" customWidth="1"/>
    <col min="24" max="24" width="11" customWidth="1"/>
  </cols>
  <sheetData>
    <row r="1" spans="1:24" ht="14.45" customHeight="1" x14ac:dyDescent="0.25"/>
    <row r="2" spans="1:24" ht="14.45" customHeight="1" x14ac:dyDescent="0.25"/>
    <row r="3" spans="1:24" ht="32.450000000000003" customHeight="1" x14ac:dyDescent="0.25"/>
    <row r="4" spans="1:24" ht="19.5" customHeight="1" x14ac:dyDescent="0.25">
      <c r="A4" s="209" t="s">
        <v>236</v>
      </c>
      <c r="B4" s="210"/>
      <c r="C4" s="210"/>
      <c r="D4" s="210"/>
      <c r="E4" s="210"/>
      <c r="F4" s="210"/>
      <c r="G4" s="210"/>
      <c r="H4" s="210"/>
      <c r="I4" s="210"/>
      <c r="J4" s="210"/>
      <c r="K4" s="210"/>
      <c r="L4" s="210"/>
      <c r="M4" s="210"/>
      <c r="N4" s="210"/>
      <c r="O4" s="210"/>
      <c r="P4" s="210"/>
      <c r="Q4" s="210"/>
      <c r="R4" s="210"/>
      <c r="S4" s="210"/>
      <c r="T4" s="210"/>
      <c r="U4" s="210"/>
      <c r="V4" s="210"/>
    </row>
    <row r="5" spans="1:24" ht="15.95" customHeight="1" x14ac:dyDescent="0.25">
      <c r="B5" s="226" t="s">
        <v>113</v>
      </c>
      <c r="C5" s="210"/>
      <c r="D5" s="210"/>
      <c r="E5" s="210"/>
      <c r="F5" s="210"/>
      <c r="G5" s="210"/>
      <c r="H5" s="210"/>
      <c r="I5" s="210"/>
      <c r="J5" s="210"/>
      <c r="K5" s="210"/>
      <c r="L5" s="210"/>
      <c r="M5" s="210"/>
      <c r="N5" s="210"/>
      <c r="O5" s="210"/>
      <c r="P5" s="210"/>
      <c r="Q5" s="210"/>
      <c r="R5" s="210"/>
      <c r="S5" s="210"/>
      <c r="T5" s="210"/>
      <c r="U5" s="210"/>
      <c r="V5" s="210"/>
    </row>
    <row r="6" spans="1:24" ht="6" customHeight="1" x14ac:dyDescent="0.25"/>
    <row r="7" spans="1:24" ht="7.5" customHeight="1" x14ac:dyDescent="0.25">
      <c r="B7" s="235" t="s">
        <v>114</v>
      </c>
      <c r="D7" s="228" t="s">
        <v>204</v>
      </c>
      <c r="E7" s="5"/>
      <c r="F7" s="5"/>
      <c r="G7" s="5"/>
      <c r="H7" s="5"/>
      <c r="I7" s="5"/>
      <c r="J7" s="5"/>
      <c r="K7" s="5"/>
      <c r="L7" s="5"/>
      <c r="M7" s="5"/>
      <c r="N7" s="5"/>
      <c r="O7" s="5"/>
      <c r="P7" s="5"/>
      <c r="Q7" s="5"/>
      <c r="R7" s="5"/>
      <c r="S7" s="5"/>
      <c r="T7" s="5"/>
      <c r="U7" s="5"/>
      <c r="V7" s="5"/>
      <c r="W7" s="5"/>
      <c r="X7" s="6"/>
    </row>
    <row r="8" spans="1:24" ht="15" customHeight="1" x14ac:dyDescent="0.25">
      <c r="B8" s="220"/>
      <c r="D8" s="247"/>
      <c r="E8" s="9"/>
      <c r="F8" s="217" t="s">
        <v>237</v>
      </c>
      <c r="G8" s="204"/>
      <c r="H8" s="9"/>
      <c r="I8" s="217" t="s">
        <v>238</v>
      </c>
      <c r="J8" s="204"/>
      <c r="K8" s="243" t="s">
        <v>149</v>
      </c>
      <c r="L8" s="210"/>
      <c r="M8" s="210"/>
      <c r="N8" s="210"/>
      <c r="O8" s="210"/>
      <c r="P8" s="210"/>
      <c r="Q8" s="210"/>
      <c r="R8" s="210"/>
      <c r="S8" s="210"/>
      <c r="T8" s="210"/>
      <c r="U8" s="210"/>
      <c r="V8" s="210"/>
      <c r="W8" s="210"/>
      <c r="X8" s="213"/>
    </row>
    <row r="9" spans="1:24" ht="25.5" customHeight="1" x14ac:dyDescent="0.25">
      <c r="B9" s="220"/>
      <c r="D9" s="223"/>
      <c r="E9" s="9"/>
      <c r="F9" s="205"/>
      <c r="G9" s="207"/>
      <c r="H9" s="9"/>
      <c r="I9" s="205"/>
      <c r="J9" s="207"/>
      <c r="K9" s="245" t="s">
        <v>150</v>
      </c>
      <c r="L9" s="202"/>
      <c r="M9" s="245" t="s">
        <v>151</v>
      </c>
      <c r="N9" s="202"/>
      <c r="O9" s="245" t="s">
        <v>152</v>
      </c>
      <c r="P9" s="202"/>
      <c r="Q9" s="245" t="s">
        <v>153</v>
      </c>
      <c r="R9" s="202"/>
      <c r="S9" s="245" t="s">
        <v>154</v>
      </c>
      <c r="T9" s="202"/>
      <c r="U9" s="245" t="s">
        <v>62</v>
      </c>
      <c r="V9" s="202"/>
      <c r="W9" s="245" t="s">
        <v>155</v>
      </c>
      <c r="X9" s="202"/>
    </row>
    <row r="10" spans="1:24" ht="39" customHeight="1" x14ac:dyDescent="0.25">
      <c r="B10" s="231"/>
      <c r="D10" s="244" t="s">
        <v>119</v>
      </c>
      <c r="E10" s="10"/>
      <c r="F10" s="242" t="s">
        <v>119</v>
      </c>
      <c r="G10" s="242" t="s">
        <v>239</v>
      </c>
      <c r="H10" s="10"/>
      <c r="I10" s="242" t="s">
        <v>119</v>
      </c>
      <c r="J10" s="242" t="s">
        <v>239</v>
      </c>
      <c r="K10" s="242" t="s">
        <v>119</v>
      </c>
      <c r="L10" s="242" t="s">
        <v>157</v>
      </c>
      <c r="M10" s="242" t="s">
        <v>119</v>
      </c>
      <c r="N10" s="242" t="s">
        <v>157</v>
      </c>
      <c r="O10" s="242" t="s">
        <v>119</v>
      </c>
      <c r="P10" s="242" t="s">
        <v>157</v>
      </c>
      <c r="Q10" s="242" t="s">
        <v>119</v>
      </c>
      <c r="R10" s="242" t="s">
        <v>157</v>
      </c>
      <c r="S10" s="242" t="s">
        <v>119</v>
      </c>
      <c r="T10" s="242" t="s">
        <v>157</v>
      </c>
      <c r="U10" s="242" t="s">
        <v>119</v>
      </c>
      <c r="V10" s="242" t="s">
        <v>157</v>
      </c>
      <c r="W10" s="242" t="s">
        <v>119</v>
      </c>
      <c r="X10" s="246" t="s">
        <v>157</v>
      </c>
    </row>
    <row r="11" spans="1:24" ht="8.4499999999999993" customHeight="1" x14ac:dyDescent="0.25"/>
    <row r="12" spans="1:24" x14ac:dyDescent="0.25">
      <c r="B12" s="107" t="s">
        <v>88</v>
      </c>
      <c r="D12" s="130">
        <v>352209</v>
      </c>
      <c r="F12" s="40">
        <v>5629</v>
      </c>
      <c r="G12" s="110">
        <v>1.598198796737164</v>
      </c>
      <c r="I12" s="40">
        <v>2974</v>
      </c>
      <c r="J12" s="110">
        <v>0.84438501003665445</v>
      </c>
      <c r="K12" s="40">
        <v>2696</v>
      </c>
      <c r="L12" s="109">
        <v>90.652320107599195</v>
      </c>
      <c r="M12" s="108">
        <v>40</v>
      </c>
      <c r="N12" s="109">
        <v>1.3449899125756559</v>
      </c>
      <c r="O12" s="108">
        <v>13</v>
      </c>
      <c r="P12" s="109">
        <v>0.43712172158708812</v>
      </c>
      <c r="Q12" s="108">
        <v>165</v>
      </c>
      <c r="R12" s="109">
        <v>5.5480833893745798</v>
      </c>
      <c r="S12" s="108">
        <v>0</v>
      </c>
      <c r="T12" s="109">
        <v>0</v>
      </c>
      <c r="U12" s="108">
        <v>13</v>
      </c>
      <c r="V12" s="109">
        <v>0.43712172158708812</v>
      </c>
      <c r="W12" s="108">
        <v>47</v>
      </c>
      <c r="X12" s="110">
        <v>1.580363147276395</v>
      </c>
    </row>
    <row r="13" spans="1:24" x14ac:dyDescent="0.25">
      <c r="B13" s="111" t="s">
        <v>89</v>
      </c>
      <c r="D13" s="131">
        <v>50906</v>
      </c>
      <c r="F13" s="42">
        <v>1102</v>
      </c>
      <c r="G13" s="114">
        <v>2.1647742898675988</v>
      </c>
      <c r="I13" s="42">
        <v>598</v>
      </c>
      <c r="J13" s="114">
        <v>1.1747141790751581</v>
      </c>
      <c r="K13" s="42">
        <v>547</v>
      </c>
      <c r="L13" s="113">
        <v>91.471571906354512</v>
      </c>
      <c r="M13" s="112">
        <v>8</v>
      </c>
      <c r="N13" s="113">
        <v>1.337792642140468</v>
      </c>
      <c r="O13" s="112">
        <v>1</v>
      </c>
      <c r="P13" s="113">
        <v>0.1672240802675585</v>
      </c>
      <c r="Q13" s="112">
        <v>31</v>
      </c>
      <c r="R13" s="113">
        <v>5.183946488294314</v>
      </c>
      <c r="S13" s="112">
        <v>3</v>
      </c>
      <c r="T13" s="113">
        <v>0.50167224080267558</v>
      </c>
      <c r="U13" s="112">
        <v>2</v>
      </c>
      <c r="V13" s="113">
        <v>0.33444816053511711</v>
      </c>
      <c r="W13" s="112">
        <v>6</v>
      </c>
      <c r="X13" s="114">
        <v>1.0033444816053509</v>
      </c>
    </row>
    <row r="14" spans="1:24" x14ac:dyDescent="0.25">
      <c r="B14" s="111" t="s">
        <v>90</v>
      </c>
      <c r="D14" s="131">
        <v>34369</v>
      </c>
      <c r="F14" s="42">
        <v>675</v>
      </c>
      <c r="G14" s="114">
        <v>1.9639791672728331</v>
      </c>
      <c r="I14" s="42">
        <v>329</v>
      </c>
      <c r="J14" s="114">
        <v>0.95725799412261048</v>
      </c>
      <c r="K14" s="42">
        <v>312</v>
      </c>
      <c r="L14" s="113">
        <v>94.832826747720361</v>
      </c>
      <c r="M14" s="112">
        <v>0</v>
      </c>
      <c r="N14" s="113">
        <v>0</v>
      </c>
      <c r="O14" s="112">
        <v>15</v>
      </c>
      <c r="P14" s="113">
        <v>4.5592705167173264</v>
      </c>
      <c r="Q14" s="112">
        <v>0</v>
      </c>
      <c r="R14" s="113">
        <v>0</v>
      </c>
      <c r="S14" s="112">
        <v>0</v>
      </c>
      <c r="T14" s="113">
        <v>0</v>
      </c>
      <c r="U14" s="112">
        <v>0</v>
      </c>
      <c r="V14" s="113">
        <v>0</v>
      </c>
      <c r="W14" s="112">
        <v>2</v>
      </c>
      <c r="X14" s="114">
        <v>0.60790273556231</v>
      </c>
    </row>
    <row r="15" spans="1:24" x14ac:dyDescent="0.25">
      <c r="B15" s="111" t="s">
        <v>91</v>
      </c>
      <c r="D15" s="131">
        <v>34514</v>
      </c>
      <c r="F15" s="42">
        <v>621</v>
      </c>
      <c r="G15" s="114">
        <v>1.7992698615054761</v>
      </c>
      <c r="I15" s="42">
        <v>395</v>
      </c>
      <c r="J15" s="114">
        <v>1.1444631164165271</v>
      </c>
      <c r="K15" s="42">
        <v>338</v>
      </c>
      <c r="L15" s="113">
        <v>85.569620253164558</v>
      </c>
      <c r="M15" s="112">
        <v>11</v>
      </c>
      <c r="N15" s="113">
        <v>2.7848101265822778</v>
      </c>
      <c r="O15" s="112">
        <v>36</v>
      </c>
      <c r="P15" s="113">
        <v>9.113924050632912</v>
      </c>
      <c r="Q15" s="112">
        <v>0</v>
      </c>
      <c r="R15" s="113">
        <v>0</v>
      </c>
      <c r="S15" s="112">
        <v>2</v>
      </c>
      <c r="T15" s="113">
        <v>0.50632911392405067</v>
      </c>
      <c r="U15" s="112">
        <v>8</v>
      </c>
      <c r="V15" s="113">
        <v>2.0253164556962031</v>
      </c>
      <c r="W15" s="112">
        <v>0</v>
      </c>
      <c r="X15" s="114">
        <v>0</v>
      </c>
    </row>
    <row r="16" spans="1:24" x14ac:dyDescent="0.25">
      <c r="B16" s="111" t="s">
        <v>92</v>
      </c>
      <c r="D16" s="131">
        <v>73850</v>
      </c>
      <c r="F16" s="42">
        <v>1822</v>
      </c>
      <c r="G16" s="114">
        <v>2.4671631685849702</v>
      </c>
      <c r="I16" s="42">
        <v>663</v>
      </c>
      <c r="J16" s="114">
        <v>0.89776574136763709</v>
      </c>
      <c r="K16" s="42">
        <v>638</v>
      </c>
      <c r="L16" s="113">
        <v>96.229260935143287</v>
      </c>
      <c r="M16" s="112">
        <v>4</v>
      </c>
      <c r="N16" s="113">
        <v>0.60331825037707398</v>
      </c>
      <c r="O16" s="112">
        <v>3</v>
      </c>
      <c r="P16" s="113">
        <v>0.45248868778280549</v>
      </c>
      <c r="Q16" s="112">
        <v>0</v>
      </c>
      <c r="R16" s="113">
        <v>0</v>
      </c>
      <c r="S16" s="112">
        <v>0</v>
      </c>
      <c r="T16" s="113">
        <v>0</v>
      </c>
      <c r="U16" s="112">
        <v>18</v>
      </c>
      <c r="V16" s="113">
        <v>2.7149321266968331</v>
      </c>
      <c r="W16" s="112">
        <v>0</v>
      </c>
      <c r="X16" s="114">
        <v>0</v>
      </c>
    </row>
    <row r="17" spans="2:24" x14ac:dyDescent="0.25">
      <c r="B17" s="111" t="s">
        <v>93</v>
      </c>
      <c r="D17" s="131">
        <v>19332</v>
      </c>
      <c r="F17" s="42">
        <v>457</v>
      </c>
      <c r="G17" s="114">
        <v>2.3639561349058562</v>
      </c>
      <c r="I17" s="42">
        <v>200</v>
      </c>
      <c r="J17" s="114">
        <v>1.034554107179805</v>
      </c>
      <c r="K17" s="42">
        <v>178</v>
      </c>
      <c r="L17" s="113">
        <v>89</v>
      </c>
      <c r="M17" s="112">
        <v>5</v>
      </c>
      <c r="N17" s="113">
        <v>2.5</v>
      </c>
      <c r="O17" s="112">
        <v>9</v>
      </c>
      <c r="P17" s="113">
        <v>4.5</v>
      </c>
      <c r="Q17" s="112">
        <v>1</v>
      </c>
      <c r="R17" s="113">
        <v>0.5</v>
      </c>
      <c r="S17" s="112">
        <v>0</v>
      </c>
      <c r="T17" s="113">
        <v>0</v>
      </c>
      <c r="U17" s="112">
        <v>6</v>
      </c>
      <c r="V17" s="113">
        <v>3</v>
      </c>
      <c r="W17" s="112">
        <v>1</v>
      </c>
      <c r="X17" s="114">
        <v>0.5</v>
      </c>
    </row>
    <row r="18" spans="2:24" x14ac:dyDescent="0.25">
      <c r="B18" s="111" t="s">
        <v>94</v>
      </c>
      <c r="D18" s="131">
        <v>82249</v>
      </c>
      <c r="F18" s="42">
        <v>1308</v>
      </c>
      <c r="G18" s="114">
        <v>1.59029289109898</v>
      </c>
      <c r="I18" s="42">
        <v>948</v>
      </c>
      <c r="J18" s="114">
        <v>1.15259759997082</v>
      </c>
      <c r="K18" s="42">
        <v>831</v>
      </c>
      <c r="L18" s="113">
        <v>87.658227848101262</v>
      </c>
      <c r="M18" s="112">
        <v>20</v>
      </c>
      <c r="N18" s="113">
        <v>2.109704641350211</v>
      </c>
      <c r="O18" s="112">
        <v>13</v>
      </c>
      <c r="P18" s="113">
        <v>1.371308016877637</v>
      </c>
      <c r="Q18" s="112">
        <v>9</v>
      </c>
      <c r="R18" s="113">
        <v>0.949367088607595</v>
      </c>
      <c r="S18" s="112">
        <v>0</v>
      </c>
      <c r="T18" s="113">
        <v>0</v>
      </c>
      <c r="U18" s="112">
        <v>26</v>
      </c>
      <c r="V18" s="113">
        <v>2.742616033755275</v>
      </c>
      <c r="W18" s="112">
        <v>49</v>
      </c>
      <c r="X18" s="114">
        <v>5.1687763713080166</v>
      </c>
    </row>
    <row r="19" spans="2:24" x14ac:dyDescent="0.25">
      <c r="B19" s="111" t="s">
        <v>95</v>
      </c>
      <c r="D19" s="131">
        <v>128001</v>
      </c>
      <c r="F19" s="42">
        <v>1676</v>
      </c>
      <c r="G19" s="114">
        <v>1.30936477058773</v>
      </c>
      <c r="I19" s="42">
        <v>1335</v>
      </c>
      <c r="J19" s="114">
        <v>1.0429606018702979</v>
      </c>
      <c r="K19" s="42">
        <v>1212</v>
      </c>
      <c r="L19" s="113">
        <v>90.786516853932582</v>
      </c>
      <c r="M19" s="112">
        <v>43</v>
      </c>
      <c r="N19" s="113">
        <v>3.220973782771535</v>
      </c>
      <c r="O19" s="112">
        <v>0</v>
      </c>
      <c r="P19" s="113">
        <v>0</v>
      </c>
      <c r="Q19" s="112">
        <v>0</v>
      </c>
      <c r="R19" s="113">
        <v>0</v>
      </c>
      <c r="S19" s="112">
        <v>0</v>
      </c>
      <c r="T19" s="113">
        <v>0</v>
      </c>
      <c r="U19" s="112">
        <v>38</v>
      </c>
      <c r="V19" s="113">
        <v>2.8464419475655429</v>
      </c>
      <c r="W19" s="112">
        <v>42</v>
      </c>
      <c r="X19" s="114">
        <v>3.1460674157303372</v>
      </c>
    </row>
    <row r="20" spans="2:24" x14ac:dyDescent="0.25">
      <c r="B20" s="111" t="s">
        <v>96</v>
      </c>
      <c r="D20" s="131">
        <v>255935</v>
      </c>
      <c r="F20" s="42">
        <v>6245</v>
      </c>
      <c r="G20" s="114">
        <v>2.4400726747025612</v>
      </c>
      <c r="I20" s="42">
        <v>3153</v>
      </c>
      <c r="J20" s="114">
        <v>1.231953425674488</v>
      </c>
      <c r="K20" s="42">
        <v>2337</v>
      </c>
      <c r="L20" s="113">
        <v>74.119885823025683</v>
      </c>
      <c r="M20" s="112">
        <v>23</v>
      </c>
      <c r="N20" s="113">
        <v>0.72946400253726618</v>
      </c>
      <c r="O20" s="112">
        <v>722</v>
      </c>
      <c r="P20" s="113">
        <v>22.898826514430699</v>
      </c>
      <c r="Q20" s="112">
        <v>0</v>
      </c>
      <c r="R20" s="113">
        <v>0</v>
      </c>
      <c r="S20" s="112">
        <v>9</v>
      </c>
      <c r="T20" s="113">
        <v>0.28544243577545197</v>
      </c>
      <c r="U20" s="112">
        <v>61</v>
      </c>
      <c r="V20" s="113">
        <v>1.934665398033619</v>
      </c>
      <c r="W20" s="112">
        <v>1</v>
      </c>
      <c r="X20" s="114">
        <v>3.1715826197272437E-2</v>
      </c>
    </row>
    <row r="21" spans="2:24" x14ac:dyDescent="0.25">
      <c r="B21" s="111" t="s">
        <v>97</v>
      </c>
      <c r="D21" s="131">
        <v>183429</v>
      </c>
      <c r="F21" s="42">
        <v>3768</v>
      </c>
      <c r="G21" s="114">
        <v>2.054200807942038</v>
      </c>
      <c r="I21" s="42">
        <v>1697</v>
      </c>
      <c r="J21" s="114">
        <v>0.92515360166603966</v>
      </c>
      <c r="K21" s="42">
        <v>1574</v>
      </c>
      <c r="L21" s="113">
        <v>92.751915144372418</v>
      </c>
      <c r="M21" s="112">
        <v>51</v>
      </c>
      <c r="N21" s="113">
        <v>3.00530347672363</v>
      </c>
      <c r="O21" s="112">
        <v>64</v>
      </c>
      <c r="P21" s="113">
        <v>3.7713612256923978</v>
      </c>
      <c r="Q21" s="112">
        <v>0</v>
      </c>
      <c r="R21" s="113">
        <v>0</v>
      </c>
      <c r="S21" s="112">
        <v>1</v>
      </c>
      <c r="T21" s="113">
        <v>5.8927519151443723E-2</v>
      </c>
      <c r="U21" s="112">
        <v>0</v>
      </c>
      <c r="V21" s="113">
        <v>0</v>
      </c>
      <c r="W21" s="112">
        <v>7</v>
      </c>
      <c r="X21" s="114">
        <v>0.41249263406010611</v>
      </c>
    </row>
    <row r="22" spans="2:24" x14ac:dyDescent="0.25">
      <c r="B22" s="111" t="s">
        <v>98</v>
      </c>
      <c r="D22" s="131">
        <v>37451</v>
      </c>
      <c r="F22" s="42">
        <v>452</v>
      </c>
      <c r="G22" s="114">
        <v>1.206910362874156</v>
      </c>
      <c r="I22" s="42">
        <v>504</v>
      </c>
      <c r="J22" s="114">
        <v>1.345758457718085</v>
      </c>
      <c r="K22" s="42">
        <v>398</v>
      </c>
      <c r="L22" s="113">
        <v>78.968253968253961</v>
      </c>
      <c r="M22" s="112">
        <v>15</v>
      </c>
      <c r="N22" s="113">
        <v>2.9761904761904758</v>
      </c>
      <c r="O22" s="112">
        <v>50</v>
      </c>
      <c r="P22" s="113">
        <v>9.9206349206349209</v>
      </c>
      <c r="Q22" s="112">
        <v>0</v>
      </c>
      <c r="R22" s="113">
        <v>0</v>
      </c>
      <c r="S22" s="112">
        <v>0</v>
      </c>
      <c r="T22" s="113">
        <v>0</v>
      </c>
      <c r="U22" s="112">
        <v>2</v>
      </c>
      <c r="V22" s="113">
        <v>0.3968253968253968</v>
      </c>
      <c r="W22" s="112">
        <v>39</v>
      </c>
      <c r="X22" s="114">
        <v>7.7380952380952381</v>
      </c>
    </row>
    <row r="23" spans="2:24" x14ac:dyDescent="0.25">
      <c r="B23" s="111" t="s">
        <v>99</v>
      </c>
      <c r="D23" s="131">
        <v>96528</v>
      </c>
      <c r="F23" s="42">
        <v>2023</v>
      </c>
      <c r="G23" s="114">
        <v>2.0957649593900221</v>
      </c>
      <c r="I23" s="42">
        <v>1062</v>
      </c>
      <c r="J23" s="114">
        <v>1.1001989060169071</v>
      </c>
      <c r="K23" s="42">
        <v>1018</v>
      </c>
      <c r="L23" s="113">
        <v>95.856873822975516</v>
      </c>
      <c r="M23" s="112">
        <v>11</v>
      </c>
      <c r="N23" s="113">
        <v>1.0357815442561209</v>
      </c>
      <c r="O23" s="112">
        <v>3</v>
      </c>
      <c r="P23" s="113">
        <v>0.2824858757062147</v>
      </c>
      <c r="Q23" s="112">
        <v>0</v>
      </c>
      <c r="R23" s="113">
        <v>0</v>
      </c>
      <c r="S23" s="112">
        <v>0</v>
      </c>
      <c r="T23" s="113">
        <v>0</v>
      </c>
      <c r="U23" s="112">
        <v>30</v>
      </c>
      <c r="V23" s="113">
        <v>2.8248587570621471</v>
      </c>
      <c r="W23" s="112">
        <v>0</v>
      </c>
      <c r="X23" s="114">
        <v>0</v>
      </c>
    </row>
    <row r="24" spans="2:24" x14ac:dyDescent="0.25">
      <c r="B24" s="111" t="s">
        <v>100</v>
      </c>
      <c r="D24" s="131">
        <v>218682</v>
      </c>
      <c r="F24" s="42">
        <v>5418</v>
      </c>
      <c r="G24" s="114">
        <v>2.4775701703843942</v>
      </c>
      <c r="I24" s="42">
        <v>2410</v>
      </c>
      <c r="J24" s="114">
        <v>1.102056867963527</v>
      </c>
      <c r="K24" s="42">
        <v>1823</v>
      </c>
      <c r="L24" s="113">
        <v>75.643153526970949</v>
      </c>
      <c r="M24" s="112">
        <v>82</v>
      </c>
      <c r="N24" s="113">
        <v>3.4024896265560161</v>
      </c>
      <c r="O24" s="112">
        <v>0</v>
      </c>
      <c r="P24" s="113">
        <v>0</v>
      </c>
      <c r="Q24" s="112">
        <v>0</v>
      </c>
      <c r="R24" s="113">
        <v>0</v>
      </c>
      <c r="S24" s="112">
        <v>0</v>
      </c>
      <c r="T24" s="113">
        <v>0</v>
      </c>
      <c r="U24" s="112">
        <v>36</v>
      </c>
      <c r="V24" s="113">
        <v>1.493775933609959</v>
      </c>
      <c r="W24" s="112">
        <v>469</v>
      </c>
      <c r="X24" s="114">
        <v>19.460580912863069</v>
      </c>
    </row>
    <row r="25" spans="2:24" x14ac:dyDescent="0.25">
      <c r="B25" s="111" t="s">
        <v>101</v>
      </c>
      <c r="D25" s="131">
        <v>51044</v>
      </c>
      <c r="F25" s="42">
        <v>722</v>
      </c>
      <c r="G25" s="114">
        <v>1.414465950944283</v>
      </c>
      <c r="I25" s="42">
        <v>509</v>
      </c>
      <c r="J25" s="114">
        <v>0.99717890447457092</v>
      </c>
      <c r="K25" s="42">
        <v>381</v>
      </c>
      <c r="L25" s="113">
        <v>74.852652259332018</v>
      </c>
      <c r="M25" s="112">
        <v>7</v>
      </c>
      <c r="N25" s="113">
        <v>1.37524557956778</v>
      </c>
      <c r="O25" s="112">
        <v>0</v>
      </c>
      <c r="P25" s="113">
        <v>0</v>
      </c>
      <c r="Q25" s="112">
        <v>56</v>
      </c>
      <c r="R25" s="113">
        <v>11.00196463654224</v>
      </c>
      <c r="S25" s="112">
        <v>29</v>
      </c>
      <c r="T25" s="113">
        <v>5.6974459724950881</v>
      </c>
      <c r="U25" s="112">
        <v>22</v>
      </c>
      <c r="V25" s="113">
        <v>4.3222003929273081</v>
      </c>
      <c r="W25" s="112">
        <v>14</v>
      </c>
      <c r="X25" s="114">
        <v>2.7504911591355601</v>
      </c>
    </row>
    <row r="26" spans="2:24" x14ac:dyDescent="0.25">
      <c r="B26" s="111" t="s">
        <v>102</v>
      </c>
      <c r="D26" s="131">
        <v>17323</v>
      </c>
      <c r="F26" s="42">
        <v>234</v>
      </c>
      <c r="G26" s="114">
        <v>1.3508052877677079</v>
      </c>
      <c r="I26" s="42">
        <v>220</v>
      </c>
      <c r="J26" s="114">
        <v>1.269987877388443</v>
      </c>
      <c r="K26" s="42">
        <v>207</v>
      </c>
      <c r="L26" s="113">
        <v>94.090909090909093</v>
      </c>
      <c r="M26" s="112">
        <v>12</v>
      </c>
      <c r="N26" s="113">
        <v>5.4545454545454541</v>
      </c>
      <c r="O26" s="112">
        <v>0</v>
      </c>
      <c r="P26" s="113">
        <v>0</v>
      </c>
      <c r="Q26" s="112">
        <v>0</v>
      </c>
      <c r="R26" s="113">
        <v>0</v>
      </c>
      <c r="S26" s="112">
        <v>0</v>
      </c>
      <c r="T26" s="113">
        <v>0</v>
      </c>
      <c r="U26" s="112">
        <v>1</v>
      </c>
      <c r="V26" s="113">
        <v>0.45454545454545447</v>
      </c>
      <c r="W26" s="112">
        <v>0</v>
      </c>
      <c r="X26" s="114">
        <v>0</v>
      </c>
    </row>
    <row r="27" spans="2:24" x14ac:dyDescent="0.25">
      <c r="B27" s="111" t="s">
        <v>103</v>
      </c>
      <c r="D27" s="131">
        <v>74613</v>
      </c>
      <c r="F27" s="42">
        <v>1085</v>
      </c>
      <c r="G27" s="114">
        <v>1.4541701848203401</v>
      </c>
      <c r="I27" s="42">
        <v>945</v>
      </c>
      <c r="J27" s="114">
        <v>1.266535322262877</v>
      </c>
      <c r="K27" s="42">
        <v>786</v>
      </c>
      <c r="L27" s="113">
        <v>83.174603174603178</v>
      </c>
      <c r="M27" s="112">
        <v>27</v>
      </c>
      <c r="N27" s="113">
        <v>2.8571428571428572</v>
      </c>
      <c r="O27" s="112">
        <v>77</v>
      </c>
      <c r="P27" s="113">
        <v>8.1481481481481488</v>
      </c>
      <c r="Q27" s="112">
        <v>9</v>
      </c>
      <c r="R27" s="113">
        <v>0.95238095238095244</v>
      </c>
      <c r="S27" s="112">
        <v>22</v>
      </c>
      <c r="T27" s="113">
        <v>2.3280423280423279</v>
      </c>
      <c r="U27" s="112">
        <v>22</v>
      </c>
      <c r="V27" s="113">
        <v>2.3280423280423279</v>
      </c>
      <c r="W27" s="112">
        <v>2</v>
      </c>
      <c r="X27" s="114">
        <v>0.21164021164021171</v>
      </c>
    </row>
    <row r="28" spans="2:24" x14ac:dyDescent="0.25">
      <c r="B28" s="111" t="s">
        <v>104</v>
      </c>
      <c r="D28" s="131">
        <v>9668</v>
      </c>
      <c r="F28" s="42">
        <v>219</v>
      </c>
      <c r="G28" s="114">
        <v>2.2652047993380222</v>
      </c>
      <c r="I28" s="42">
        <v>173</v>
      </c>
      <c r="J28" s="114">
        <v>1.7894083574679349</v>
      </c>
      <c r="K28" s="42">
        <v>45</v>
      </c>
      <c r="L28" s="113">
        <v>26.01156069364162</v>
      </c>
      <c r="M28" s="112">
        <v>0</v>
      </c>
      <c r="N28" s="113">
        <v>0</v>
      </c>
      <c r="O28" s="112">
        <v>127</v>
      </c>
      <c r="P28" s="113">
        <v>73.410404624277461</v>
      </c>
      <c r="Q28" s="112">
        <v>0</v>
      </c>
      <c r="R28" s="113">
        <v>0</v>
      </c>
      <c r="S28" s="112">
        <v>0</v>
      </c>
      <c r="T28" s="113">
        <v>0</v>
      </c>
      <c r="U28" s="112">
        <v>1</v>
      </c>
      <c r="V28" s="113">
        <v>0.57803468208092479</v>
      </c>
      <c r="W28" s="112">
        <v>0</v>
      </c>
      <c r="X28" s="114">
        <v>0</v>
      </c>
    </row>
    <row r="29" spans="2:24" x14ac:dyDescent="0.25">
      <c r="B29" s="111" t="s">
        <v>105</v>
      </c>
      <c r="D29" s="131">
        <v>1668</v>
      </c>
      <c r="F29" s="42">
        <v>37</v>
      </c>
      <c r="G29" s="114">
        <v>2.218225419664269</v>
      </c>
      <c r="I29" s="42">
        <v>30</v>
      </c>
      <c r="J29" s="114">
        <v>1.7985611510791371</v>
      </c>
      <c r="K29" s="42">
        <v>20</v>
      </c>
      <c r="L29" s="113">
        <v>66.666666666666657</v>
      </c>
      <c r="M29" s="112">
        <v>1</v>
      </c>
      <c r="N29" s="113">
        <v>3.333333333333333</v>
      </c>
      <c r="O29" s="112">
        <v>2</v>
      </c>
      <c r="P29" s="113">
        <v>6.666666666666667</v>
      </c>
      <c r="Q29" s="112">
        <v>3</v>
      </c>
      <c r="R29" s="113">
        <v>10</v>
      </c>
      <c r="S29" s="112">
        <v>0</v>
      </c>
      <c r="T29" s="113">
        <v>0</v>
      </c>
      <c r="U29" s="112">
        <v>0</v>
      </c>
      <c r="V29" s="113">
        <v>0</v>
      </c>
      <c r="W29" s="112">
        <v>4</v>
      </c>
      <c r="X29" s="114">
        <v>13.33333333333333</v>
      </c>
    </row>
    <row r="30" spans="2:24" x14ac:dyDescent="0.25">
      <c r="B30" s="115" t="s">
        <v>106</v>
      </c>
      <c r="D30" s="132">
        <v>2420</v>
      </c>
      <c r="F30" s="44">
        <v>51</v>
      </c>
      <c r="G30" s="118">
        <v>2.107438016528925</v>
      </c>
      <c r="I30" s="44">
        <v>20</v>
      </c>
      <c r="J30" s="118">
        <v>0.82644628099173556</v>
      </c>
      <c r="K30" s="44">
        <v>13</v>
      </c>
      <c r="L30" s="117">
        <v>65</v>
      </c>
      <c r="M30" s="116">
        <v>0</v>
      </c>
      <c r="N30" s="117">
        <v>0</v>
      </c>
      <c r="O30" s="116">
        <v>2</v>
      </c>
      <c r="P30" s="117">
        <v>10</v>
      </c>
      <c r="Q30" s="116">
        <v>2</v>
      </c>
      <c r="R30" s="117">
        <v>10</v>
      </c>
      <c r="S30" s="116">
        <v>0</v>
      </c>
      <c r="T30" s="117">
        <v>0</v>
      </c>
      <c r="U30" s="116">
        <v>0</v>
      </c>
      <c r="V30" s="117">
        <v>0</v>
      </c>
      <c r="W30" s="116">
        <v>3</v>
      </c>
      <c r="X30" s="118">
        <v>15</v>
      </c>
    </row>
    <row r="31" spans="2:24" ht="8.1" customHeight="1" x14ac:dyDescent="0.25"/>
    <row r="32" spans="2:24" x14ac:dyDescent="0.25">
      <c r="B32" s="119" t="s">
        <v>49</v>
      </c>
      <c r="D32" s="133">
        <v>1724191</v>
      </c>
      <c r="F32" s="120">
        <v>33544</v>
      </c>
      <c r="G32" s="123">
        <v>1.9454921177526161</v>
      </c>
      <c r="I32" s="120">
        <v>18165</v>
      </c>
      <c r="J32" s="123">
        <v>1.0535375721135301</v>
      </c>
      <c r="K32" s="120">
        <v>30708</v>
      </c>
      <c r="L32" s="122">
        <v>169.05037159372421</v>
      </c>
      <c r="M32" s="121">
        <v>720</v>
      </c>
      <c r="N32" s="122">
        <v>3.963666391412056</v>
      </c>
      <c r="O32" s="121">
        <v>2274</v>
      </c>
      <c r="P32" s="122">
        <v>12.51857968620974</v>
      </c>
      <c r="Q32" s="121">
        <v>552</v>
      </c>
      <c r="R32" s="122">
        <v>3.0388109000825758</v>
      </c>
      <c r="S32" s="121">
        <v>132</v>
      </c>
      <c r="T32" s="122">
        <v>0.72667217175887699</v>
      </c>
      <c r="U32" s="121">
        <v>572</v>
      </c>
      <c r="V32" s="122">
        <v>3.148912744288467</v>
      </c>
      <c r="W32" s="121">
        <v>1372</v>
      </c>
      <c r="X32" s="123">
        <v>7.5529865125240843</v>
      </c>
    </row>
    <row r="34" spans="2:22" x14ac:dyDescent="0.25">
      <c r="B34" s="248" t="s">
        <v>158</v>
      </c>
      <c r="C34" s="210"/>
      <c r="D34" s="210"/>
      <c r="E34" s="210"/>
      <c r="F34" s="210"/>
      <c r="G34" s="210"/>
      <c r="H34" s="210"/>
      <c r="I34" s="210"/>
      <c r="J34" s="210"/>
      <c r="K34" s="210"/>
      <c r="L34" s="210"/>
      <c r="M34" s="210"/>
      <c r="N34" s="210"/>
      <c r="O34" s="210"/>
      <c r="P34" s="210"/>
      <c r="Q34" s="210"/>
      <c r="R34" s="210"/>
      <c r="S34" s="210"/>
      <c r="T34" s="210"/>
      <c r="U34" s="210"/>
      <c r="V34" s="210"/>
    </row>
    <row r="35" spans="2:22" x14ac:dyDescent="0.25">
      <c r="B35" s="210"/>
      <c r="C35" s="210"/>
      <c r="D35" s="210"/>
      <c r="E35" s="210"/>
      <c r="F35" s="210"/>
      <c r="G35" s="210"/>
      <c r="H35" s="210"/>
      <c r="I35" s="210"/>
      <c r="J35" s="210"/>
      <c r="K35" s="210"/>
      <c r="L35" s="210"/>
      <c r="M35" s="210"/>
      <c r="N35" s="210"/>
      <c r="O35" s="210"/>
      <c r="P35" s="210"/>
      <c r="Q35" s="210"/>
      <c r="R35" s="210"/>
      <c r="S35" s="210"/>
      <c r="T35" s="210"/>
      <c r="U35" s="210"/>
      <c r="V35" s="210"/>
    </row>
  </sheetData>
  <mergeCells count="34">
    <mergeCell ref="D7:D9"/>
    <mergeCell ref="B34:V35"/>
    <mergeCell ref="S10"/>
    <mergeCell ref="B7:B10"/>
    <mergeCell ref="L10"/>
    <mergeCell ref="N10"/>
    <mergeCell ref="V10"/>
    <mergeCell ref="S9:T9"/>
    <mergeCell ref="G10"/>
    <mergeCell ref="M10"/>
    <mergeCell ref="W9:X9"/>
    <mergeCell ref="Q10"/>
    <mergeCell ref="X10"/>
    <mergeCell ref="I10"/>
    <mergeCell ref="I8:J9"/>
    <mergeCell ref="U10"/>
    <mergeCell ref="W10"/>
    <mergeCell ref="Q9:R9"/>
    <mergeCell ref="A4:V4"/>
    <mergeCell ref="K10"/>
    <mergeCell ref="O10"/>
    <mergeCell ref="D10"/>
    <mergeCell ref="F10"/>
    <mergeCell ref="J10"/>
    <mergeCell ref="P10"/>
    <mergeCell ref="R10"/>
    <mergeCell ref="B5:V5"/>
    <mergeCell ref="K8:X8"/>
    <mergeCell ref="T10"/>
    <mergeCell ref="F8:G9"/>
    <mergeCell ref="U9:V9"/>
    <mergeCell ref="K9:L9"/>
    <mergeCell ref="M9:N9"/>
    <mergeCell ref="O9:P9"/>
  </mergeCells>
  <printOptions horizontalCentered="1" verticalCentered="1"/>
  <pageMargins left="0.27777777777777779" right="0.27777777777777779" top="0.27777777777777779" bottom="0.27777777777777779" header="0.1388888888888889" footer="0.1388888888888889"/>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86</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410355</v>
      </c>
      <c r="E9" s="108">
        <v>396745</v>
      </c>
      <c r="F9" s="108">
        <v>402114</v>
      </c>
      <c r="G9" s="108">
        <v>422621</v>
      </c>
      <c r="H9" s="108">
        <v>420976</v>
      </c>
      <c r="I9" s="108">
        <v>423377</v>
      </c>
      <c r="J9" s="108">
        <v>456133</v>
      </c>
      <c r="K9" s="108">
        <v>470127</v>
      </c>
      <c r="L9" s="194"/>
      <c r="M9" s="7"/>
      <c r="N9" s="195">
        <f t="shared" ref="N9:N28" si="0">E9/D9-1</f>
        <v>-3.3166404698370955E-2</v>
      </c>
      <c r="O9" s="196">
        <f t="shared" ref="O9:O28" si="1">E9-D9</f>
        <v>-13610</v>
      </c>
      <c r="P9" s="195">
        <f t="shared" ref="P9:P28" si="2">F9/E9-1</f>
        <v>1.3532621709158255E-2</v>
      </c>
      <c r="Q9" s="196">
        <f t="shared" ref="Q9:Q28" si="3">F9-E9</f>
        <v>5369</v>
      </c>
      <c r="R9" s="195">
        <f t="shared" ref="R9:R28" si="4">G9/F9-1</f>
        <v>5.0997975698433784E-2</v>
      </c>
      <c r="S9" s="196">
        <f t="shared" ref="S9:S28" si="5">G9-F9</f>
        <v>20507</v>
      </c>
      <c r="T9" s="195">
        <f t="shared" ref="T9:T28" si="6">H9/G9-1</f>
        <v>-3.8923763845147841E-3</v>
      </c>
      <c r="U9" s="196">
        <f t="shared" ref="U9:U28" si="7">H9-G9</f>
        <v>-1645</v>
      </c>
      <c r="V9" s="195">
        <f t="shared" ref="V9:V28" si="8">I9/H9-1</f>
        <v>5.7034130211699452E-3</v>
      </c>
      <c r="W9" s="196">
        <f t="shared" ref="W9:W28" si="9">I9-H9</f>
        <v>2401</v>
      </c>
      <c r="X9" s="195">
        <f t="shared" ref="X9:X28" si="10">J9/I9-1</f>
        <v>7.7368397433020597E-2</v>
      </c>
      <c r="Y9" s="196">
        <f t="shared" ref="Y9:Y28" si="11">J9-I9</f>
        <v>32756</v>
      </c>
      <c r="Z9" s="195">
        <v>0.1055100668300184</v>
      </c>
      <c r="AA9" s="196">
        <v>44869</v>
      </c>
    </row>
    <row r="10" spans="2:27" x14ac:dyDescent="0.25">
      <c r="B10" s="169" t="s">
        <v>89</v>
      </c>
      <c r="D10" s="42">
        <v>51252</v>
      </c>
      <c r="E10" s="112">
        <v>47953</v>
      </c>
      <c r="F10" s="112">
        <v>48669</v>
      </c>
      <c r="G10" s="112">
        <v>51170</v>
      </c>
      <c r="H10" s="112">
        <v>54128</v>
      </c>
      <c r="I10" s="112">
        <v>57909</v>
      </c>
      <c r="J10" s="112">
        <v>61425</v>
      </c>
      <c r="K10" s="112">
        <v>62734</v>
      </c>
      <c r="L10" s="197"/>
      <c r="M10" s="8"/>
      <c r="N10" s="198">
        <f t="shared" si="0"/>
        <v>-6.4368219776789193E-2</v>
      </c>
      <c r="O10" s="199">
        <f t="shared" si="1"/>
        <v>-3299</v>
      </c>
      <c r="P10" s="198">
        <f t="shared" si="2"/>
        <v>1.4931286885075057E-2</v>
      </c>
      <c r="Q10" s="199">
        <f t="shared" si="3"/>
        <v>716</v>
      </c>
      <c r="R10" s="198">
        <f t="shared" si="4"/>
        <v>5.1387947153218594E-2</v>
      </c>
      <c r="S10" s="199">
        <f t="shared" si="5"/>
        <v>2501</v>
      </c>
      <c r="T10" s="198">
        <f t="shared" si="6"/>
        <v>5.7807308970099669E-2</v>
      </c>
      <c r="U10" s="199">
        <f t="shared" si="7"/>
        <v>2958</v>
      </c>
      <c r="V10" s="198">
        <f t="shared" si="8"/>
        <v>6.9852941176470562E-2</v>
      </c>
      <c r="W10" s="199">
        <f t="shared" si="9"/>
        <v>3781</v>
      </c>
      <c r="X10" s="198">
        <f t="shared" si="10"/>
        <v>6.0715950888462933E-2</v>
      </c>
      <c r="Y10" s="199">
        <f t="shared" si="11"/>
        <v>3516</v>
      </c>
      <c r="Z10" s="198">
        <v>5.9857072865807208E-2</v>
      </c>
      <c r="AA10" s="199">
        <v>3543</v>
      </c>
    </row>
    <row r="11" spans="2:27" x14ac:dyDescent="0.25">
      <c r="B11" s="169" t="s">
        <v>90</v>
      </c>
      <c r="D11" s="42">
        <v>40697</v>
      </c>
      <c r="E11" s="112">
        <v>39355</v>
      </c>
      <c r="F11" s="112">
        <v>41002</v>
      </c>
      <c r="G11" s="112">
        <v>43882</v>
      </c>
      <c r="H11" s="112">
        <v>46871</v>
      </c>
      <c r="I11" s="112">
        <v>51282</v>
      </c>
      <c r="J11" s="112">
        <v>50073</v>
      </c>
      <c r="K11" s="112">
        <v>50757</v>
      </c>
      <c r="L11" s="197"/>
      <c r="M11" s="8"/>
      <c r="N11" s="198">
        <f t="shared" si="0"/>
        <v>-3.2975403592402364E-2</v>
      </c>
      <c r="O11" s="199">
        <f t="shared" si="1"/>
        <v>-1342</v>
      </c>
      <c r="P11" s="198">
        <f t="shared" si="2"/>
        <v>4.1849828484309404E-2</v>
      </c>
      <c r="Q11" s="199">
        <f t="shared" si="3"/>
        <v>1647</v>
      </c>
      <c r="R11" s="198">
        <f t="shared" si="4"/>
        <v>7.024047607433781E-2</v>
      </c>
      <c r="S11" s="199">
        <f t="shared" si="5"/>
        <v>2880</v>
      </c>
      <c r="T11" s="198">
        <f t="shared" si="6"/>
        <v>6.8114488856478639E-2</v>
      </c>
      <c r="U11" s="199">
        <f t="shared" si="7"/>
        <v>2989</v>
      </c>
      <c r="V11" s="198">
        <f t="shared" si="8"/>
        <v>9.4109363999061335E-2</v>
      </c>
      <c r="W11" s="199">
        <f t="shared" si="9"/>
        <v>4411</v>
      </c>
      <c r="X11" s="198">
        <f t="shared" si="10"/>
        <v>-2.3575523575523616E-2</v>
      </c>
      <c r="Y11" s="199">
        <f t="shared" si="11"/>
        <v>-1209</v>
      </c>
      <c r="Z11" s="198">
        <v>-2.9428636989444649E-2</v>
      </c>
      <c r="AA11" s="199">
        <v>-1539</v>
      </c>
    </row>
    <row r="12" spans="2:27" x14ac:dyDescent="0.25">
      <c r="B12" s="169" t="s">
        <v>91</v>
      </c>
      <c r="D12" s="42">
        <v>32479</v>
      </c>
      <c r="E12" s="112">
        <v>32836</v>
      </c>
      <c r="F12" s="112">
        <v>35355</v>
      </c>
      <c r="G12" s="112">
        <v>39461</v>
      </c>
      <c r="H12" s="112">
        <v>43584</v>
      </c>
      <c r="I12" s="112">
        <v>46233</v>
      </c>
      <c r="J12" s="112">
        <v>50646</v>
      </c>
      <c r="K12" s="112">
        <v>50446</v>
      </c>
      <c r="L12" s="197"/>
      <c r="M12" s="8"/>
      <c r="N12" s="198">
        <f t="shared" si="0"/>
        <v>1.0991717725299388E-2</v>
      </c>
      <c r="O12" s="199">
        <f t="shared" si="1"/>
        <v>357</v>
      </c>
      <c r="P12" s="198">
        <f t="shared" si="2"/>
        <v>7.6714581556827977E-2</v>
      </c>
      <c r="Q12" s="199">
        <f t="shared" si="3"/>
        <v>2519</v>
      </c>
      <c r="R12" s="198">
        <f t="shared" si="4"/>
        <v>0.11613633149483804</v>
      </c>
      <c r="S12" s="199">
        <f t="shared" si="5"/>
        <v>4106</v>
      </c>
      <c r="T12" s="198">
        <f t="shared" si="6"/>
        <v>0.10448290717417197</v>
      </c>
      <c r="U12" s="199">
        <f t="shared" si="7"/>
        <v>4123</v>
      </c>
      <c r="V12" s="198">
        <f t="shared" si="8"/>
        <v>6.0779185022026505E-2</v>
      </c>
      <c r="W12" s="199">
        <f t="shared" si="9"/>
        <v>2649</v>
      </c>
      <c r="X12" s="198">
        <f t="shared" si="10"/>
        <v>9.5451301018752766E-2</v>
      </c>
      <c r="Y12" s="199">
        <f t="shared" si="11"/>
        <v>4413</v>
      </c>
      <c r="Z12" s="198">
        <v>5.4737810487580418E-2</v>
      </c>
      <c r="AA12" s="199">
        <v>2618</v>
      </c>
    </row>
    <row r="13" spans="2:27" x14ac:dyDescent="0.25">
      <c r="B13" s="169" t="s">
        <v>92</v>
      </c>
      <c r="D13" s="42">
        <v>53168</v>
      </c>
      <c r="E13" s="112">
        <v>54714</v>
      </c>
      <c r="F13" s="112">
        <v>58012</v>
      </c>
      <c r="G13" s="112">
        <v>57712</v>
      </c>
      <c r="H13" s="112">
        <v>63120</v>
      </c>
      <c r="I13" s="112">
        <v>75761</v>
      </c>
      <c r="J13" s="112">
        <v>79243</v>
      </c>
      <c r="K13" s="112">
        <v>85779</v>
      </c>
      <c r="L13" s="197"/>
      <c r="M13" s="8"/>
      <c r="N13" s="198">
        <f t="shared" si="0"/>
        <v>2.907764068612706E-2</v>
      </c>
      <c r="O13" s="199">
        <f t="shared" si="1"/>
        <v>1546</v>
      </c>
      <c r="P13" s="198">
        <f t="shared" si="2"/>
        <v>6.0277077164893722E-2</v>
      </c>
      <c r="Q13" s="199">
        <f t="shared" si="3"/>
        <v>3298</v>
      </c>
      <c r="R13" s="198">
        <f t="shared" si="4"/>
        <v>-5.1713438598910422E-3</v>
      </c>
      <c r="S13" s="199">
        <f t="shared" si="5"/>
        <v>-300</v>
      </c>
      <c r="T13" s="198">
        <f t="shared" si="6"/>
        <v>9.3706681452730756E-2</v>
      </c>
      <c r="U13" s="199">
        <f t="shared" si="7"/>
        <v>5408</v>
      </c>
      <c r="V13" s="198">
        <f t="shared" si="8"/>
        <v>0.20026932826362476</v>
      </c>
      <c r="W13" s="199">
        <f t="shared" si="9"/>
        <v>12641</v>
      </c>
      <c r="X13" s="198">
        <f t="shared" si="10"/>
        <v>4.5960322593418867E-2</v>
      </c>
      <c r="Y13" s="199">
        <f t="shared" si="11"/>
        <v>3482</v>
      </c>
      <c r="Z13" s="198">
        <v>0.12000574502533019</v>
      </c>
      <c r="AA13" s="199">
        <v>9191</v>
      </c>
    </row>
    <row r="14" spans="2:27" x14ac:dyDescent="0.25">
      <c r="B14" s="169" t="s">
        <v>93</v>
      </c>
      <c r="D14" s="42">
        <v>25483</v>
      </c>
      <c r="E14" s="112">
        <v>25356</v>
      </c>
      <c r="F14" s="112">
        <v>23258</v>
      </c>
      <c r="G14" s="112">
        <v>23164</v>
      </c>
      <c r="H14" s="112">
        <v>23876</v>
      </c>
      <c r="I14" s="112">
        <v>23556</v>
      </c>
      <c r="J14" s="112">
        <v>23795</v>
      </c>
      <c r="K14" s="112">
        <v>25854</v>
      </c>
      <c r="L14" s="197"/>
      <c r="M14" s="8"/>
      <c r="N14" s="198">
        <f t="shared" si="0"/>
        <v>-4.9837146332849525E-3</v>
      </c>
      <c r="O14" s="199">
        <f t="shared" si="1"/>
        <v>-127</v>
      </c>
      <c r="P14" s="198">
        <f t="shared" si="2"/>
        <v>-8.274175737498024E-2</v>
      </c>
      <c r="Q14" s="199">
        <f t="shared" si="3"/>
        <v>-2098</v>
      </c>
      <c r="R14" s="198">
        <f t="shared" si="4"/>
        <v>-4.0416200877118058E-3</v>
      </c>
      <c r="S14" s="199">
        <f t="shared" si="5"/>
        <v>-94</v>
      </c>
      <c r="T14" s="198">
        <f t="shared" si="6"/>
        <v>3.0737351061992824E-2</v>
      </c>
      <c r="U14" s="199">
        <f t="shared" si="7"/>
        <v>712</v>
      </c>
      <c r="V14" s="198">
        <f t="shared" si="8"/>
        <v>-1.34025799966494E-2</v>
      </c>
      <c r="W14" s="199">
        <f t="shared" si="9"/>
        <v>-320</v>
      </c>
      <c r="X14" s="198">
        <f t="shared" si="10"/>
        <v>1.0146034980472063E-2</v>
      </c>
      <c r="Y14" s="199">
        <f t="shared" si="11"/>
        <v>239</v>
      </c>
      <c r="Z14" s="198">
        <v>0.10045117902443181</v>
      </c>
      <c r="AA14" s="199">
        <v>2360</v>
      </c>
    </row>
    <row r="15" spans="2:27" x14ac:dyDescent="0.25">
      <c r="B15" s="169" t="s">
        <v>94</v>
      </c>
      <c r="D15" s="42">
        <v>89837</v>
      </c>
      <c r="E15" s="112">
        <v>84968</v>
      </c>
      <c r="F15" s="112">
        <v>87354</v>
      </c>
      <c r="G15" s="112">
        <v>89947</v>
      </c>
      <c r="H15" s="112">
        <v>94676</v>
      </c>
      <c r="I15" s="112">
        <v>98880</v>
      </c>
      <c r="J15" s="112">
        <v>104062</v>
      </c>
      <c r="K15" s="112">
        <v>105011</v>
      </c>
      <c r="L15" s="197"/>
      <c r="M15" s="8"/>
      <c r="N15" s="198">
        <f t="shared" si="0"/>
        <v>-5.4198158887763359E-2</v>
      </c>
      <c r="O15" s="199">
        <f t="shared" si="1"/>
        <v>-4869</v>
      </c>
      <c r="P15" s="198">
        <f t="shared" si="2"/>
        <v>2.8081159966104829E-2</v>
      </c>
      <c r="Q15" s="199">
        <f t="shared" si="3"/>
        <v>2386</v>
      </c>
      <c r="R15" s="198">
        <f t="shared" si="4"/>
        <v>2.9683815280353576E-2</v>
      </c>
      <c r="S15" s="199">
        <f t="shared" si="5"/>
        <v>2593</v>
      </c>
      <c r="T15" s="198">
        <f t="shared" si="6"/>
        <v>5.2575405516581908E-2</v>
      </c>
      <c r="U15" s="199">
        <f t="shared" si="7"/>
        <v>4729</v>
      </c>
      <c r="V15" s="198">
        <f t="shared" si="8"/>
        <v>4.4404072837889164E-2</v>
      </c>
      <c r="W15" s="199">
        <f t="shared" si="9"/>
        <v>4204</v>
      </c>
      <c r="X15" s="198">
        <f t="shared" si="10"/>
        <v>5.2406957928802678E-2</v>
      </c>
      <c r="Y15" s="199">
        <f t="shared" si="11"/>
        <v>5182</v>
      </c>
      <c r="Z15" s="198">
        <v>2.4587524758271421E-2</v>
      </c>
      <c r="AA15" s="199">
        <v>2520</v>
      </c>
    </row>
    <row r="16" spans="2:27" x14ac:dyDescent="0.25">
      <c r="B16" s="169" t="s">
        <v>95</v>
      </c>
      <c r="D16" s="42">
        <v>146192</v>
      </c>
      <c r="E16" s="112">
        <v>140933</v>
      </c>
      <c r="F16" s="112">
        <v>142154</v>
      </c>
      <c r="G16" s="112">
        <v>146929</v>
      </c>
      <c r="H16" s="112">
        <v>156550</v>
      </c>
      <c r="I16" s="112">
        <v>160725</v>
      </c>
      <c r="J16" s="112">
        <v>162682</v>
      </c>
      <c r="K16" s="112">
        <v>161498</v>
      </c>
      <c r="L16" s="197"/>
      <c r="M16" s="8"/>
      <c r="N16" s="198">
        <f t="shared" si="0"/>
        <v>-3.5973240669804118E-2</v>
      </c>
      <c r="O16" s="199">
        <f t="shared" si="1"/>
        <v>-5259</v>
      </c>
      <c r="P16" s="198">
        <f t="shared" si="2"/>
        <v>8.6636912575479563E-3</v>
      </c>
      <c r="Q16" s="199">
        <f t="shared" si="3"/>
        <v>1221</v>
      </c>
      <c r="R16" s="198">
        <f t="shared" si="4"/>
        <v>3.3590331612195268E-2</v>
      </c>
      <c r="S16" s="199">
        <f t="shared" si="5"/>
        <v>4775</v>
      </c>
      <c r="T16" s="198">
        <f t="shared" si="6"/>
        <v>6.5480606279223252E-2</v>
      </c>
      <c r="U16" s="199">
        <f t="shared" si="7"/>
        <v>9621</v>
      </c>
      <c r="V16" s="198">
        <f t="shared" si="8"/>
        <v>2.666879591184923E-2</v>
      </c>
      <c r="W16" s="199">
        <f t="shared" si="9"/>
        <v>4175</v>
      </c>
      <c r="X16" s="198">
        <f t="shared" si="10"/>
        <v>1.2176077150412246E-2</v>
      </c>
      <c r="Y16" s="199">
        <f t="shared" si="11"/>
        <v>1957</v>
      </c>
      <c r="Z16" s="198">
        <v>1.0785747935830869E-3</v>
      </c>
      <c r="AA16" s="199">
        <v>174</v>
      </c>
    </row>
    <row r="17" spans="2:27" x14ac:dyDescent="0.25">
      <c r="B17" s="169" t="s">
        <v>96</v>
      </c>
      <c r="D17" s="42">
        <v>334206</v>
      </c>
      <c r="E17" s="112">
        <v>321411</v>
      </c>
      <c r="F17" s="112">
        <v>337967</v>
      </c>
      <c r="G17" s="112">
        <v>354754</v>
      </c>
      <c r="H17" s="112">
        <v>352939</v>
      </c>
      <c r="I17" s="112">
        <v>382242</v>
      </c>
      <c r="J17" s="112">
        <v>419673</v>
      </c>
      <c r="K17" s="112">
        <v>429638</v>
      </c>
      <c r="L17" s="197"/>
      <c r="M17" s="8"/>
      <c r="N17" s="198">
        <f t="shared" si="0"/>
        <v>-3.828477047090717E-2</v>
      </c>
      <c r="O17" s="199">
        <f t="shared" si="1"/>
        <v>-12795</v>
      </c>
      <c r="P17" s="198">
        <f t="shared" si="2"/>
        <v>5.1510371455861792E-2</v>
      </c>
      <c r="Q17" s="199">
        <f t="shared" si="3"/>
        <v>16556</v>
      </c>
      <c r="R17" s="198">
        <f t="shared" si="4"/>
        <v>4.9670529962984489E-2</v>
      </c>
      <c r="S17" s="199">
        <f t="shared" si="5"/>
        <v>16787</v>
      </c>
      <c r="T17" s="198">
        <f t="shared" si="6"/>
        <v>-5.1162213815770796E-3</v>
      </c>
      <c r="U17" s="199">
        <f t="shared" si="7"/>
        <v>-1815</v>
      </c>
      <c r="V17" s="198">
        <f t="shared" si="8"/>
        <v>8.3025678658351643E-2</v>
      </c>
      <c r="W17" s="199">
        <f t="shared" si="9"/>
        <v>29303</v>
      </c>
      <c r="X17" s="198">
        <f t="shared" si="10"/>
        <v>9.7924874817523877E-2</v>
      </c>
      <c r="Y17" s="199">
        <f t="shared" si="11"/>
        <v>37431</v>
      </c>
      <c r="Z17" s="198">
        <v>7.7840495722636183E-2</v>
      </c>
      <c r="AA17" s="199">
        <v>31028</v>
      </c>
    </row>
    <row r="18" spans="2:27" x14ac:dyDescent="0.25">
      <c r="B18" s="169" t="s">
        <v>97</v>
      </c>
      <c r="D18" s="42">
        <v>144556</v>
      </c>
      <c r="E18" s="112">
        <v>155768</v>
      </c>
      <c r="F18" s="112">
        <v>166723</v>
      </c>
      <c r="G18" s="112">
        <v>185933</v>
      </c>
      <c r="H18" s="112">
        <v>205653</v>
      </c>
      <c r="I18" s="112">
        <v>218328</v>
      </c>
      <c r="J18" s="112">
        <v>236730</v>
      </c>
      <c r="K18" s="112">
        <v>241132</v>
      </c>
      <c r="L18" s="197"/>
      <c r="M18" s="8"/>
      <c r="N18" s="198">
        <f t="shared" si="0"/>
        <v>7.7561637012645512E-2</v>
      </c>
      <c r="O18" s="199">
        <f t="shared" si="1"/>
        <v>11212</v>
      </c>
      <c r="P18" s="198">
        <f t="shared" si="2"/>
        <v>7.0328950747265084E-2</v>
      </c>
      <c r="Q18" s="199">
        <f t="shared" si="3"/>
        <v>10955</v>
      </c>
      <c r="R18" s="198">
        <f t="shared" si="4"/>
        <v>0.11522105528331417</v>
      </c>
      <c r="S18" s="199">
        <f t="shared" si="5"/>
        <v>19210</v>
      </c>
      <c r="T18" s="198">
        <f t="shared" si="6"/>
        <v>0.10605970968036882</v>
      </c>
      <c r="U18" s="199">
        <f t="shared" si="7"/>
        <v>19720</v>
      </c>
      <c r="V18" s="198">
        <f t="shared" si="8"/>
        <v>6.1632944814809409E-2</v>
      </c>
      <c r="W18" s="199">
        <f t="shared" si="9"/>
        <v>12675</v>
      </c>
      <c r="X18" s="198">
        <f t="shared" si="10"/>
        <v>8.4286028360998078E-2</v>
      </c>
      <c r="Y18" s="199">
        <f t="shared" si="11"/>
        <v>18402</v>
      </c>
      <c r="Z18" s="198">
        <v>6.0564210378163397E-2</v>
      </c>
      <c r="AA18" s="199">
        <v>13770</v>
      </c>
    </row>
    <row r="19" spans="2:27" x14ac:dyDescent="0.25">
      <c r="B19" s="169" t="s">
        <v>98</v>
      </c>
      <c r="D19" s="42">
        <v>56883</v>
      </c>
      <c r="E19" s="112">
        <v>52977</v>
      </c>
      <c r="F19" s="112">
        <v>54286</v>
      </c>
      <c r="G19" s="112">
        <v>56834</v>
      </c>
      <c r="H19" s="112">
        <v>58876</v>
      </c>
      <c r="I19" s="112">
        <v>59450</v>
      </c>
      <c r="J19" s="112">
        <v>62130</v>
      </c>
      <c r="K19" s="112">
        <v>62019</v>
      </c>
      <c r="L19" s="197"/>
      <c r="M19" s="8"/>
      <c r="N19" s="198">
        <f t="shared" si="0"/>
        <v>-6.8667264384789872E-2</v>
      </c>
      <c r="O19" s="199">
        <f t="shared" si="1"/>
        <v>-3906</v>
      </c>
      <c r="P19" s="198">
        <f t="shared" si="2"/>
        <v>2.4708835909923232E-2</v>
      </c>
      <c r="Q19" s="199">
        <f t="shared" si="3"/>
        <v>1309</v>
      </c>
      <c r="R19" s="198">
        <f t="shared" si="4"/>
        <v>4.6936595070552256E-2</v>
      </c>
      <c r="S19" s="199">
        <f t="shared" si="5"/>
        <v>2548</v>
      </c>
      <c r="T19" s="198">
        <f t="shared" si="6"/>
        <v>3.5929197311468597E-2</v>
      </c>
      <c r="U19" s="199">
        <f t="shared" si="7"/>
        <v>2042</v>
      </c>
      <c r="V19" s="198">
        <f t="shared" si="8"/>
        <v>9.7493036211699913E-3</v>
      </c>
      <c r="W19" s="199">
        <f t="shared" si="9"/>
        <v>574</v>
      </c>
      <c r="X19" s="198">
        <f t="shared" si="10"/>
        <v>4.5079899074852881E-2</v>
      </c>
      <c r="Y19" s="199">
        <f t="shared" si="11"/>
        <v>2680</v>
      </c>
      <c r="Z19" s="198">
        <v>2.0485734031000069E-2</v>
      </c>
      <c r="AA19" s="199">
        <v>1245</v>
      </c>
    </row>
    <row r="20" spans="2:27" x14ac:dyDescent="0.25">
      <c r="B20" s="169" t="s">
        <v>99</v>
      </c>
      <c r="D20" s="42">
        <v>80673</v>
      </c>
      <c r="E20" s="112">
        <v>77385</v>
      </c>
      <c r="F20" s="112">
        <v>77804</v>
      </c>
      <c r="G20" s="112">
        <v>79633</v>
      </c>
      <c r="H20" s="112">
        <v>83919</v>
      </c>
      <c r="I20" s="112">
        <v>85251</v>
      </c>
      <c r="J20" s="112">
        <v>100525</v>
      </c>
      <c r="K20" s="112">
        <v>102744</v>
      </c>
      <c r="L20" s="197"/>
      <c r="M20" s="8"/>
      <c r="N20" s="198">
        <f t="shared" si="0"/>
        <v>-4.0757130638503614E-2</v>
      </c>
      <c r="O20" s="199">
        <f t="shared" si="1"/>
        <v>-3288</v>
      </c>
      <c r="P20" s="198">
        <f t="shared" si="2"/>
        <v>5.414486011500852E-3</v>
      </c>
      <c r="Q20" s="199">
        <f t="shared" si="3"/>
        <v>419</v>
      </c>
      <c r="R20" s="198">
        <f t="shared" si="4"/>
        <v>2.3507788802632268E-2</v>
      </c>
      <c r="S20" s="199">
        <f t="shared" si="5"/>
        <v>1829</v>
      </c>
      <c r="T20" s="198">
        <f t="shared" si="6"/>
        <v>5.3821908002963603E-2</v>
      </c>
      <c r="U20" s="199">
        <f t="shared" si="7"/>
        <v>4286</v>
      </c>
      <c r="V20" s="198">
        <f t="shared" si="8"/>
        <v>1.5872448432416864E-2</v>
      </c>
      <c r="W20" s="199">
        <f t="shared" si="9"/>
        <v>1332</v>
      </c>
      <c r="X20" s="198">
        <f t="shared" si="10"/>
        <v>0.17916505378236036</v>
      </c>
      <c r="Y20" s="199">
        <f t="shared" si="11"/>
        <v>15274</v>
      </c>
      <c r="Z20" s="198">
        <v>0.1470164666480602</v>
      </c>
      <c r="AA20" s="199">
        <v>13169</v>
      </c>
    </row>
    <row r="21" spans="2:27" x14ac:dyDescent="0.25">
      <c r="B21" s="169" t="s">
        <v>100</v>
      </c>
      <c r="D21" s="42">
        <v>228990</v>
      </c>
      <c r="E21" s="112">
        <v>223671</v>
      </c>
      <c r="F21" s="112">
        <v>216089</v>
      </c>
      <c r="G21" s="112">
        <v>224953</v>
      </c>
      <c r="H21" s="112">
        <v>237216</v>
      </c>
      <c r="I21" s="112">
        <v>256424</v>
      </c>
      <c r="J21" s="112">
        <v>277807</v>
      </c>
      <c r="K21" s="112">
        <v>287871</v>
      </c>
      <c r="L21" s="197"/>
      <c r="M21" s="8"/>
      <c r="N21" s="198">
        <f t="shared" si="0"/>
        <v>-2.3228088562819327E-2</v>
      </c>
      <c r="O21" s="199">
        <f t="shared" si="1"/>
        <v>-5319</v>
      </c>
      <c r="P21" s="198">
        <f t="shared" si="2"/>
        <v>-3.3898001976116698E-2</v>
      </c>
      <c r="Q21" s="199">
        <f t="shared" si="3"/>
        <v>-7582</v>
      </c>
      <c r="R21" s="198">
        <f t="shared" si="4"/>
        <v>4.1020135222061382E-2</v>
      </c>
      <c r="S21" s="199">
        <f t="shared" si="5"/>
        <v>8864</v>
      </c>
      <c r="T21" s="198">
        <f t="shared" si="6"/>
        <v>5.4513609509541983E-2</v>
      </c>
      <c r="U21" s="199">
        <f t="shared" si="7"/>
        <v>12263</v>
      </c>
      <c r="V21" s="198">
        <f t="shared" si="8"/>
        <v>8.0972615675165338E-2</v>
      </c>
      <c r="W21" s="199">
        <f t="shared" si="9"/>
        <v>19208</v>
      </c>
      <c r="X21" s="198">
        <f t="shared" si="10"/>
        <v>8.3389230337253872E-2</v>
      </c>
      <c r="Y21" s="199">
        <f t="shared" si="11"/>
        <v>21383</v>
      </c>
      <c r="Z21" s="198">
        <v>7.6024550334165664E-2</v>
      </c>
      <c r="AA21" s="199">
        <v>20339</v>
      </c>
    </row>
    <row r="22" spans="2:27" x14ac:dyDescent="0.25">
      <c r="B22" s="169" t="s">
        <v>101</v>
      </c>
      <c r="D22" s="42">
        <v>53719</v>
      </c>
      <c r="E22" s="112">
        <v>52094</v>
      </c>
      <c r="F22" s="112">
        <v>54205</v>
      </c>
      <c r="G22" s="112">
        <v>55440</v>
      </c>
      <c r="H22" s="112">
        <v>62760</v>
      </c>
      <c r="I22" s="112">
        <v>66811</v>
      </c>
      <c r="J22" s="112">
        <v>74588</v>
      </c>
      <c r="K22" s="112">
        <v>75237</v>
      </c>
      <c r="L22" s="197"/>
      <c r="M22" s="8"/>
      <c r="N22" s="198">
        <f t="shared" si="0"/>
        <v>-3.0250004653846863E-2</v>
      </c>
      <c r="O22" s="199">
        <f t="shared" si="1"/>
        <v>-1625</v>
      </c>
      <c r="P22" s="198">
        <f t="shared" si="2"/>
        <v>4.0522900909893744E-2</v>
      </c>
      <c r="Q22" s="199">
        <f t="shared" si="3"/>
        <v>2111</v>
      </c>
      <c r="R22" s="198">
        <f t="shared" si="4"/>
        <v>2.2783876026196914E-2</v>
      </c>
      <c r="S22" s="199">
        <f t="shared" si="5"/>
        <v>1235</v>
      </c>
      <c r="T22" s="198">
        <f t="shared" si="6"/>
        <v>0.13203463203463195</v>
      </c>
      <c r="U22" s="199">
        <f t="shared" si="7"/>
        <v>7320</v>
      </c>
      <c r="V22" s="198">
        <f t="shared" si="8"/>
        <v>6.4547482472912643E-2</v>
      </c>
      <c r="W22" s="199">
        <f t="shared" si="9"/>
        <v>4051</v>
      </c>
      <c r="X22" s="198">
        <f t="shared" si="10"/>
        <v>0.11640298753199319</v>
      </c>
      <c r="Y22" s="199">
        <f t="shared" si="11"/>
        <v>7777</v>
      </c>
      <c r="Z22" s="198">
        <v>7.2164507716643067E-2</v>
      </c>
      <c r="AA22" s="199">
        <v>5064</v>
      </c>
    </row>
    <row r="23" spans="2:27" x14ac:dyDescent="0.25">
      <c r="B23" s="169" t="s">
        <v>102</v>
      </c>
      <c r="D23" s="42">
        <v>20052</v>
      </c>
      <c r="E23" s="112">
        <v>19700</v>
      </c>
      <c r="F23" s="112">
        <v>20426</v>
      </c>
      <c r="G23" s="112">
        <v>21291</v>
      </c>
      <c r="H23" s="112">
        <v>22108</v>
      </c>
      <c r="I23" s="112">
        <v>21514</v>
      </c>
      <c r="J23" s="112">
        <v>24200</v>
      </c>
      <c r="K23" s="112">
        <v>24167</v>
      </c>
      <c r="L23" s="197"/>
      <c r="M23" s="8"/>
      <c r="N23" s="198">
        <f t="shared" si="0"/>
        <v>-1.7554358667464576E-2</v>
      </c>
      <c r="O23" s="199">
        <f t="shared" si="1"/>
        <v>-352</v>
      </c>
      <c r="P23" s="198">
        <f t="shared" si="2"/>
        <v>3.6852791878172697E-2</v>
      </c>
      <c r="Q23" s="199">
        <f t="shared" si="3"/>
        <v>726</v>
      </c>
      <c r="R23" s="198">
        <f t="shared" si="4"/>
        <v>4.2347987858611491E-2</v>
      </c>
      <c r="S23" s="199">
        <f t="shared" si="5"/>
        <v>865</v>
      </c>
      <c r="T23" s="198">
        <f t="shared" si="6"/>
        <v>3.8373021464468637E-2</v>
      </c>
      <c r="U23" s="199">
        <f t="shared" si="7"/>
        <v>817</v>
      </c>
      <c r="V23" s="198">
        <f t="shared" si="8"/>
        <v>-2.6868102044508735E-2</v>
      </c>
      <c r="W23" s="199">
        <f t="shared" si="9"/>
        <v>-594</v>
      </c>
      <c r="X23" s="198">
        <f t="shared" si="10"/>
        <v>0.12484893557683363</v>
      </c>
      <c r="Y23" s="199">
        <f t="shared" si="11"/>
        <v>2686</v>
      </c>
      <c r="Z23" s="198">
        <v>2.480705622932744E-2</v>
      </c>
      <c r="AA23" s="199">
        <v>585</v>
      </c>
    </row>
    <row r="24" spans="2:27" x14ac:dyDescent="0.25">
      <c r="B24" s="169" t="s">
        <v>103</v>
      </c>
      <c r="D24" s="42">
        <v>106366</v>
      </c>
      <c r="E24" s="112">
        <v>105906</v>
      </c>
      <c r="F24" s="112">
        <v>107110</v>
      </c>
      <c r="G24" s="112">
        <v>108983</v>
      </c>
      <c r="H24" s="112">
        <v>114252</v>
      </c>
      <c r="I24" s="112">
        <v>117575</v>
      </c>
      <c r="J24" s="112">
        <v>121716</v>
      </c>
      <c r="K24" s="112">
        <v>121585</v>
      </c>
      <c r="L24" s="197"/>
      <c r="M24" s="8"/>
      <c r="N24" s="198">
        <f t="shared" si="0"/>
        <v>-4.3246902205591464E-3</v>
      </c>
      <c r="O24" s="199">
        <f t="shared" si="1"/>
        <v>-460</v>
      </c>
      <c r="P24" s="198">
        <f t="shared" si="2"/>
        <v>1.1368572130002086E-2</v>
      </c>
      <c r="Q24" s="199">
        <f t="shared" si="3"/>
        <v>1204</v>
      </c>
      <c r="R24" s="198">
        <f t="shared" si="4"/>
        <v>1.7486695920082118E-2</v>
      </c>
      <c r="S24" s="199">
        <f t="shared" si="5"/>
        <v>1873</v>
      </c>
      <c r="T24" s="198">
        <f t="shared" si="6"/>
        <v>4.8346989897506853E-2</v>
      </c>
      <c r="U24" s="199">
        <f t="shared" si="7"/>
        <v>5269</v>
      </c>
      <c r="V24" s="198">
        <f t="shared" si="8"/>
        <v>2.90848300248574E-2</v>
      </c>
      <c r="W24" s="199">
        <f t="shared" si="9"/>
        <v>3323</v>
      </c>
      <c r="X24" s="198">
        <f t="shared" si="10"/>
        <v>3.5220072294280147E-2</v>
      </c>
      <c r="Y24" s="199">
        <f t="shared" si="11"/>
        <v>4141</v>
      </c>
      <c r="Z24" s="198">
        <v>2.099340806986616E-2</v>
      </c>
      <c r="AA24" s="199">
        <v>2500</v>
      </c>
    </row>
    <row r="25" spans="2:27" x14ac:dyDescent="0.25">
      <c r="B25" s="169" t="s">
        <v>104</v>
      </c>
      <c r="D25" s="42">
        <v>15375</v>
      </c>
      <c r="E25" s="112">
        <v>14687</v>
      </c>
      <c r="F25" s="112">
        <v>15454</v>
      </c>
      <c r="G25" s="112">
        <v>14358</v>
      </c>
      <c r="H25" s="112">
        <v>14631</v>
      </c>
      <c r="I25" s="112">
        <v>14722</v>
      </c>
      <c r="J25" s="112">
        <v>14974</v>
      </c>
      <c r="K25" s="112">
        <v>15200</v>
      </c>
      <c r="L25" s="197"/>
      <c r="M25" s="8"/>
      <c r="N25" s="198">
        <f t="shared" si="0"/>
        <v>-4.4747967479674799E-2</v>
      </c>
      <c r="O25" s="199">
        <f t="shared" si="1"/>
        <v>-688</v>
      </c>
      <c r="P25" s="198">
        <f t="shared" si="2"/>
        <v>5.2223054401852043E-2</v>
      </c>
      <c r="Q25" s="199">
        <f t="shared" si="3"/>
        <v>767</v>
      </c>
      <c r="R25" s="198">
        <f t="shared" si="4"/>
        <v>-7.0920150122945502E-2</v>
      </c>
      <c r="S25" s="199">
        <f t="shared" si="5"/>
        <v>-1096</v>
      </c>
      <c r="T25" s="198">
        <f t="shared" si="6"/>
        <v>1.901379022147931E-2</v>
      </c>
      <c r="U25" s="199">
        <f t="shared" si="7"/>
        <v>273</v>
      </c>
      <c r="V25" s="198">
        <f t="shared" si="8"/>
        <v>6.2196705625041648E-3</v>
      </c>
      <c r="W25" s="199">
        <f t="shared" si="9"/>
        <v>91</v>
      </c>
      <c r="X25" s="198">
        <f t="shared" si="10"/>
        <v>1.7117239505501924E-2</v>
      </c>
      <c r="Y25" s="199">
        <f t="shared" si="11"/>
        <v>252</v>
      </c>
      <c r="Z25" s="198">
        <v>2.8416779431664319E-2</v>
      </c>
      <c r="AA25" s="199">
        <v>420</v>
      </c>
    </row>
    <row r="26" spans="2:27" x14ac:dyDescent="0.25">
      <c r="B26" s="169" t="s">
        <v>105</v>
      </c>
      <c r="D26" s="42">
        <v>1893</v>
      </c>
      <c r="E26" s="112">
        <v>1916</v>
      </c>
      <c r="F26" s="112">
        <v>1999</v>
      </c>
      <c r="G26" s="112">
        <v>2183</v>
      </c>
      <c r="H26" s="112">
        <v>2277</v>
      </c>
      <c r="I26" s="112">
        <v>2436</v>
      </c>
      <c r="J26" s="112">
        <v>2573</v>
      </c>
      <c r="K26" s="112">
        <v>2516</v>
      </c>
      <c r="L26" s="197"/>
      <c r="M26" s="8"/>
      <c r="N26" s="198">
        <f t="shared" si="0"/>
        <v>1.2150026413100923E-2</v>
      </c>
      <c r="O26" s="199">
        <f t="shared" si="1"/>
        <v>23</v>
      </c>
      <c r="P26" s="198">
        <f t="shared" si="2"/>
        <v>4.3319415448851872E-2</v>
      </c>
      <c r="Q26" s="199">
        <f t="shared" si="3"/>
        <v>83</v>
      </c>
      <c r="R26" s="198">
        <f t="shared" si="4"/>
        <v>9.2046023011505662E-2</v>
      </c>
      <c r="S26" s="199">
        <f t="shared" si="5"/>
        <v>184</v>
      </c>
      <c r="T26" s="198">
        <f t="shared" si="6"/>
        <v>4.306000916170416E-2</v>
      </c>
      <c r="U26" s="199">
        <f t="shared" si="7"/>
        <v>94</v>
      </c>
      <c r="V26" s="198">
        <f t="shared" si="8"/>
        <v>6.9828722002635013E-2</v>
      </c>
      <c r="W26" s="199">
        <f t="shared" si="9"/>
        <v>159</v>
      </c>
      <c r="X26" s="198">
        <f t="shared" si="10"/>
        <v>5.6239737274220047E-2</v>
      </c>
      <c r="Y26" s="199">
        <f t="shared" si="11"/>
        <v>137</v>
      </c>
      <c r="Z26" s="198">
        <v>-9.4488188976378229E-3</v>
      </c>
      <c r="AA26" s="199">
        <v>-24</v>
      </c>
    </row>
    <row r="27" spans="2:27" x14ac:dyDescent="0.25">
      <c r="B27" s="169" t="s">
        <v>106</v>
      </c>
      <c r="D27" s="42">
        <v>2568</v>
      </c>
      <c r="E27" s="112">
        <v>2575</v>
      </c>
      <c r="F27" s="112">
        <v>2623</v>
      </c>
      <c r="G27" s="112">
        <v>2770</v>
      </c>
      <c r="H27" s="112">
        <v>2960</v>
      </c>
      <c r="I27" s="112">
        <v>3172</v>
      </c>
      <c r="J27" s="112">
        <v>3340</v>
      </c>
      <c r="K27" s="112">
        <v>3376</v>
      </c>
      <c r="L27" s="197"/>
      <c r="M27" s="8"/>
      <c r="N27" s="198">
        <f t="shared" si="0"/>
        <v>2.7258566978192178E-3</v>
      </c>
      <c r="O27" s="199">
        <f t="shared" si="1"/>
        <v>7</v>
      </c>
      <c r="P27" s="198">
        <f t="shared" si="2"/>
        <v>1.8640776699029082E-2</v>
      </c>
      <c r="Q27" s="199">
        <f t="shared" si="3"/>
        <v>48</v>
      </c>
      <c r="R27" s="198">
        <f t="shared" si="4"/>
        <v>5.6042699199390089E-2</v>
      </c>
      <c r="S27" s="199">
        <f t="shared" si="5"/>
        <v>147</v>
      </c>
      <c r="T27" s="198">
        <f t="shared" si="6"/>
        <v>6.8592057761732939E-2</v>
      </c>
      <c r="U27" s="199">
        <f t="shared" si="7"/>
        <v>190</v>
      </c>
      <c r="V27" s="198">
        <f t="shared" si="8"/>
        <v>7.1621621621621667E-2</v>
      </c>
      <c r="W27" s="199">
        <f t="shared" si="9"/>
        <v>212</v>
      </c>
      <c r="X27" s="198">
        <f t="shared" si="10"/>
        <v>5.296343001261028E-2</v>
      </c>
      <c r="Y27" s="199">
        <f t="shared" si="11"/>
        <v>168</v>
      </c>
      <c r="Z27" s="198">
        <v>4.390847247990104E-2</v>
      </c>
      <c r="AA27" s="199">
        <v>142</v>
      </c>
    </row>
    <row r="28" spans="2:27" x14ac:dyDescent="0.25">
      <c r="B28" s="31" t="s">
        <v>49</v>
      </c>
      <c r="D28" s="63">
        <v>1894744</v>
      </c>
      <c r="E28" s="63">
        <v>1850950</v>
      </c>
      <c r="F28" s="63">
        <v>1892604</v>
      </c>
      <c r="G28" s="63">
        <v>1982018</v>
      </c>
      <c r="H28" s="63">
        <v>2061372</v>
      </c>
      <c r="I28" s="63">
        <v>2165648</v>
      </c>
      <c r="J28" s="63">
        <v>2326315</v>
      </c>
      <c r="K28" s="63">
        <v>2377691</v>
      </c>
      <c r="L28" s="64"/>
      <c r="M28" s="11"/>
      <c r="N28" s="200">
        <f t="shared" si="0"/>
        <v>-2.3113412682663204E-2</v>
      </c>
      <c r="O28" s="62">
        <f t="shared" si="1"/>
        <v>-43794</v>
      </c>
      <c r="P28" s="200">
        <f t="shared" si="2"/>
        <v>2.250411950619946E-2</v>
      </c>
      <c r="Q28" s="62">
        <f t="shared" si="3"/>
        <v>41654</v>
      </c>
      <c r="R28" s="200">
        <f t="shared" si="4"/>
        <v>4.7243903109155383E-2</v>
      </c>
      <c r="S28" s="62">
        <f t="shared" si="5"/>
        <v>89414</v>
      </c>
      <c r="T28" s="200">
        <f t="shared" si="6"/>
        <v>4.003697241901949E-2</v>
      </c>
      <c r="U28" s="62">
        <f t="shared" si="7"/>
        <v>79354</v>
      </c>
      <c r="V28" s="200">
        <f t="shared" si="8"/>
        <v>5.0585726399698938E-2</v>
      </c>
      <c r="W28" s="62">
        <f t="shared" si="9"/>
        <v>104276</v>
      </c>
      <c r="X28" s="200">
        <f t="shared" si="10"/>
        <v>7.4188880187362027E-2</v>
      </c>
      <c r="Y28" s="62">
        <f t="shared" si="11"/>
        <v>160667</v>
      </c>
      <c r="Z28" s="200">
        <v>6.828091801428493E-2</v>
      </c>
      <c r="AA28" s="62">
        <v>151974</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E2EFD828-1C0E-4925-BC48-3A5F3CBEB8A6}">
          <x14:colorSeries rgb="FF376092"/>
          <x14:colorNegative rgb="FFD00000"/>
          <x14:colorAxis rgb="FF000000"/>
          <x14:colorMarkers rgb="FFD00000"/>
          <x14:colorFirst rgb="FFD00000"/>
          <x14:colorLast rgb="FFD00000"/>
          <x14:colorHigh rgb="FFD00000"/>
          <x14:colorLow rgb="FFD00000"/>
          <x14:sparklines>
            <x14:sparkline>
              <xm:f>EVO_sol!$D$9:$K$9</xm:f>
              <xm:sqref>L9</xm:sqref>
            </x14:sparkline>
            <x14:sparkline>
              <xm:f>EVO_sol!$D$10:$K$10</xm:f>
              <xm:sqref>L10</xm:sqref>
            </x14:sparkline>
            <x14:sparkline>
              <xm:f>EVO_sol!$D$11:$K$11</xm:f>
              <xm:sqref>L11</xm:sqref>
            </x14:sparkline>
            <x14:sparkline>
              <xm:f>EVO_sol!$D$12:$K$12</xm:f>
              <xm:sqref>L12</xm:sqref>
            </x14:sparkline>
            <x14:sparkline>
              <xm:f>EVO_sol!$D$13:$K$13</xm:f>
              <xm:sqref>L13</xm:sqref>
            </x14:sparkline>
            <x14:sparkline>
              <xm:f>EVO_sol!$D$14:$K$14</xm:f>
              <xm:sqref>L14</xm:sqref>
            </x14:sparkline>
            <x14:sparkline>
              <xm:f>EVO_sol!$D$15:$K$15</xm:f>
              <xm:sqref>L15</xm:sqref>
            </x14:sparkline>
            <x14:sparkline>
              <xm:f>EVO_sol!$D$16:$K$16</xm:f>
              <xm:sqref>L16</xm:sqref>
            </x14:sparkline>
            <x14:sparkline>
              <xm:f>EVO_sol!$D$17:$K$17</xm:f>
              <xm:sqref>L17</xm:sqref>
            </x14:sparkline>
            <x14:sparkline>
              <xm:f>EVO_sol!$D$18:$K$18</xm:f>
              <xm:sqref>L18</xm:sqref>
            </x14:sparkline>
            <x14:sparkline>
              <xm:f>EVO_sol!$D$19:$K$19</xm:f>
              <xm:sqref>L19</xm:sqref>
            </x14:sparkline>
            <x14:sparkline>
              <xm:f>EVO_sol!$D$20:$K$20</xm:f>
              <xm:sqref>L20</xm:sqref>
            </x14:sparkline>
            <x14:sparkline>
              <xm:f>EVO_sol!$D$21:$K$21</xm:f>
              <xm:sqref>L21</xm:sqref>
            </x14:sparkline>
            <x14:sparkline>
              <xm:f>EVO_sol!$D$22:$K$22</xm:f>
              <xm:sqref>L22</xm:sqref>
            </x14:sparkline>
            <x14:sparkline>
              <xm:f>EVO_sol!$D$23:$K$23</xm:f>
              <xm:sqref>L23</xm:sqref>
            </x14:sparkline>
            <x14:sparkline>
              <xm:f>EVO_sol!$D$24:$K$24</xm:f>
              <xm:sqref>L24</xm:sqref>
            </x14:sparkline>
            <x14:sparkline>
              <xm:f>EVO_sol!$D$25:$K$25</xm:f>
              <xm:sqref>L25</xm:sqref>
            </x14:sparkline>
            <x14:sparkline>
              <xm:f>EVO_sol!$D$26:$K$26</xm:f>
              <xm:sqref>L26</xm:sqref>
            </x14:sparkline>
            <x14:sparkline>
              <xm:f>EVO_sol!$D$27:$K$27</xm:f>
              <xm:sqref>L27</xm:sqref>
            </x14:sparkline>
            <x14:sparkline>
              <xm:f>EVO_sol!$D$28:$K$28</xm:f>
              <xm:sqref>L28</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2:AD43"/>
  <sheetViews>
    <sheetView showGridLines="0" workbookViewId="0"/>
  </sheetViews>
  <sheetFormatPr baseColWidth="10" defaultColWidth="8.7109375" defaultRowHeight="15" x14ac:dyDescent="0.25"/>
  <cols>
    <col min="1" max="1" width="0.7109375" customWidth="1"/>
    <col min="3" max="3" width="0.7109375" customWidth="1"/>
    <col min="4" max="4" width="10" customWidth="1"/>
    <col min="7" max="7" width="0.7109375" customWidth="1"/>
    <col min="10" max="10" width="0.7109375" customWidth="1"/>
    <col min="13" max="13" width="0.7109375" customWidth="1"/>
    <col min="16" max="16" width="0.7109375" customWidth="1"/>
    <col min="19" max="19" width="0.7109375" customWidth="1"/>
    <col min="22" max="22" width="0.7109375" customWidth="1"/>
    <col min="25" max="25" width="0.7109375" customWidth="1"/>
    <col min="28" max="28" width="0.7109375" customWidth="1"/>
  </cols>
  <sheetData>
    <row r="2" spans="2:30" ht="48.95" customHeight="1" x14ac:dyDescent="0.25"/>
    <row r="3" spans="2:30" ht="9" customHeight="1" x14ac:dyDescent="0.25"/>
    <row r="4" spans="2:30" ht="21" x14ac:dyDescent="0.25">
      <c r="B4" s="209" t="s">
        <v>240</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row>
    <row r="5" spans="2:30" ht="23.1" customHeight="1" x14ac:dyDescent="0.25">
      <c r="B5" s="226" t="s">
        <v>113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7" spans="2:30" ht="9" customHeight="1" x14ac:dyDescent="0.25"/>
    <row r="8" spans="2:30" ht="23.1" customHeight="1" x14ac:dyDescent="0.25">
      <c r="B8" s="201" t="s">
        <v>159</v>
      </c>
      <c r="D8" s="201" t="s">
        <v>199</v>
      </c>
      <c r="E8" s="201" t="s">
        <v>160</v>
      </c>
      <c r="F8" s="208"/>
      <c r="G8" s="208"/>
      <c r="H8" s="208"/>
      <c r="I8" s="208"/>
      <c r="J8" s="208"/>
      <c r="K8" s="208"/>
      <c r="L8" s="208"/>
      <c r="M8" s="208"/>
      <c r="N8" s="208"/>
      <c r="O8" s="208"/>
      <c r="P8" s="208"/>
      <c r="Q8" s="208"/>
      <c r="R8" s="208"/>
      <c r="S8" s="208"/>
      <c r="T8" s="208"/>
      <c r="U8" s="208"/>
      <c r="V8" s="208"/>
      <c r="W8" s="208"/>
      <c r="X8" s="208"/>
      <c r="Y8" s="208"/>
      <c r="Z8" s="208"/>
      <c r="AA8" s="202"/>
      <c r="AC8" s="201" t="s">
        <v>161</v>
      </c>
      <c r="AD8" s="204"/>
    </row>
    <row r="9" spans="2:30" ht="23.1" customHeight="1" x14ac:dyDescent="0.25">
      <c r="B9" s="249"/>
      <c r="D9" s="249"/>
      <c r="E9" s="201" t="s">
        <v>162</v>
      </c>
      <c r="F9" s="202"/>
      <c r="H9" s="201" t="s">
        <v>163</v>
      </c>
      <c r="I9" s="202"/>
      <c r="K9" s="201" t="s">
        <v>164</v>
      </c>
      <c r="L9" s="202"/>
      <c r="N9" s="201" t="s">
        <v>165</v>
      </c>
      <c r="O9" s="202"/>
      <c r="Q9" s="201" t="s">
        <v>166</v>
      </c>
      <c r="R9" s="202"/>
      <c r="T9" s="201" t="s">
        <v>167</v>
      </c>
      <c r="U9" s="202"/>
      <c r="W9" s="201" t="s">
        <v>168</v>
      </c>
      <c r="X9" s="202"/>
      <c r="Z9" s="201" t="s">
        <v>169</v>
      </c>
      <c r="AA9" s="202"/>
      <c r="AC9" s="205"/>
      <c r="AD9" s="207"/>
    </row>
    <row r="10" spans="2:30" ht="23.1" customHeight="1" x14ac:dyDescent="0.25">
      <c r="B10" s="218"/>
      <c r="D10" s="218"/>
      <c r="E10" s="4" t="s">
        <v>119</v>
      </c>
      <c r="F10" s="4" t="s">
        <v>170</v>
      </c>
      <c r="H10" s="4" t="s">
        <v>119</v>
      </c>
      <c r="I10" s="4" t="s">
        <v>170</v>
      </c>
      <c r="K10" s="4" t="s">
        <v>119</v>
      </c>
      <c r="L10" s="4" t="s">
        <v>170</v>
      </c>
      <c r="N10" s="4" t="s">
        <v>119</v>
      </c>
      <c r="O10" s="4" t="s">
        <v>170</v>
      </c>
      <c r="Q10" s="4" t="s">
        <v>119</v>
      </c>
      <c r="R10" s="4" t="s">
        <v>170</v>
      </c>
      <c r="T10" s="4" t="s">
        <v>119</v>
      </c>
      <c r="U10" s="4" t="s">
        <v>170</v>
      </c>
      <c r="W10" s="4" t="s">
        <v>119</v>
      </c>
      <c r="X10" s="4" t="s">
        <v>170</v>
      </c>
      <c r="Z10" s="4" t="s">
        <v>119</v>
      </c>
      <c r="AA10" s="4" t="s">
        <v>170</v>
      </c>
      <c r="AC10" s="4" t="s">
        <v>119</v>
      </c>
      <c r="AD10" s="4" t="s">
        <v>170</v>
      </c>
    </row>
    <row r="11" spans="2:30" ht="9" customHeight="1" x14ac:dyDescent="0.25"/>
    <row r="12" spans="2:30" ht="23.1" customHeight="1" x14ac:dyDescent="0.25">
      <c r="B12" s="253" t="s">
        <v>120</v>
      </c>
      <c r="D12" s="34" t="s">
        <v>66</v>
      </c>
      <c r="E12" s="95">
        <v>564</v>
      </c>
      <c r="F12" s="124">
        <f t="shared" ref="F12:F19" si="0">IFERROR(E12/AC12*100,"-")</f>
        <v>0.19755715671816929</v>
      </c>
      <c r="H12" s="95">
        <v>11082</v>
      </c>
      <c r="I12" s="124">
        <f t="shared" ref="I12:I19" si="1">IFERROR(H12/AC12*100,"-")</f>
        <v>3.8817879623240286</v>
      </c>
      <c r="K12" s="95">
        <v>6402</v>
      </c>
      <c r="L12" s="124">
        <f t="shared" ref="L12:L19" si="2">IFERROR(K12/AC12*100,"-")</f>
        <v>2.2424838959392197</v>
      </c>
      <c r="N12" s="95">
        <v>8635</v>
      </c>
      <c r="O12" s="124">
        <f t="shared" ref="O12:O19" si="3">IFERROR(N12/AC12*100,"-")</f>
        <v>3.0246561139386383</v>
      </c>
      <c r="Q12" s="95">
        <v>8585</v>
      </c>
      <c r="R12" s="124">
        <f t="shared" ref="R12:R19" si="4">IFERROR(Q12/AC12*100,"-")</f>
        <v>3.0071421816054671</v>
      </c>
      <c r="T12" s="95">
        <v>12053</v>
      </c>
      <c r="U12" s="124">
        <f t="shared" ref="U12:U19" si="5">IFERROR(T12/AC12*100,"-")</f>
        <v>4.2219085282342101</v>
      </c>
      <c r="W12" s="95">
        <v>41540</v>
      </c>
      <c r="X12" s="124">
        <f t="shared" ref="X12:X19" si="6">IFERROR(W12/AC12*100,"-")</f>
        <v>14.550574982398498</v>
      </c>
      <c r="Z12" s="95">
        <v>196626</v>
      </c>
      <c r="AA12" s="124">
        <f t="shared" ref="AA12:AA19" si="7">IFERROR(Z12/AC12*100,"-")</f>
        <v>68.873889178841779</v>
      </c>
      <c r="AC12" s="66">
        <f t="shared" ref="AC12:AD19" si="8">E12+H12+K12+N12+Q12+T12+W12+Z12</f>
        <v>285487</v>
      </c>
      <c r="AD12" s="134">
        <f t="shared" si="8"/>
        <v>100</v>
      </c>
    </row>
    <row r="13" spans="2:30" ht="23.1" customHeight="1" x14ac:dyDescent="0.25">
      <c r="B13" s="220"/>
      <c r="D13" s="35" t="s">
        <v>65</v>
      </c>
      <c r="E13" s="72">
        <v>811</v>
      </c>
      <c r="F13" s="125">
        <f t="shared" si="0"/>
        <v>0.20326476802502336</v>
      </c>
      <c r="H13" s="72">
        <v>14043</v>
      </c>
      <c r="I13" s="125">
        <f t="shared" si="1"/>
        <v>3.5196635479351457</v>
      </c>
      <c r="K13" s="72">
        <v>8427</v>
      </c>
      <c r="L13" s="125">
        <f t="shared" si="2"/>
        <v>2.1120988904400395</v>
      </c>
      <c r="N13" s="72">
        <v>11458</v>
      </c>
      <c r="O13" s="125">
        <f t="shared" si="3"/>
        <v>2.8717727645261624</v>
      </c>
      <c r="Q13" s="72">
        <v>13288</v>
      </c>
      <c r="R13" s="125">
        <f t="shared" si="4"/>
        <v>3.3304343249278801</v>
      </c>
      <c r="T13" s="72">
        <v>22454</v>
      </c>
      <c r="U13" s="125">
        <f t="shared" si="5"/>
        <v>5.6277522826558259</v>
      </c>
      <c r="W13" s="72">
        <v>73238</v>
      </c>
      <c r="X13" s="125">
        <f t="shared" si="6"/>
        <v>18.355986535902172</v>
      </c>
      <c r="Z13" s="72">
        <v>255268</v>
      </c>
      <c r="AA13" s="125">
        <f t="shared" si="7"/>
        <v>63.97902688558775</v>
      </c>
      <c r="AC13" s="141">
        <f t="shared" si="8"/>
        <v>398987</v>
      </c>
      <c r="AD13" s="142">
        <f t="shared" si="8"/>
        <v>100</v>
      </c>
    </row>
    <row r="14" spans="2:30" ht="23.1" customHeight="1" x14ac:dyDescent="0.25">
      <c r="B14" s="220"/>
      <c r="D14" s="35" t="s">
        <v>64</v>
      </c>
      <c r="E14" s="72">
        <v>342</v>
      </c>
      <c r="F14" s="125">
        <f t="shared" si="0"/>
        <v>8.6953426524354588E-2</v>
      </c>
      <c r="H14" s="72">
        <v>11488</v>
      </c>
      <c r="I14" s="125">
        <f t="shared" si="1"/>
        <v>2.9208215319058057</v>
      </c>
      <c r="K14" s="72">
        <v>7957</v>
      </c>
      <c r="L14" s="125">
        <f t="shared" si="2"/>
        <v>2.0230655405096183</v>
      </c>
      <c r="N14" s="72">
        <v>9846</v>
      </c>
      <c r="O14" s="125">
        <f t="shared" si="3"/>
        <v>2.5033433846748396</v>
      </c>
      <c r="Q14" s="72">
        <v>13951</v>
      </c>
      <c r="R14" s="125">
        <f t="shared" si="4"/>
        <v>3.547038752752254</v>
      </c>
      <c r="T14" s="72">
        <v>25299</v>
      </c>
      <c r="U14" s="125">
        <f t="shared" si="5"/>
        <v>6.4322653147358091</v>
      </c>
      <c r="W14" s="72">
        <v>93770</v>
      </c>
      <c r="X14" s="125">
        <f t="shared" si="6"/>
        <v>23.841002354353012</v>
      </c>
      <c r="Z14" s="72">
        <v>230661</v>
      </c>
      <c r="AA14" s="125">
        <f t="shared" si="7"/>
        <v>58.645509694544309</v>
      </c>
      <c r="AC14" s="141">
        <f t="shared" si="8"/>
        <v>393314</v>
      </c>
      <c r="AD14" s="142">
        <f t="shared" si="8"/>
        <v>100</v>
      </c>
    </row>
    <row r="15" spans="2:30" ht="23.1" customHeight="1" x14ac:dyDescent="0.25">
      <c r="B15" s="231"/>
      <c r="D15" s="31" t="s">
        <v>161</v>
      </c>
      <c r="E15" s="60">
        <f>SUM(E12:E14)</f>
        <v>1717</v>
      </c>
      <c r="F15" s="137">
        <f t="shared" si="0"/>
        <v>0.15930776739024743</v>
      </c>
      <c r="H15" s="60">
        <f>SUM(H12:H14)</f>
        <v>36613</v>
      </c>
      <c r="I15" s="137">
        <f t="shared" si="1"/>
        <v>3.3970502547810888</v>
      </c>
      <c r="K15" s="60">
        <f>SUM(K12:K14)</f>
        <v>22786</v>
      </c>
      <c r="L15" s="137">
        <f t="shared" si="2"/>
        <v>2.1141448967700516</v>
      </c>
      <c r="N15" s="60">
        <f>SUM(N12:N14)</f>
        <v>29939</v>
      </c>
      <c r="O15" s="137">
        <f t="shared" si="3"/>
        <v>2.7778190145000687</v>
      </c>
      <c r="Q15" s="60">
        <f>SUM(Q12:Q14)</f>
        <v>35824</v>
      </c>
      <c r="R15" s="137">
        <f t="shared" si="4"/>
        <v>3.3238447635342014</v>
      </c>
      <c r="T15" s="60">
        <f>SUM(T12:T14)</f>
        <v>59806</v>
      </c>
      <c r="U15" s="137">
        <f t="shared" si="5"/>
        <v>5.548957679989015</v>
      </c>
      <c r="W15" s="60">
        <f>SUM(W12:W14)</f>
        <v>208548</v>
      </c>
      <c r="X15" s="137">
        <f t="shared" si="6"/>
        <v>19.349630910717135</v>
      </c>
      <c r="Z15" s="60">
        <f>SUM(Z12:Z14)</f>
        <v>682555</v>
      </c>
      <c r="AA15" s="137">
        <f t="shared" si="7"/>
        <v>63.329244712318186</v>
      </c>
      <c r="AC15" s="60">
        <f t="shared" si="8"/>
        <v>1077788</v>
      </c>
      <c r="AD15" s="137">
        <f t="shared" si="8"/>
        <v>100</v>
      </c>
    </row>
    <row r="16" spans="2:30" ht="23.1" customHeight="1" x14ac:dyDescent="0.25">
      <c r="B16" s="253" t="s">
        <v>121</v>
      </c>
      <c r="D16" s="34" t="s">
        <v>66</v>
      </c>
      <c r="E16" s="95">
        <v>743</v>
      </c>
      <c r="F16" s="124">
        <f t="shared" si="0"/>
        <v>0.44895344902595835</v>
      </c>
      <c r="H16" s="95">
        <v>24248</v>
      </c>
      <c r="I16" s="124">
        <f t="shared" si="1"/>
        <v>14.651713636583361</v>
      </c>
      <c r="K16" s="95">
        <v>10368</v>
      </c>
      <c r="L16" s="124">
        <f t="shared" si="2"/>
        <v>6.264803983177841</v>
      </c>
      <c r="N16" s="95">
        <v>10705</v>
      </c>
      <c r="O16" s="124">
        <f t="shared" si="3"/>
        <v>6.4684342823995751</v>
      </c>
      <c r="Q16" s="95">
        <v>9693</v>
      </c>
      <c r="R16" s="124">
        <f t="shared" si="4"/>
        <v>5.8569391405230338</v>
      </c>
      <c r="T16" s="95">
        <v>13353</v>
      </c>
      <c r="U16" s="124">
        <f t="shared" si="5"/>
        <v>8.0684729540291009</v>
      </c>
      <c r="W16" s="95">
        <v>31719</v>
      </c>
      <c r="X16" s="124">
        <f t="shared" si="6"/>
        <v>19.166022139507906</v>
      </c>
      <c r="Z16" s="95">
        <v>64667</v>
      </c>
      <c r="AA16" s="124">
        <f t="shared" si="7"/>
        <v>39.074660414753225</v>
      </c>
      <c r="AC16" s="66">
        <f t="shared" si="8"/>
        <v>165496</v>
      </c>
      <c r="AD16" s="134">
        <f t="shared" si="8"/>
        <v>100</v>
      </c>
    </row>
    <row r="17" spans="2:30" ht="23.1" customHeight="1" x14ac:dyDescent="0.25">
      <c r="B17" s="220"/>
      <c r="D17" s="35" t="s">
        <v>65</v>
      </c>
      <c r="E17" s="72">
        <v>973</v>
      </c>
      <c r="F17" s="125">
        <f t="shared" si="0"/>
        <v>0.3969047143142686</v>
      </c>
      <c r="H17" s="72">
        <v>35096</v>
      </c>
      <c r="I17" s="125">
        <f t="shared" si="1"/>
        <v>14.316308174279104</v>
      </c>
      <c r="K17" s="72">
        <v>13664</v>
      </c>
      <c r="L17" s="125">
        <f t="shared" si="2"/>
        <v>5.573798577996059</v>
      </c>
      <c r="N17" s="72">
        <v>15032</v>
      </c>
      <c r="O17" s="125">
        <f t="shared" si="3"/>
        <v>6.1318311054183816</v>
      </c>
      <c r="Q17" s="72">
        <v>15487</v>
      </c>
      <c r="R17" s="125">
        <f t="shared" si="4"/>
        <v>6.3174340293782913</v>
      </c>
      <c r="T17" s="72">
        <v>23916</v>
      </c>
      <c r="U17" s="125">
        <f t="shared" si="5"/>
        <v>9.7557791855498941</v>
      </c>
      <c r="W17" s="72">
        <v>50460</v>
      </c>
      <c r="X17" s="125">
        <f t="shared" si="6"/>
        <v>20.583568226411092</v>
      </c>
      <c r="Z17" s="72">
        <v>90519</v>
      </c>
      <c r="AA17" s="125">
        <f t="shared" si="7"/>
        <v>36.924375986652905</v>
      </c>
      <c r="AC17" s="141">
        <f t="shared" si="8"/>
        <v>245147</v>
      </c>
      <c r="AD17" s="142">
        <f t="shared" si="8"/>
        <v>100</v>
      </c>
    </row>
    <row r="18" spans="2:30" ht="23.1" customHeight="1" x14ac:dyDescent="0.25">
      <c r="B18" s="220"/>
      <c r="D18" s="35" t="s">
        <v>64</v>
      </c>
      <c r="E18" s="72">
        <v>448</v>
      </c>
      <c r="F18" s="125">
        <f t="shared" si="0"/>
        <v>0.19002375296912113</v>
      </c>
      <c r="H18" s="72">
        <v>26099</v>
      </c>
      <c r="I18" s="125">
        <f t="shared" si="1"/>
        <v>11.070156090939939</v>
      </c>
      <c r="K18" s="72">
        <v>13752</v>
      </c>
      <c r="L18" s="125">
        <f t="shared" si="2"/>
        <v>5.8330505598914151</v>
      </c>
      <c r="N18" s="72">
        <v>13685</v>
      </c>
      <c r="O18" s="125">
        <f t="shared" si="3"/>
        <v>5.8046318289786223</v>
      </c>
      <c r="Q18" s="72">
        <v>15349</v>
      </c>
      <c r="R18" s="125">
        <f t="shared" si="4"/>
        <v>6.5104343400067863</v>
      </c>
      <c r="T18" s="72">
        <v>24262</v>
      </c>
      <c r="U18" s="125">
        <f t="shared" si="5"/>
        <v>10.290973871733968</v>
      </c>
      <c r="W18" s="72">
        <v>50507</v>
      </c>
      <c r="X18" s="125">
        <f t="shared" si="6"/>
        <v>21.423057346454023</v>
      </c>
      <c r="Z18" s="72">
        <v>91658</v>
      </c>
      <c r="AA18" s="125">
        <f t="shared" si="7"/>
        <v>38.877672209026123</v>
      </c>
      <c r="AC18" s="141">
        <f t="shared" si="8"/>
        <v>235760</v>
      </c>
      <c r="AD18" s="142">
        <f t="shared" si="8"/>
        <v>100</v>
      </c>
    </row>
    <row r="19" spans="2:30" ht="23.1" customHeight="1" x14ac:dyDescent="0.25">
      <c r="B19" s="231"/>
      <c r="D19" s="31" t="s">
        <v>161</v>
      </c>
      <c r="E19" s="60">
        <f>SUM(E16:E18)</f>
        <v>2164</v>
      </c>
      <c r="F19" s="137">
        <f t="shared" si="0"/>
        <v>0.33477567399903774</v>
      </c>
      <c r="H19" s="60">
        <f>SUM(H16:H18)</f>
        <v>85443</v>
      </c>
      <c r="I19" s="137">
        <f t="shared" si="1"/>
        <v>13.218224544131138</v>
      </c>
      <c r="K19" s="60">
        <f>SUM(K16:K18)</f>
        <v>37784</v>
      </c>
      <c r="L19" s="137">
        <f t="shared" si="2"/>
        <v>5.8452699012844933</v>
      </c>
      <c r="N19" s="60">
        <f>SUM(N16:N18)</f>
        <v>39422</v>
      </c>
      <c r="O19" s="137">
        <f t="shared" si="3"/>
        <v>6.098672190568422</v>
      </c>
      <c r="Q19" s="60">
        <f>SUM(Q16:Q18)</f>
        <v>40529</v>
      </c>
      <c r="R19" s="137">
        <f t="shared" si="4"/>
        <v>6.2699275838756936</v>
      </c>
      <c r="T19" s="60">
        <f>SUM(T16:T18)</f>
        <v>61531</v>
      </c>
      <c r="U19" s="137">
        <f t="shared" si="5"/>
        <v>9.5189842868922341</v>
      </c>
      <c r="W19" s="60">
        <f>SUM(W16:W18)</f>
        <v>132686</v>
      </c>
      <c r="X19" s="137">
        <f t="shared" si="6"/>
        <v>20.526823050016784</v>
      </c>
      <c r="Z19" s="60">
        <f>SUM(Z16:Z18)</f>
        <v>246844</v>
      </c>
      <c r="AA19" s="137">
        <f t="shared" si="7"/>
        <v>38.187322769232196</v>
      </c>
      <c r="AC19" s="60">
        <f t="shared" si="8"/>
        <v>646403</v>
      </c>
      <c r="AD19" s="137">
        <f t="shared" si="8"/>
        <v>100</v>
      </c>
    </row>
    <row r="20" spans="2:30" ht="9" customHeight="1" x14ac:dyDescent="0.25"/>
    <row r="21" spans="2:30" ht="23.1" customHeight="1" x14ac:dyDescent="0.25">
      <c r="B21" s="254" t="s">
        <v>171</v>
      </c>
      <c r="C21" s="255"/>
      <c r="D21" s="256"/>
      <c r="E21" s="143">
        <v>3881</v>
      </c>
      <c r="F21" s="144">
        <f>IFERROR(E21/AC21*100,"-")</f>
        <v>0.22509107169681317</v>
      </c>
      <c r="G21" s="9"/>
      <c r="H21" s="143">
        <v>122056</v>
      </c>
      <c r="I21" s="144">
        <f>IFERROR(H21/AC21*100,"-")</f>
        <v>7.079030107453292</v>
      </c>
      <c r="J21" s="9"/>
      <c r="K21" s="143">
        <v>60570</v>
      </c>
      <c r="L21" s="144">
        <f>IFERROR(K21/AC21*100,"-")</f>
        <v>3.5129518713414001</v>
      </c>
      <c r="M21" s="9"/>
      <c r="N21" s="143">
        <v>69361</v>
      </c>
      <c r="O21" s="144">
        <f>IFERROR(N21/AC21*100,"-")</f>
        <v>4.0228141777796083</v>
      </c>
      <c r="P21" s="9"/>
      <c r="Q21" s="143">
        <v>76353</v>
      </c>
      <c r="R21" s="144">
        <f>IFERROR(Q21/AC21*100,"-")</f>
        <v>4.4283376957657241</v>
      </c>
      <c r="S21" s="9"/>
      <c r="T21" s="143">
        <v>121337</v>
      </c>
      <c r="U21" s="144">
        <f>IFERROR(T21/AC21*100,"-")</f>
        <v>7.0373293910013439</v>
      </c>
      <c r="V21" s="9"/>
      <c r="W21" s="143">
        <v>341234</v>
      </c>
      <c r="X21" s="144">
        <f>IFERROR(W21/AC21*100,"-")</f>
        <v>19.790962834163963</v>
      </c>
      <c r="Y21" s="9"/>
      <c r="Z21" s="143">
        <v>929399</v>
      </c>
      <c r="AA21" s="144">
        <f>IFERROR(Z21/AC21*100,"-")</f>
        <v>53.903482850797857</v>
      </c>
      <c r="AB21" s="9"/>
      <c r="AC21" s="143">
        <f>E21+H21+K21+N21+Q21+T21+W21+Z21</f>
        <v>1724191</v>
      </c>
      <c r="AD21" s="144">
        <f>F21+I21+L21+O21+R21+U21+X21+AA21</f>
        <v>100</v>
      </c>
    </row>
    <row r="43" spans="2:2" x14ac:dyDescent="0.25">
      <c r="B43" s="32" t="s">
        <v>172</v>
      </c>
    </row>
  </sheetData>
  <mergeCells count="17">
    <mergeCell ref="B21:D21"/>
    <mergeCell ref="E9:F9"/>
    <mergeCell ref="H9:I9"/>
    <mergeCell ref="W9:X9"/>
    <mergeCell ref="N9:O9"/>
    <mergeCell ref="B16:B19"/>
    <mergeCell ref="B12:B15"/>
    <mergeCell ref="B5:AC5"/>
    <mergeCell ref="E8:AA8"/>
    <mergeCell ref="B4:AD4"/>
    <mergeCell ref="AC8:AD9"/>
    <mergeCell ref="Z9:AA9"/>
    <mergeCell ref="K9:L9"/>
    <mergeCell ref="D8:D10"/>
    <mergeCell ref="B8:B10"/>
    <mergeCell ref="Q9:R9"/>
    <mergeCell ref="T9:U9"/>
  </mergeCells>
  <printOptions horizontalCentered="1" verticalCentered="1"/>
  <pageMargins left="0.27777777777777779" right="0.27777777777777779" top="0.27777777777777779" bottom="0.27777777777777779" header="0.1388888888888889" footer="0.1388888888888889"/>
  <pageSetup paperSize="9" scale="73"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241</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Q32"/>
  <sheetViews>
    <sheetView showGridLines="0" workbookViewId="0"/>
  </sheetViews>
  <sheetFormatPr baseColWidth="10" defaultColWidth="8.7109375" defaultRowHeight="15" x14ac:dyDescent="0.25"/>
  <cols>
    <col min="1" max="1" width="0.7109375" customWidth="1"/>
    <col min="2" max="2" width="32.42578125" customWidth="1"/>
    <col min="3" max="5" width="12" customWidth="1"/>
    <col min="6" max="6" width="0.42578125" customWidth="1"/>
    <col min="7" max="9" width="12" customWidth="1"/>
    <col min="10" max="10" width="0.42578125" customWidth="1"/>
    <col min="11" max="13" width="12" customWidth="1"/>
    <col min="14" max="14" width="0.42578125" customWidth="1"/>
    <col min="15" max="17" width="12" customWidth="1"/>
  </cols>
  <sheetData>
    <row r="1" spans="1:17" ht="12" customHeight="1" x14ac:dyDescent="0.25"/>
    <row r="2" spans="1:17" ht="52.5" customHeight="1" x14ac:dyDescent="0.25"/>
    <row r="3" spans="1:17" ht="4.5" customHeight="1" x14ac:dyDescent="0.25"/>
    <row r="4" spans="1:17" ht="17.100000000000001" customHeight="1" x14ac:dyDescent="0.25">
      <c r="A4" s="209" t="s">
        <v>242</v>
      </c>
      <c r="B4" s="210"/>
      <c r="C4" s="210"/>
      <c r="D4" s="210"/>
      <c r="E4" s="210"/>
      <c r="F4" s="210"/>
      <c r="G4" s="210"/>
      <c r="H4" s="210"/>
      <c r="I4" s="210"/>
      <c r="J4" s="210"/>
      <c r="K4" s="210"/>
      <c r="L4" s="210"/>
      <c r="M4" s="210"/>
      <c r="N4" s="210"/>
      <c r="O4" s="210"/>
      <c r="P4" s="210"/>
      <c r="Q4" s="210"/>
    </row>
    <row r="5" spans="1:17" ht="17.100000000000001" customHeight="1" x14ac:dyDescent="0.25">
      <c r="B5" s="226" t="s">
        <v>113</v>
      </c>
      <c r="C5" s="210"/>
      <c r="D5" s="210"/>
      <c r="E5" s="210"/>
      <c r="F5" s="210"/>
      <c r="G5" s="210"/>
      <c r="H5" s="210"/>
      <c r="I5" s="210"/>
      <c r="J5" s="210"/>
      <c r="K5" s="210"/>
      <c r="L5" s="210"/>
      <c r="M5" s="210"/>
      <c r="N5" s="210"/>
      <c r="O5" s="210"/>
      <c r="P5" s="210"/>
    </row>
    <row r="6" spans="1:17" ht="6" customHeight="1" x14ac:dyDescent="0.25"/>
    <row r="7" spans="1:17" ht="17.100000000000001" customHeight="1" x14ac:dyDescent="0.25">
      <c r="B7" s="263" t="s">
        <v>114</v>
      </c>
      <c r="C7" s="264" t="s">
        <v>171</v>
      </c>
      <c r="D7" s="215"/>
      <c r="E7" s="261"/>
      <c r="G7" s="260" t="s">
        <v>66</v>
      </c>
      <c r="H7" s="215"/>
      <c r="I7" s="261"/>
      <c r="K7" s="260" t="s">
        <v>65</v>
      </c>
      <c r="L7" s="215"/>
      <c r="M7" s="261"/>
      <c r="O7" s="260" t="s">
        <v>64</v>
      </c>
      <c r="P7" s="215"/>
      <c r="Q7" s="261"/>
    </row>
    <row r="8" spans="1:17" ht="17.100000000000001" customHeight="1" x14ac:dyDescent="0.25">
      <c r="B8" s="247"/>
      <c r="C8" s="205"/>
      <c r="D8" s="206"/>
      <c r="E8" s="207"/>
      <c r="G8" s="262"/>
      <c r="H8" s="206"/>
      <c r="I8" s="207"/>
      <c r="K8" s="262"/>
      <c r="L8" s="206"/>
      <c r="M8" s="207"/>
      <c r="O8" s="262"/>
      <c r="P8" s="206"/>
      <c r="Q8" s="207"/>
    </row>
    <row r="9" spans="1:17" ht="39" customHeight="1" x14ac:dyDescent="0.25">
      <c r="B9" s="247"/>
      <c r="C9" s="217" t="s">
        <v>69</v>
      </c>
      <c r="D9" s="202"/>
      <c r="E9" s="27" t="s">
        <v>243</v>
      </c>
      <c r="G9" s="241" t="s">
        <v>69</v>
      </c>
      <c r="H9" s="202"/>
      <c r="I9" s="27" t="s">
        <v>243</v>
      </c>
      <c r="K9" s="241" t="s">
        <v>69</v>
      </c>
      <c r="L9" s="202"/>
      <c r="M9" s="27" t="s">
        <v>243</v>
      </c>
      <c r="O9" s="241" t="s">
        <v>69</v>
      </c>
      <c r="P9" s="202"/>
      <c r="Q9" s="27" t="s">
        <v>243</v>
      </c>
    </row>
    <row r="10" spans="1:17" ht="32.450000000000003" customHeight="1" x14ac:dyDescent="0.25">
      <c r="B10" s="223"/>
      <c r="C10" s="28" t="s">
        <v>119</v>
      </c>
      <c r="D10" s="28" t="s">
        <v>128</v>
      </c>
      <c r="E10" s="21" t="s">
        <v>119</v>
      </c>
      <c r="G10" s="20" t="s">
        <v>119</v>
      </c>
      <c r="H10" s="28" t="s">
        <v>244</v>
      </c>
      <c r="I10" s="21" t="s">
        <v>119</v>
      </c>
      <c r="K10" s="20" t="s">
        <v>119</v>
      </c>
      <c r="L10" s="28" t="s">
        <v>244</v>
      </c>
      <c r="M10" s="21" t="s">
        <v>119</v>
      </c>
      <c r="O10" s="20" t="s">
        <v>119</v>
      </c>
      <c r="P10" s="28" t="s">
        <v>244</v>
      </c>
      <c r="Q10" s="21" t="s">
        <v>119</v>
      </c>
    </row>
    <row r="11" spans="1:17" ht="4.5" customHeight="1" x14ac:dyDescent="0.25"/>
    <row r="12" spans="1:17" x14ac:dyDescent="0.25">
      <c r="B12" s="149" t="s">
        <v>88</v>
      </c>
      <c r="C12" s="150">
        <v>551828</v>
      </c>
      <c r="D12" s="151">
        <v>22.155031582767808</v>
      </c>
      <c r="E12" s="152">
        <v>352209</v>
      </c>
      <c r="G12" s="150">
        <v>126574</v>
      </c>
      <c r="H12" s="151">
        <v>22.93721956841625</v>
      </c>
      <c r="I12" s="152">
        <v>86376</v>
      </c>
      <c r="K12" s="150">
        <v>231344</v>
      </c>
      <c r="L12" s="151">
        <v>41.923207956102267</v>
      </c>
      <c r="M12" s="152">
        <v>149210</v>
      </c>
      <c r="O12" s="150">
        <v>193910</v>
      </c>
      <c r="P12" s="151">
        <v>35.139572475481494</v>
      </c>
      <c r="Q12" s="152">
        <v>116623</v>
      </c>
    </row>
    <row r="13" spans="1:17" x14ac:dyDescent="0.25">
      <c r="B13" s="153" t="s">
        <v>89</v>
      </c>
      <c r="C13" s="154">
        <v>67671</v>
      </c>
      <c r="D13" s="155">
        <v>2.7168848667292709</v>
      </c>
      <c r="E13" s="156">
        <v>50906</v>
      </c>
      <c r="G13" s="154">
        <v>19634</v>
      </c>
      <c r="H13" s="155">
        <v>29.013905513440029</v>
      </c>
      <c r="I13" s="156">
        <v>14895</v>
      </c>
      <c r="K13" s="154">
        <v>23732</v>
      </c>
      <c r="L13" s="155">
        <v>35.069675340988013</v>
      </c>
      <c r="M13" s="156">
        <v>18030</v>
      </c>
      <c r="O13" s="154">
        <v>24305</v>
      </c>
      <c r="P13" s="155">
        <v>35.916419145571957</v>
      </c>
      <c r="Q13" s="156">
        <v>17981</v>
      </c>
    </row>
    <row r="14" spans="1:17" x14ac:dyDescent="0.25">
      <c r="B14" s="153" t="s">
        <v>90</v>
      </c>
      <c r="C14" s="154">
        <v>49424</v>
      </c>
      <c r="D14" s="155">
        <v>1.984296340429837</v>
      </c>
      <c r="E14" s="156">
        <v>34369</v>
      </c>
      <c r="G14" s="154">
        <v>10234</v>
      </c>
      <c r="H14" s="155">
        <v>20.706539333117512</v>
      </c>
      <c r="I14" s="156">
        <v>7318</v>
      </c>
      <c r="K14" s="154">
        <v>16060</v>
      </c>
      <c r="L14" s="155">
        <v>32.494334736160567</v>
      </c>
      <c r="M14" s="156">
        <v>11136</v>
      </c>
      <c r="O14" s="154">
        <v>23130</v>
      </c>
      <c r="P14" s="155">
        <v>46.799125930721921</v>
      </c>
      <c r="Q14" s="156">
        <v>15915</v>
      </c>
    </row>
    <row r="15" spans="1:17" x14ac:dyDescent="0.25">
      <c r="B15" s="153" t="s">
        <v>91</v>
      </c>
      <c r="C15" s="154">
        <v>58171</v>
      </c>
      <c r="D15" s="155">
        <v>2.3354747171241508</v>
      </c>
      <c r="E15" s="156">
        <v>34514</v>
      </c>
      <c r="G15" s="154">
        <v>12197</v>
      </c>
      <c r="H15" s="155">
        <v>20.967492393116849</v>
      </c>
      <c r="I15" s="156">
        <v>8230</v>
      </c>
      <c r="K15" s="154">
        <v>18747</v>
      </c>
      <c r="L15" s="155">
        <v>32.227398531914531</v>
      </c>
      <c r="M15" s="156">
        <v>11022</v>
      </c>
      <c r="O15" s="154">
        <v>27227</v>
      </c>
      <c r="P15" s="155">
        <v>46.805109074968627</v>
      </c>
      <c r="Q15" s="156">
        <v>15262</v>
      </c>
    </row>
    <row r="16" spans="1:17" x14ac:dyDescent="0.25">
      <c r="B16" s="153" t="s">
        <v>92</v>
      </c>
      <c r="C16" s="154">
        <v>94688</v>
      </c>
      <c r="D16" s="155">
        <v>3.8015751837694318</v>
      </c>
      <c r="E16" s="156">
        <v>73850</v>
      </c>
      <c r="G16" s="154">
        <v>31891</v>
      </c>
      <c r="H16" s="155">
        <v>33.68008617776276</v>
      </c>
      <c r="I16" s="156">
        <v>25356</v>
      </c>
      <c r="K16" s="154">
        <v>34326</v>
      </c>
      <c r="L16" s="155">
        <v>36.25168976005407</v>
      </c>
      <c r="M16" s="156">
        <v>26586</v>
      </c>
      <c r="O16" s="154">
        <v>28471</v>
      </c>
      <c r="P16" s="155">
        <v>30.06822406218317</v>
      </c>
      <c r="Q16" s="156">
        <v>21908</v>
      </c>
    </row>
    <row r="17" spans="2:17" x14ac:dyDescent="0.25">
      <c r="B17" s="153" t="s">
        <v>93</v>
      </c>
      <c r="C17" s="154">
        <v>30548</v>
      </c>
      <c r="D17" s="155">
        <v>1.226454447382864</v>
      </c>
      <c r="E17" s="156">
        <v>19332</v>
      </c>
      <c r="G17" s="154">
        <v>8556</v>
      </c>
      <c r="H17" s="155">
        <v>28.008380254026449</v>
      </c>
      <c r="I17" s="156">
        <v>5142</v>
      </c>
      <c r="K17" s="154">
        <v>13734</v>
      </c>
      <c r="L17" s="155">
        <v>44.958753437213574</v>
      </c>
      <c r="M17" s="156">
        <v>8367</v>
      </c>
      <c r="O17" s="154">
        <v>8258</v>
      </c>
      <c r="P17" s="155">
        <v>27.032866308759981</v>
      </c>
      <c r="Q17" s="156">
        <v>5823</v>
      </c>
    </row>
    <row r="18" spans="2:17" x14ac:dyDescent="0.25">
      <c r="B18" s="153" t="s">
        <v>94</v>
      </c>
      <c r="C18" s="154">
        <v>121856</v>
      </c>
      <c r="D18" s="155">
        <v>4.8923279147664749</v>
      </c>
      <c r="E18" s="156">
        <v>82249</v>
      </c>
      <c r="G18" s="154">
        <v>37335</v>
      </c>
      <c r="H18" s="155">
        <v>30.638622636554629</v>
      </c>
      <c r="I18" s="156">
        <v>25015</v>
      </c>
      <c r="K18" s="154">
        <v>39507</v>
      </c>
      <c r="L18" s="155">
        <v>32.421054359243698</v>
      </c>
      <c r="M18" s="156">
        <v>26596</v>
      </c>
      <c r="O18" s="154">
        <v>45014</v>
      </c>
      <c r="P18" s="155">
        <v>36.94032300420168</v>
      </c>
      <c r="Q18" s="156">
        <v>30638</v>
      </c>
    </row>
    <row r="19" spans="2:17" x14ac:dyDescent="0.25">
      <c r="B19" s="153" t="s">
        <v>95</v>
      </c>
      <c r="C19" s="154">
        <v>181701</v>
      </c>
      <c r="D19" s="155">
        <v>7.2950111150947281</v>
      </c>
      <c r="E19" s="156">
        <v>128001</v>
      </c>
      <c r="G19" s="154">
        <v>47979</v>
      </c>
      <c r="H19" s="155">
        <v>26.40546832433504</v>
      </c>
      <c r="I19" s="156">
        <v>34407</v>
      </c>
      <c r="K19" s="154">
        <v>60089</v>
      </c>
      <c r="L19" s="155">
        <v>33.070263785009438</v>
      </c>
      <c r="M19" s="156">
        <v>42261</v>
      </c>
      <c r="O19" s="154">
        <v>73633</v>
      </c>
      <c r="P19" s="155">
        <v>40.52426789065553</v>
      </c>
      <c r="Q19" s="156">
        <v>51333</v>
      </c>
    </row>
    <row r="20" spans="2:17" x14ac:dyDescent="0.25">
      <c r="B20" s="153" t="s">
        <v>96</v>
      </c>
      <c r="C20" s="154">
        <v>317849</v>
      </c>
      <c r="D20" s="155">
        <v>12.76114048861451</v>
      </c>
      <c r="E20" s="156">
        <v>255935</v>
      </c>
      <c r="G20" s="154">
        <v>58189</v>
      </c>
      <c r="H20" s="155">
        <v>18.307120676799361</v>
      </c>
      <c r="I20" s="156">
        <v>46559</v>
      </c>
      <c r="K20" s="154">
        <v>123710</v>
      </c>
      <c r="L20" s="155">
        <v>38.920997077228499</v>
      </c>
      <c r="M20" s="156">
        <v>97955</v>
      </c>
      <c r="O20" s="154">
        <v>135950</v>
      </c>
      <c r="P20" s="155">
        <v>42.771882245972137</v>
      </c>
      <c r="Q20" s="156">
        <v>111421</v>
      </c>
    </row>
    <row r="21" spans="2:17" x14ac:dyDescent="0.25">
      <c r="B21" s="153" t="s">
        <v>97</v>
      </c>
      <c r="C21" s="154">
        <v>276233</v>
      </c>
      <c r="D21" s="155">
        <v>11.09032314272328</v>
      </c>
      <c r="E21" s="156">
        <v>183429</v>
      </c>
      <c r="G21" s="154">
        <v>73459</v>
      </c>
      <c r="H21" s="155">
        <v>26.593129712959708</v>
      </c>
      <c r="I21" s="156">
        <v>48920</v>
      </c>
      <c r="K21" s="154">
        <v>104718</v>
      </c>
      <c r="L21" s="155">
        <v>37.909301205866058</v>
      </c>
      <c r="M21" s="156">
        <v>69372</v>
      </c>
      <c r="O21" s="154">
        <v>98056</v>
      </c>
      <c r="P21" s="155">
        <v>35.497569081174227</v>
      </c>
      <c r="Q21" s="156">
        <v>65137</v>
      </c>
    </row>
    <row r="22" spans="2:17" x14ac:dyDescent="0.25">
      <c r="B22" s="153" t="s">
        <v>98</v>
      </c>
      <c r="C22" s="154">
        <v>44350</v>
      </c>
      <c r="D22" s="155">
        <v>1.780583172103902</v>
      </c>
      <c r="E22" s="156">
        <v>37451</v>
      </c>
      <c r="G22" s="154">
        <v>13705</v>
      </c>
      <c r="H22" s="155">
        <v>30.90191657271702</v>
      </c>
      <c r="I22" s="156">
        <v>12220</v>
      </c>
      <c r="K22" s="154">
        <v>15018</v>
      </c>
      <c r="L22" s="155">
        <v>33.862457722660658</v>
      </c>
      <c r="M22" s="156">
        <v>12686</v>
      </c>
      <c r="O22" s="154">
        <v>15627</v>
      </c>
      <c r="P22" s="155">
        <v>35.235625704622322</v>
      </c>
      <c r="Q22" s="156">
        <v>12545</v>
      </c>
    </row>
    <row r="23" spans="2:17" x14ac:dyDescent="0.25">
      <c r="B23" s="153" t="s">
        <v>99</v>
      </c>
      <c r="C23" s="154">
        <v>157960</v>
      </c>
      <c r="D23" s="155">
        <v>6.3418470770131323</v>
      </c>
      <c r="E23" s="156">
        <v>96528</v>
      </c>
      <c r="G23" s="154">
        <v>43258</v>
      </c>
      <c r="H23" s="155">
        <v>27.38541402886807</v>
      </c>
      <c r="I23" s="156">
        <v>27890</v>
      </c>
      <c r="K23" s="154">
        <v>52551</v>
      </c>
      <c r="L23" s="155">
        <v>33.26854899974677</v>
      </c>
      <c r="M23" s="156">
        <v>32335</v>
      </c>
      <c r="O23" s="154">
        <v>62151</v>
      </c>
      <c r="P23" s="155">
        <v>39.346036971385161</v>
      </c>
      <c r="Q23" s="156">
        <v>36303</v>
      </c>
    </row>
    <row r="24" spans="2:17" x14ac:dyDescent="0.25">
      <c r="B24" s="153" t="s">
        <v>100</v>
      </c>
      <c r="C24" s="154">
        <v>317037</v>
      </c>
      <c r="D24" s="155">
        <v>12.728539957932471</v>
      </c>
      <c r="E24" s="156">
        <v>218682</v>
      </c>
      <c r="G24" s="154">
        <v>102321</v>
      </c>
      <c r="H24" s="155">
        <v>32.27415096660642</v>
      </c>
      <c r="I24" s="156">
        <v>70423</v>
      </c>
      <c r="K24" s="154">
        <v>122669</v>
      </c>
      <c r="L24" s="155">
        <v>38.692329286487073</v>
      </c>
      <c r="M24" s="156">
        <v>83140</v>
      </c>
      <c r="O24" s="154">
        <v>92047</v>
      </c>
      <c r="P24" s="155">
        <v>29.03351974690651</v>
      </c>
      <c r="Q24" s="156">
        <v>65119</v>
      </c>
    </row>
    <row r="25" spans="2:17" x14ac:dyDescent="0.25">
      <c r="B25" s="153" t="s">
        <v>101</v>
      </c>
      <c r="C25" s="154">
        <v>68331</v>
      </c>
      <c r="D25" s="155">
        <v>2.743382835017627</v>
      </c>
      <c r="E25" s="156">
        <v>51044</v>
      </c>
      <c r="G25" s="154">
        <v>18382</v>
      </c>
      <c r="H25" s="155">
        <v>26.901406389486471</v>
      </c>
      <c r="I25" s="156">
        <v>14631</v>
      </c>
      <c r="K25" s="154">
        <v>24674</v>
      </c>
      <c r="L25" s="155">
        <v>36.109525691121164</v>
      </c>
      <c r="M25" s="156">
        <v>18808</v>
      </c>
      <c r="O25" s="154">
        <v>25275</v>
      </c>
      <c r="P25" s="155">
        <v>36.989067919392369</v>
      </c>
      <c r="Q25" s="156">
        <v>17605</v>
      </c>
    </row>
    <row r="26" spans="2:17" x14ac:dyDescent="0.25">
      <c r="B26" s="153" t="s">
        <v>102</v>
      </c>
      <c r="C26" s="154">
        <v>24886</v>
      </c>
      <c r="D26" s="155">
        <v>0.99913399821821236</v>
      </c>
      <c r="E26" s="156">
        <v>17323</v>
      </c>
      <c r="G26" s="154">
        <v>4001</v>
      </c>
      <c r="H26" s="155">
        <v>16.077312545206141</v>
      </c>
      <c r="I26" s="156">
        <v>3124</v>
      </c>
      <c r="K26" s="154">
        <v>8742</v>
      </c>
      <c r="L26" s="155">
        <v>35.128184521417673</v>
      </c>
      <c r="M26" s="156">
        <v>6535</v>
      </c>
      <c r="O26" s="154">
        <v>12143</v>
      </c>
      <c r="P26" s="155">
        <v>48.794502933376187</v>
      </c>
      <c r="Q26" s="156">
        <v>7664</v>
      </c>
    </row>
    <row r="27" spans="2:17" x14ac:dyDescent="0.25">
      <c r="B27" s="153" t="s">
        <v>103</v>
      </c>
      <c r="C27" s="154">
        <v>108241</v>
      </c>
      <c r="D27" s="155">
        <v>4.3457069477271366</v>
      </c>
      <c r="E27" s="156">
        <v>74613</v>
      </c>
      <c r="G27" s="154">
        <v>24923</v>
      </c>
      <c r="H27" s="155">
        <v>23.025470939847189</v>
      </c>
      <c r="I27" s="156">
        <v>17094</v>
      </c>
      <c r="K27" s="154">
        <v>36428</v>
      </c>
      <c r="L27" s="155">
        <v>33.654530168790018</v>
      </c>
      <c r="M27" s="156">
        <v>24340</v>
      </c>
      <c r="O27" s="154">
        <v>46890</v>
      </c>
      <c r="P27" s="155">
        <v>43.319998891362793</v>
      </c>
      <c r="Q27" s="156">
        <v>33179</v>
      </c>
    </row>
    <row r="28" spans="2:17" x14ac:dyDescent="0.25">
      <c r="B28" s="153" t="s">
        <v>104</v>
      </c>
      <c r="C28" s="154">
        <v>14430</v>
      </c>
      <c r="D28" s="155">
        <v>0.57934194303177711</v>
      </c>
      <c r="E28" s="156">
        <v>9668</v>
      </c>
      <c r="G28" s="154">
        <v>3163</v>
      </c>
      <c r="H28" s="155">
        <v>21.919611919611921</v>
      </c>
      <c r="I28" s="156">
        <v>2115</v>
      </c>
      <c r="K28" s="154">
        <v>6317</v>
      </c>
      <c r="L28" s="155">
        <v>43.776853776853777</v>
      </c>
      <c r="M28" s="156">
        <v>4226</v>
      </c>
      <c r="O28" s="154">
        <v>4950</v>
      </c>
      <c r="P28" s="155">
        <v>34.303534303534313</v>
      </c>
      <c r="Q28" s="156">
        <v>3327</v>
      </c>
    </row>
    <row r="29" spans="2:17" x14ac:dyDescent="0.25">
      <c r="B29" s="153" t="s">
        <v>105</v>
      </c>
      <c r="C29" s="154">
        <v>1792</v>
      </c>
      <c r="D29" s="155">
        <v>7.1945998746565806E-2</v>
      </c>
      <c r="E29" s="156">
        <v>1668</v>
      </c>
      <c r="G29" s="154">
        <v>465</v>
      </c>
      <c r="H29" s="155">
        <v>25.948660714285719</v>
      </c>
      <c r="I29" s="156">
        <v>428</v>
      </c>
      <c r="K29" s="154">
        <v>624</v>
      </c>
      <c r="L29" s="155">
        <v>34.821428571428569</v>
      </c>
      <c r="M29" s="156">
        <v>588</v>
      </c>
      <c r="O29" s="154">
        <v>703</v>
      </c>
      <c r="P29" s="155">
        <v>39.229910714285722</v>
      </c>
      <c r="Q29" s="156">
        <v>652</v>
      </c>
    </row>
    <row r="30" spans="2:17" x14ac:dyDescent="0.25">
      <c r="B30" s="157" t="s">
        <v>106</v>
      </c>
      <c r="C30" s="158">
        <v>3761</v>
      </c>
      <c r="D30" s="159">
        <v>0.15099827080682701</v>
      </c>
      <c r="E30" s="160">
        <v>2420</v>
      </c>
      <c r="G30" s="158">
        <v>1220</v>
      </c>
      <c r="H30" s="159">
        <v>32.438181334751398</v>
      </c>
      <c r="I30" s="160">
        <v>840</v>
      </c>
      <c r="K30" s="158">
        <v>1443</v>
      </c>
      <c r="L30" s="159">
        <v>38.367455463972348</v>
      </c>
      <c r="M30" s="160">
        <v>941</v>
      </c>
      <c r="O30" s="158">
        <v>1098</v>
      </c>
      <c r="P30" s="159">
        <v>29.194363201276261</v>
      </c>
      <c r="Q30" s="160">
        <v>639</v>
      </c>
    </row>
    <row r="31" spans="2:17" ht="8.1" customHeight="1" x14ac:dyDescent="0.25"/>
    <row r="32" spans="2:17" x14ac:dyDescent="0.25">
      <c r="B32" s="161" t="s">
        <v>49</v>
      </c>
      <c r="C32" s="162">
        <v>2490757</v>
      </c>
      <c r="D32" s="163">
        <v>100</v>
      </c>
      <c r="E32" s="164">
        <v>1724191</v>
      </c>
      <c r="G32" s="162">
        <v>637486</v>
      </c>
      <c r="H32" s="163">
        <v>25.59406638222838</v>
      </c>
      <c r="I32" s="164">
        <v>450983</v>
      </c>
      <c r="K32" s="162">
        <v>934433</v>
      </c>
      <c r="L32" s="163">
        <v>37.516024244838007</v>
      </c>
      <c r="M32" s="164">
        <v>644134</v>
      </c>
      <c r="O32" s="162">
        <v>918838</v>
      </c>
      <c r="P32" s="163">
        <v>36.889909372933609</v>
      </c>
      <c r="Q32" s="164">
        <v>629074</v>
      </c>
    </row>
  </sheetData>
  <mergeCells count="11">
    <mergeCell ref="O7:Q8"/>
    <mergeCell ref="B5:P5"/>
    <mergeCell ref="A4:Q4"/>
    <mergeCell ref="K9:L9"/>
    <mergeCell ref="B7:B10"/>
    <mergeCell ref="C9:D9"/>
    <mergeCell ref="O9:P9"/>
    <mergeCell ref="G9:H9"/>
    <mergeCell ref="C7:E8"/>
    <mergeCell ref="G7:I8"/>
    <mergeCell ref="K7:M8"/>
  </mergeCells>
  <printOptions horizontalCentered="1" verticalCentered="1"/>
  <pageMargins left="0.27777777777777779" right="0.27777777777777779" top="0.27777777777777779" bottom="0.27777777777777779" header="0.1388888888888889" footer="0.1388888888888889"/>
  <pageSetup paperSize="9" scale="79"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245</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246</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247</v>
      </c>
      <c r="J8" s="202"/>
      <c r="L8" s="259" t="s">
        <v>69</v>
      </c>
      <c r="M8" s="202"/>
      <c r="N8" s="257" t="s">
        <v>247</v>
      </c>
      <c r="O8" s="202"/>
      <c r="Q8" s="259" t="s">
        <v>69</v>
      </c>
      <c r="R8" s="202"/>
      <c r="S8" s="257" t="s">
        <v>247</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433</v>
      </c>
      <c r="E11" s="165">
        <v>0.52210191236404857</v>
      </c>
      <c r="G11" s="150">
        <v>2</v>
      </c>
      <c r="H11" s="165">
        <v>0.46189376443418012</v>
      </c>
      <c r="I11" s="150">
        <v>0</v>
      </c>
      <c r="J11" s="165">
        <v>0</v>
      </c>
      <c r="L11" s="150">
        <v>16</v>
      </c>
      <c r="M11" s="165">
        <v>3.695150115473441</v>
      </c>
      <c r="N11" s="150">
        <v>13</v>
      </c>
      <c r="O11" s="165">
        <v>81.25</v>
      </c>
      <c r="Q11" s="150">
        <v>415</v>
      </c>
      <c r="R11" s="165">
        <v>95.842956120092381</v>
      </c>
      <c r="S11" s="150">
        <v>300</v>
      </c>
      <c r="T11" s="165">
        <v>72.289156626506028</v>
      </c>
    </row>
    <row r="12" spans="1:20" x14ac:dyDescent="0.25">
      <c r="B12" s="153" t="s">
        <v>89</v>
      </c>
      <c r="D12" s="154">
        <v>5237</v>
      </c>
      <c r="E12" s="166">
        <v>6.3146598500012061</v>
      </c>
      <c r="G12" s="154">
        <v>2539</v>
      </c>
      <c r="H12" s="166">
        <v>48.481955317930122</v>
      </c>
      <c r="I12" s="154">
        <v>0</v>
      </c>
      <c r="J12" s="166">
        <v>0</v>
      </c>
      <c r="L12" s="154">
        <v>1526</v>
      </c>
      <c r="M12" s="166">
        <v>29.13881993507734</v>
      </c>
      <c r="N12" s="154">
        <v>12</v>
      </c>
      <c r="O12" s="166">
        <v>0.78636959370904314</v>
      </c>
      <c r="Q12" s="154">
        <v>1172</v>
      </c>
      <c r="R12" s="166">
        <v>22.379224746992559</v>
      </c>
      <c r="S12" s="154">
        <v>203</v>
      </c>
      <c r="T12" s="166">
        <v>17.320819112627991</v>
      </c>
    </row>
    <row r="13" spans="1:20" x14ac:dyDescent="0.25">
      <c r="B13" s="153" t="s">
        <v>90</v>
      </c>
      <c r="D13" s="154">
        <v>6673</v>
      </c>
      <c r="E13" s="166">
        <v>8.04615718523163</v>
      </c>
      <c r="G13" s="154">
        <v>1955</v>
      </c>
      <c r="H13" s="166">
        <v>29.29716769069384</v>
      </c>
      <c r="I13" s="154">
        <v>6</v>
      </c>
      <c r="J13" s="166">
        <v>0.30690537084398978</v>
      </c>
      <c r="L13" s="154">
        <v>2298</v>
      </c>
      <c r="M13" s="166">
        <v>34.437284579649337</v>
      </c>
      <c r="N13" s="154">
        <v>8</v>
      </c>
      <c r="O13" s="166">
        <v>0.34812880765883369</v>
      </c>
      <c r="Q13" s="154">
        <v>2420</v>
      </c>
      <c r="R13" s="166">
        <v>36.265547729656831</v>
      </c>
      <c r="S13" s="154">
        <v>1625</v>
      </c>
      <c r="T13" s="166">
        <v>67.148760330578511</v>
      </c>
    </row>
    <row r="14" spans="1:20" x14ac:dyDescent="0.25">
      <c r="B14" s="153" t="s">
        <v>91</v>
      </c>
      <c r="D14" s="154">
        <v>3685</v>
      </c>
      <c r="E14" s="166">
        <v>4.4432922564931152</v>
      </c>
      <c r="G14" s="154">
        <v>447</v>
      </c>
      <c r="H14" s="166">
        <v>12.130257801899591</v>
      </c>
      <c r="I14" s="154">
        <v>18</v>
      </c>
      <c r="J14" s="166">
        <v>4.0268456375838921</v>
      </c>
      <c r="L14" s="154">
        <v>941</v>
      </c>
      <c r="M14" s="166">
        <v>25.535956580732702</v>
      </c>
      <c r="N14" s="154">
        <v>39</v>
      </c>
      <c r="O14" s="166">
        <v>4.1445270988310314</v>
      </c>
      <c r="Q14" s="154">
        <v>2297</v>
      </c>
      <c r="R14" s="166">
        <v>62.33378561736771</v>
      </c>
      <c r="S14" s="154">
        <v>207</v>
      </c>
      <c r="T14" s="166">
        <v>9.0117544623421857</v>
      </c>
    </row>
    <row r="15" spans="1:20" x14ac:dyDescent="0.25">
      <c r="B15" s="153" t="s">
        <v>92</v>
      </c>
      <c r="D15" s="154">
        <v>2211</v>
      </c>
      <c r="E15" s="166">
        <v>2.665975353895869</v>
      </c>
      <c r="G15" s="154">
        <v>752</v>
      </c>
      <c r="H15" s="166">
        <v>34.011759384893708</v>
      </c>
      <c r="I15" s="154">
        <v>53</v>
      </c>
      <c r="J15" s="166">
        <v>7.0478723404255312</v>
      </c>
      <c r="L15" s="154">
        <v>732</v>
      </c>
      <c r="M15" s="166">
        <v>33.10719131614654</v>
      </c>
      <c r="N15" s="154">
        <v>99</v>
      </c>
      <c r="O15" s="166">
        <v>13.52459016393443</v>
      </c>
      <c r="Q15" s="154">
        <v>727</v>
      </c>
      <c r="R15" s="166">
        <v>32.881049298959738</v>
      </c>
      <c r="S15" s="154">
        <v>212</v>
      </c>
      <c r="T15" s="166">
        <v>29.160935350756539</v>
      </c>
    </row>
    <row r="16" spans="1:20" x14ac:dyDescent="0.25">
      <c r="B16" s="153" t="s">
        <v>93</v>
      </c>
      <c r="D16" s="154">
        <v>7766</v>
      </c>
      <c r="E16" s="166">
        <v>9.3640726360720574</v>
      </c>
      <c r="G16" s="154">
        <v>2465</v>
      </c>
      <c r="H16" s="166">
        <v>31.740921967550861</v>
      </c>
      <c r="I16" s="154">
        <v>122</v>
      </c>
      <c r="J16" s="166">
        <v>4.9492900608519266</v>
      </c>
      <c r="L16" s="154">
        <v>3879</v>
      </c>
      <c r="M16" s="166">
        <v>49.948493432912692</v>
      </c>
      <c r="N16" s="154">
        <v>413</v>
      </c>
      <c r="O16" s="166">
        <v>10.647073988141271</v>
      </c>
      <c r="Q16" s="154">
        <v>1422</v>
      </c>
      <c r="R16" s="166">
        <v>18.31058459953644</v>
      </c>
      <c r="S16" s="154">
        <v>794</v>
      </c>
      <c r="T16" s="166">
        <v>55.836849507735593</v>
      </c>
    </row>
    <row r="17" spans="2:20" x14ac:dyDescent="0.25">
      <c r="B17" s="153" t="s">
        <v>94</v>
      </c>
      <c r="D17" s="154">
        <v>17656</v>
      </c>
      <c r="E17" s="166">
        <v>21.289217932331731</v>
      </c>
      <c r="G17" s="154">
        <v>5535</v>
      </c>
      <c r="H17" s="166">
        <v>31.349116447666511</v>
      </c>
      <c r="I17" s="154">
        <v>205</v>
      </c>
      <c r="J17" s="166">
        <v>3.7037037037037028</v>
      </c>
      <c r="L17" s="154">
        <v>4869</v>
      </c>
      <c r="M17" s="166">
        <v>27.577027639329401</v>
      </c>
      <c r="N17" s="154">
        <v>361</v>
      </c>
      <c r="O17" s="166">
        <v>7.4142534401314437</v>
      </c>
      <c r="Q17" s="154">
        <v>7252</v>
      </c>
      <c r="R17" s="166">
        <v>41.073855913004067</v>
      </c>
      <c r="S17" s="154">
        <v>1291</v>
      </c>
      <c r="T17" s="166">
        <v>17.801985659128519</v>
      </c>
    </row>
    <row r="18" spans="2:20" x14ac:dyDescent="0.25">
      <c r="B18" s="153" t="s">
        <v>95</v>
      </c>
      <c r="D18" s="154">
        <v>14218</v>
      </c>
      <c r="E18" s="166">
        <v>17.143752863722959</v>
      </c>
      <c r="G18" s="154">
        <v>5864</v>
      </c>
      <c r="H18" s="166">
        <v>41.243494162329441</v>
      </c>
      <c r="I18" s="154">
        <v>10</v>
      </c>
      <c r="J18" s="166">
        <v>0.1705320600272851</v>
      </c>
      <c r="L18" s="154">
        <v>4744</v>
      </c>
      <c r="M18" s="166">
        <v>33.366155577437048</v>
      </c>
      <c r="N18" s="154">
        <v>29</v>
      </c>
      <c r="O18" s="166">
        <v>0.61129848229342332</v>
      </c>
      <c r="Q18" s="154">
        <v>3610</v>
      </c>
      <c r="R18" s="166">
        <v>25.390350260233511</v>
      </c>
      <c r="S18" s="154">
        <v>44</v>
      </c>
      <c r="T18" s="166">
        <v>1.218836565096953</v>
      </c>
    </row>
    <row r="19" spans="2:20" x14ac:dyDescent="0.25">
      <c r="B19" s="153" t="s">
        <v>96</v>
      </c>
      <c r="D19" s="154">
        <v>13</v>
      </c>
      <c r="E19" s="166">
        <v>1.5675115151807459E-2</v>
      </c>
      <c r="G19" s="154">
        <v>8</v>
      </c>
      <c r="H19" s="166">
        <v>61.53846153846154</v>
      </c>
      <c r="I19" s="154">
        <v>7</v>
      </c>
      <c r="J19" s="166">
        <v>87.5</v>
      </c>
      <c r="L19" s="154">
        <v>4</v>
      </c>
      <c r="M19" s="166">
        <v>30.76923076923077</v>
      </c>
      <c r="N19" s="154">
        <v>4</v>
      </c>
      <c r="O19" s="166">
        <v>100</v>
      </c>
      <c r="Q19" s="154">
        <v>1</v>
      </c>
      <c r="R19" s="166">
        <v>7.6923076923076934</v>
      </c>
      <c r="S19" s="154">
        <v>1</v>
      </c>
      <c r="T19" s="166">
        <v>100</v>
      </c>
    </row>
    <row r="20" spans="2:20" x14ac:dyDescent="0.25">
      <c r="B20" s="153" t="s">
        <v>97</v>
      </c>
      <c r="D20" s="154">
        <v>1773</v>
      </c>
      <c r="E20" s="166">
        <v>2.137844551088818</v>
      </c>
      <c r="G20" s="154">
        <v>25</v>
      </c>
      <c r="H20" s="166">
        <v>1.4100394811054711</v>
      </c>
      <c r="I20" s="154">
        <v>0</v>
      </c>
      <c r="J20" s="166">
        <v>0</v>
      </c>
      <c r="L20" s="154">
        <v>389</v>
      </c>
      <c r="M20" s="166">
        <v>21.940214326001129</v>
      </c>
      <c r="N20" s="154">
        <v>61</v>
      </c>
      <c r="O20" s="166">
        <v>15.68123393316195</v>
      </c>
      <c r="Q20" s="154">
        <v>1359</v>
      </c>
      <c r="R20" s="166">
        <v>76.649746192893403</v>
      </c>
      <c r="S20" s="154">
        <v>250</v>
      </c>
      <c r="T20" s="166">
        <v>18.39587932303164</v>
      </c>
    </row>
    <row r="21" spans="2:20" x14ac:dyDescent="0.25">
      <c r="B21" s="153" t="s">
        <v>98</v>
      </c>
      <c r="D21" s="154">
        <v>1911</v>
      </c>
      <c r="E21" s="166">
        <v>2.3042419273156969</v>
      </c>
      <c r="G21" s="154">
        <v>450</v>
      </c>
      <c r="H21" s="166">
        <v>23.547880690737831</v>
      </c>
      <c r="I21" s="154">
        <v>50</v>
      </c>
      <c r="J21" s="166">
        <v>11.111111111111111</v>
      </c>
      <c r="L21" s="154">
        <v>467</v>
      </c>
      <c r="M21" s="166">
        <v>24.437467294610151</v>
      </c>
      <c r="N21" s="154">
        <v>85</v>
      </c>
      <c r="O21" s="166">
        <v>18.201284796573869</v>
      </c>
      <c r="Q21" s="154">
        <v>994</v>
      </c>
      <c r="R21" s="166">
        <v>52.014652014652022</v>
      </c>
      <c r="S21" s="154">
        <v>774</v>
      </c>
      <c r="T21" s="166">
        <v>77.867203219315897</v>
      </c>
    </row>
    <row r="22" spans="2:20" x14ac:dyDescent="0.25">
      <c r="B22" s="153" t="s">
        <v>99</v>
      </c>
      <c r="D22" s="154">
        <v>5974</v>
      </c>
      <c r="E22" s="166">
        <v>7.2033183012998281</v>
      </c>
      <c r="G22" s="154">
        <v>1408</v>
      </c>
      <c r="H22" s="166">
        <v>23.568798125209241</v>
      </c>
      <c r="I22" s="154">
        <v>5</v>
      </c>
      <c r="J22" s="166">
        <v>0.35511363636363641</v>
      </c>
      <c r="L22" s="154">
        <v>2163</v>
      </c>
      <c r="M22" s="166">
        <v>36.206896551724142</v>
      </c>
      <c r="N22" s="154">
        <v>36</v>
      </c>
      <c r="O22" s="166">
        <v>1.664355062413315</v>
      </c>
      <c r="Q22" s="154">
        <v>2403</v>
      </c>
      <c r="R22" s="166">
        <v>40.224305323066623</v>
      </c>
      <c r="S22" s="154">
        <v>138</v>
      </c>
      <c r="T22" s="166">
        <v>5.7428214731585516</v>
      </c>
    </row>
    <row r="23" spans="2:20" x14ac:dyDescent="0.25">
      <c r="B23" s="153" t="s">
        <v>100</v>
      </c>
      <c r="D23" s="154">
        <v>6940</v>
      </c>
      <c r="E23" s="166">
        <v>8.368099934887983</v>
      </c>
      <c r="G23" s="154">
        <v>2796</v>
      </c>
      <c r="H23" s="166">
        <v>40.288184438040354</v>
      </c>
      <c r="I23" s="154">
        <v>19</v>
      </c>
      <c r="J23" s="166">
        <v>0.67954220314735336</v>
      </c>
      <c r="L23" s="154">
        <v>3024</v>
      </c>
      <c r="M23" s="166">
        <v>43.573487031700289</v>
      </c>
      <c r="N23" s="154">
        <v>49</v>
      </c>
      <c r="O23" s="166">
        <v>1.62037037037037</v>
      </c>
      <c r="Q23" s="154">
        <v>1120</v>
      </c>
      <c r="R23" s="166">
        <v>16.138328530259361</v>
      </c>
      <c r="S23" s="154">
        <v>82</v>
      </c>
      <c r="T23" s="166">
        <v>7.3214285714285721</v>
      </c>
    </row>
    <row r="24" spans="2:20" x14ac:dyDescent="0.25">
      <c r="B24" s="153" t="s">
        <v>101</v>
      </c>
      <c r="D24" s="154">
        <v>2952</v>
      </c>
      <c r="E24" s="166">
        <v>3.5594569175488942</v>
      </c>
      <c r="G24" s="154">
        <v>1051</v>
      </c>
      <c r="H24" s="166">
        <v>35.602981029810302</v>
      </c>
      <c r="I24" s="154">
        <v>59</v>
      </c>
      <c r="J24" s="166">
        <v>5.6137012369172217</v>
      </c>
      <c r="L24" s="154">
        <v>1539</v>
      </c>
      <c r="M24" s="166">
        <v>52.134146341463413</v>
      </c>
      <c r="N24" s="154">
        <v>210</v>
      </c>
      <c r="O24" s="166">
        <v>13.64522417153996</v>
      </c>
      <c r="Q24" s="154">
        <v>362</v>
      </c>
      <c r="R24" s="166">
        <v>12.26287262872629</v>
      </c>
      <c r="S24" s="154">
        <v>93</v>
      </c>
      <c r="T24" s="166">
        <v>25.69060773480663</v>
      </c>
    </row>
    <row r="25" spans="2:20" x14ac:dyDescent="0.25">
      <c r="B25" s="153" t="s">
        <v>102</v>
      </c>
      <c r="D25" s="154">
        <v>2468</v>
      </c>
      <c r="E25" s="166">
        <v>2.9758603226662168</v>
      </c>
      <c r="G25" s="154">
        <v>322</v>
      </c>
      <c r="H25" s="166">
        <v>13.04700162074554</v>
      </c>
      <c r="I25" s="154">
        <v>1</v>
      </c>
      <c r="J25" s="166">
        <v>0.3105590062111801</v>
      </c>
      <c r="L25" s="154">
        <v>691</v>
      </c>
      <c r="M25" s="166">
        <v>27.998379254457049</v>
      </c>
      <c r="N25" s="154">
        <v>21</v>
      </c>
      <c r="O25" s="166">
        <v>3.0390738060781479</v>
      </c>
      <c r="Q25" s="154">
        <v>1455</v>
      </c>
      <c r="R25" s="166">
        <v>58.954619124797397</v>
      </c>
      <c r="S25" s="154">
        <v>348</v>
      </c>
      <c r="T25" s="166">
        <v>23.91752577319588</v>
      </c>
    </row>
    <row r="26" spans="2:20" x14ac:dyDescent="0.25">
      <c r="B26" s="153" t="s">
        <v>103</v>
      </c>
      <c r="D26" s="154">
        <v>1126</v>
      </c>
      <c r="E26" s="166">
        <v>1.3577061277642459</v>
      </c>
      <c r="G26" s="154">
        <v>245</v>
      </c>
      <c r="H26" s="166">
        <v>21.758436944937831</v>
      </c>
      <c r="I26" s="154">
        <v>17</v>
      </c>
      <c r="J26" s="166">
        <v>6.9387755102040813</v>
      </c>
      <c r="L26" s="154">
        <v>500</v>
      </c>
      <c r="M26" s="166">
        <v>44.40497335701599</v>
      </c>
      <c r="N26" s="154">
        <v>47</v>
      </c>
      <c r="O26" s="166">
        <v>9.4</v>
      </c>
      <c r="Q26" s="154">
        <v>381</v>
      </c>
      <c r="R26" s="166">
        <v>33.836589698046183</v>
      </c>
      <c r="S26" s="154">
        <v>38</v>
      </c>
      <c r="T26" s="166">
        <v>9.9737532808398957</v>
      </c>
    </row>
    <row r="27" spans="2:20" x14ac:dyDescent="0.25">
      <c r="B27" s="153" t="s">
        <v>104</v>
      </c>
      <c r="D27" s="154">
        <v>1098</v>
      </c>
      <c r="E27" s="166">
        <v>1.32394434128343</v>
      </c>
      <c r="G27" s="154">
        <v>280</v>
      </c>
      <c r="H27" s="166">
        <v>25.500910746812391</v>
      </c>
      <c r="I27" s="154">
        <v>3</v>
      </c>
      <c r="J27" s="166">
        <v>1.071428571428571</v>
      </c>
      <c r="L27" s="154">
        <v>498</v>
      </c>
      <c r="M27" s="166">
        <v>45.355191256830601</v>
      </c>
      <c r="N27" s="154">
        <v>9</v>
      </c>
      <c r="O27" s="166">
        <v>1.80722891566265</v>
      </c>
      <c r="Q27" s="154">
        <v>320</v>
      </c>
      <c r="R27" s="166">
        <v>29.143897996357019</v>
      </c>
      <c r="S27" s="154">
        <v>19</v>
      </c>
      <c r="T27" s="166">
        <v>5.9375</v>
      </c>
    </row>
    <row r="28" spans="2:20" x14ac:dyDescent="0.25">
      <c r="B28" s="153" t="s">
        <v>105</v>
      </c>
      <c r="D28" s="154">
        <v>2</v>
      </c>
      <c r="E28" s="166">
        <v>2.4115561772011479E-3</v>
      </c>
      <c r="G28" s="154">
        <v>1</v>
      </c>
      <c r="H28" s="166">
        <v>50</v>
      </c>
      <c r="I28" s="154">
        <v>0</v>
      </c>
      <c r="J28" s="166">
        <v>0</v>
      </c>
      <c r="L28" s="154">
        <v>0</v>
      </c>
      <c r="M28" s="166">
        <v>0</v>
      </c>
      <c r="N28" s="154">
        <v>0</v>
      </c>
      <c r="O28" s="166">
        <v>0</v>
      </c>
      <c r="Q28" s="154">
        <v>1</v>
      </c>
      <c r="R28" s="166">
        <v>50</v>
      </c>
      <c r="S28" s="154">
        <v>0</v>
      </c>
      <c r="T28" s="166">
        <v>0</v>
      </c>
    </row>
    <row r="29" spans="2:20" x14ac:dyDescent="0.25">
      <c r="B29" s="157" t="s">
        <v>106</v>
      </c>
      <c r="D29" s="158">
        <v>798</v>
      </c>
      <c r="E29" s="167">
        <v>0.96221091470325804</v>
      </c>
      <c r="G29" s="158">
        <v>200</v>
      </c>
      <c r="H29" s="167">
        <v>25.062656641604011</v>
      </c>
      <c r="I29" s="158">
        <v>13</v>
      </c>
      <c r="J29" s="167">
        <v>6.5</v>
      </c>
      <c r="L29" s="158">
        <v>286</v>
      </c>
      <c r="M29" s="167">
        <v>35.839598997493731</v>
      </c>
      <c r="N29" s="158">
        <v>32</v>
      </c>
      <c r="O29" s="167">
        <v>11.18881118881119</v>
      </c>
      <c r="Q29" s="158">
        <v>312</v>
      </c>
      <c r="R29" s="167">
        <v>39.097744360902247</v>
      </c>
      <c r="S29" s="158">
        <v>54</v>
      </c>
      <c r="T29" s="167">
        <v>17.30769230769231</v>
      </c>
    </row>
    <row r="30" spans="2:20" ht="8.1" customHeight="1" x14ac:dyDescent="0.25"/>
    <row r="31" spans="2:20" x14ac:dyDescent="0.25">
      <c r="B31" s="161" t="s">
        <v>49</v>
      </c>
      <c r="D31" s="162">
        <v>82934</v>
      </c>
      <c r="E31" s="168">
        <v>100</v>
      </c>
      <c r="G31" s="162">
        <v>26345</v>
      </c>
      <c r="H31" s="168">
        <v>31.76622374418212</v>
      </c>
      <c r="I31" s="162">
        <v>588</v>
      </c>
      <c r="J31" s="168">
        <v>2.2319225659517929</v>
      </c>
      <c r="L31" s="162">
        <v>28566</v>
      </c>
      <c r="M31" s="168">
        <v>34.444256878963998</v>
      </c>
      <c r="N31" s="162">
        <v>1528</v>
      </c>
      <c r="O31" s="168">
        <v>5.3490163130994892</v>
      </c>
      <c r="Q31" s="162">
        <v>28023</v>
      </c>
      <c r="R31" s="168">
        <v>33.789519376853882</v>
      </c>
      <c r="S31" s="162">
        <v>6473</v>
      </c>
      <c r="T31" s="168">
        <v>23.09888306034329</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249</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250</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251</v>
      </c>
      <c r="J8" s="202"/>
      <c r="L8" s="259" t="s">
        <v>69</v>
      </c>
      <c r="M8" s="202"/>
      <c r="N8" s="257" t="s">
        <v>251</v>
      </c>
      <c r="O8" s="202"/>
      <c r="Q8" s="259" t="s">
        <v>69</v>
      </c>
      <c r="R8" s="202"/>
      <c r="S8" s="257" t="s">
        <v>251</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193450</v>
      </c>
      <c r="E11" s="165">
        <v>28.91529887612235</v>
      </c>
      <c r="G11" s="150">
        <v>35847</v>
      </c>
      <c r="H11" s="165">
        <v>18.53036960454898</v>
      </c>
      <c r="I11" s="150">
        <v>89</v>
      </c>
      <c r="J11" s="165">
        <v>0.24827740117722541</v>
      </c>
      <c r="L11" s="150">
        <v>77296</v>
      </c>
      <c r="M11" s="165">
        <v>39.956577927112953</v>
      </c>
      <c r="N11" s="150">
        <v>302</v>
      </c>
      <c r="O11" s="165">
        <v>0.39070585800041402</v>
      </c>
      <c r="Q11" s="150">
        <v>80307</v>
      </c>
      <c r="R11" s="165">
        <v>41.513052468338067</v>
      </c>
      <c r="S11" s="150">
        <v>3079</v>
      </c>
      <c r="T11" s="165">
        <v>3.8340368834597229</v>
      </c>
    </row>
    <row r="12" spans="1:20" x14ac:dyDescent="0.25">
      <c r="B12" s="153" t="s">
        <v>89</v>
      </c>
      <c r="D12" s="154">
        <v>11716</v>
      </c>
      <c r="E12" s="166">
        <v>1.7512103470284279</v>
      </c>
      <c r="G12" s="154">
        <v>2176</v>
      </c>
      <c r="H12" s="166">
        <v>18.572891771935819</v>
      </c>
      <c r="I12" s="154">
        <v>9</v>
      </c>
      <c r="J12" s="166">
        <v>0.41360294117647062</v>
      </c>
      <c r="L12" s="154">
        <v>4137</v>
      </c>
      <c r="M12" s="166">
        <v>35.310686241037899</v>
      </c>
      <c r="N12" s="154">
        <v>22</v>
      </c>
      <c r="O12" s="166">
        <v>0.53178631858834913</v>
      </c>
      <c r="Q12" s="154">
        <v>5403</v>
      </c>
      <c r="R12" s="166">
        <v>46.116421987026293</v>
      </c>
      <c r="S12" s="154">
        <v>55</v>
      </c>
      <c r="T12" s="166">
        <v>1.0179529890801411</v>
      </c>
    </row>
    <row r="13" spans="1:20" x14ac:dyDescent="0.25">
      <c r="B13" s="153" t="s">
        <v>90</v>
      </c>
      <c r="D13" s="154">
        <v>9685</v>
      </c>
      <c r="E13" s="166">
        <v>1.4476333399599119</v>
      </c>
      <c r="G13" s="154">
        <v>923</v>
      </c>
      <c r="H13" s="166">
        <v>9.5302013422818792</v>
      </c>
      <c r="I13" s="154">
        <v>33</v>
      </c>
      <c r="J13" s="166">
        <v>3.575297941495124</v>
      </c>
      <c r="L13" s="154">
        <v>2587</v>
      </c>
      <c r="M13" s="166">
        <v>26.71140939597316</v>
      </c>
      <c r="N13" s="154">
        <v>114</v>
      </c>
      <c r="O13" s="166">
        <v>4.406648627754155</v>
      </c>
      <c r="Q13" s="154">
        <v>6175</v>
      </c>
      <c r="R13" s="166">
        <v>63.758389261744973</v>
      </c>
      <c r="S13" s="154">
        <v>135</v>
      </c>
      <c r="T13" s="166">
        <v>2.1862348178137649</v>
      </c>
    </row>
    <row r="14" spans="1:20" x14ac:dyDescent="0.25">
      <c r="B14" s="153" t="s">
        <v>91</v>
      </c>
      <c r="D14" s="154">
        <v>19285</v>
      </c>
      <c r="E14" s="166">
        <v>2.8825615860740208</v>
      </c>
      <c r="G14" s="154">
        <v>2973</v>
      </c>
      <c r="H14" s="166">
        <v>15.416126523204561</v>
      </c>
      <c r="I14" s="154">
        <v>234</v>
      </c>
      <c r="J14" s="166">
        <v>7.8708375378405648</v>
      </c>
      <c r="L14" s="154">
        <v>5982</v>
      </c>
      <c r="M14" s="166">
        <v>31.018926626912108</v>
      </c>
      <c r="N14" s="154">
        <v>438</v>
      </c>
      <c r="O14" s="166">
        <v>7.3219658976930786</v>
      </c>
      <c r="Q14" s="154">
        <v>10330</v>
      </c>
      <c r="R14" s="166">
        <v>53.564946849883327</v>
      </c>
      <c r="S14" s="154">
        <v>828</v>
      </c>
      <c r="T14" s="166">
        <v>8.0154888673765736</v>
      </c>
    </row>
    <row r="15" spans="1:20" x14ac:dyDescent="0.25">
      <c r="B15" s="153" t="s">
        <v>92</v>
      </c>
      <c r="D15" s="154">
        <v>12443</v>
      </c>
      <c r="E15" s="166">
        <v>1.8598762673331111</v>
      </c>
      <c r="G15" s="154">
        <v>3249</v>
      </c>
      <c r="H15" s="166">
        <v>26.111066463071609</v>
      </c>
      <c r="I15" s="154">
        <v>25</v>
      </c>
      <c r="J15" s="166">
        <v>0.76946752847029853</v>
      </c>
      <c r="L15" s="154">
        <v>4740</v>
      </c>
      <c r="M15" s="166">
        <v>38.093707305312222</v>
      </c>
      <c r="N15" s="154">
        <v>59</v>
      </c>
      <c r="O15" s="166">
        <v>1.2447257383966239</v>
      </c>
      <c r="Q15" s="154">
        <v>4454</v>
      </c>
      <c r="R15" s="166">
        <v>35.795226231616169</v>
      </c>
      <c r="S15" s="154">
        <v>93</v>
      </c>
      <c r="T15" s="166">
        <v>2.0880107768298162</v>
      </c>
    </row>
    <row r="16" spans="1:20" x14ac:dyDescent="0.25">
      <c r="B16" s="153" t="s">
        <v>93</v>
      </c>
      <c r="D16" s="154">
        <v>4368</v>
      </c>
      <c r="E16" s="166">
        <v>0.65289235198191986</v>
      </c>
      <c r="G16" s="154">
        <v>729</v>
      </c>
      <c r="H16" s="166">
        <v>16.689560439560442</v>
      </c>
      <c r="I16" s="154">
        <v>48</v>
      </c>
      <c r="J16" s="166">
        <v>6.5843621399176957</v>
      </c>
      <c r="L16" s="154">
        <v>1693</v>
      </c>
      <c r="M16" s="166">
        <v>38.759157509157511</v>
      </c>
      <c r="N16" s="154">
        <v>184</v>
      </c>
      <c r="O16" s="166">
        <v>10.868281157708211</v>
      </c>
      <c r="Q16" s="154">
        <v>1946</v>
      </c>
      <c r="R16" s="166">
        <v>44.551282051282051</v>
      </c>
      <c r="S16" s="154">
        <v>233</v>
      </c>
      <c r="T16" s="166">
        <v>11.973278520041109</v>
      </c>
    </row>
    <row r="17" spans="2:20" x14ac:dyDescent="0.25">
      <c r="B17" s="153" t="s">
        <v>94</v>
      </c>
      <c r="D17" s="154">
        <v>34850</v>
      </c>
      <c r="E17" s="166">
        <v>5.2090884767788257</v>
      </c>
      <c r="G17" s="154">
        <v>6003</v>
      </c>
      <c r="H17" s="166">
        <v>17.22525107604017</v>
      </c>
      <c r="I17" s="154">
        <v>206</v>
      </c>
      <c r="J17" s="166">
        <v>3.4316175245710481</v>
      </c>
      <c r="L17" s="154">
        <v>10555</v>
      </c>
      <c r="M17" s="166">
        <v>30.286944045911049</v>
      </c>
      <c r="N17" s="154">
        <v>2281</v>
      </c>
      <c r="O17" s="166">
        <v>21.610611084793941</v>
      </c>
      <c r="Q17" s="154">
        <v>18292</v>
      </c>
      <c r="R17" s="166">
        <v>52.487804878048777</v>
      </c>
      <c r="S17" s="154">
        <v>7405</v>
      </c>
      <c r="T17" s="166">
        <v>40.48217800131205</v>
      </c>
    </row>
    <row r="18" spans="2:20" x14ac:dyDescent="0.25">
      <c r="B18" s="153" t="s">
        <v>95</v>
      </c>
      <c r="D18" s="154">
        <v>36382</v>
      </c>
      <c r="E18" s="166">
        <v>5.4380791093878686</v>
      </c>
      <c r="G18" s="154">
        <v>5007</v>
      </c>
      <c r="H18" s="166">
        <v>13.76230003848057</v>
      </c>
      <c r="I18" s="154">
        <v>114</v>
      </c>
      <c r="J18" s="166">
        <v>2.2768124625524271</v>
      </c>
      <c r="L18" s="154">
        <v>10798</v>
      </c>
      <c r="M18" s="166">
        <v>29.67951184651751</v>
      </c>
      <c r="N18" s="154">
        <v>607</v>
      </c>
      <c r="O18" s="166">
        <v>5.6214113724763841</v>
      </c>
      <c r="Q18" s="154">
        <v>20577</v>
      </c>
      <c r="R18" s="166">
        <v>56.558188115001933</v>
      </c>
      <c r="S18" s="154">
        <v>3009</v>
      </c>
      <c r="T18" s="166">
        <v>14.623122904213441</v>
      </c>
    </row>
    <row r="19" spans="2:20" x14ac:dyDescent="0.25">
      <c r="B19" s="153" t="s">
        <v>96</v>
      </c>
      <c r="D19" s="154">
        <v>43526</v>
      </c>
      <c r="E19" s="166">
        <v>6.5059048792044516</v>
      </c>
      <c r="G19" s="154">
        <v>4643</v>
      </c>
      <c r="H19" s="166">
        <v>10.66718742820383</v>
      </c>
      <c r="I19" s="154">
        <v>17</v>
      </c>
      <c r="J19" s="166">
        <v>0.36614258022830071</v>
      </c>
      <c r="L19" s="154">
        <v>14437</v>
      </c>
      <c r="M19" s="166">
        <v>33.168680788494228</v>
      </c>
      <c r="N19" s="154">
        <v>45</v>
      </c>
      <c r="O19" s="166">
        <v>0.31169910646256149</v>
      </c>
      <c r="Q19" s="154">
        <v>24446</v>
      </c>
      <c r="R19" s="166">
        <v>56.164131783301933</v>
      </c>
      <c r="S19" s="154">
        <v>18</v>
      </c>
      <c r="T19" s="166">
        <v>7.3631677984128285E-2</v>
      </c>
    </row>
    <row r="20" spans="2:20" x14ac:dyDescent="0.25">
      <c r="B20" s="153" t="s">
        <v>97</v>
      </c>
      <c r="D20" s="154">
        <v>82415</v>
      </c>
      <c r="E20" s="166">
        <v>12.318709521197331</v>
      </c>
      <c r="G20" s="154">
        <v>20441</v>
      </c>
      <c r="H20" s="166">
        <v>24.80252381241279</v>
      </c>
      <c r="I20" s="154">
        <v>417</v>
      </c>
      <c r="J20" s="166">
        <v>2.0400176116628339</v>
      </c>
      <c r="L20" s="154">
        <v>31007</v>
      </c>
      <c r="M20" s="166">
        <v>37.623005520839648</v>
      </c>
      <c r="N20" s="154">
        <v>1007</v>
      </c>
      <c r="O20" s="166">
        <v>3.2476537556035732</v>
      </c>
      <c r="Q20" s="154">
        <v>30967</v>
      </c>
      <c r="R20" s="166">
        <v>37.574470666747558</v>
      </c>
      <c r="S20" s="154">
        <v>1823</v>
      </c>
      <c r="T20" s="166">
        <v>5.8869118739303126</v>
      </c>
    </row>
    <row r="21" spans="2:20" x14ac:dyDescent="0.25">
      <c r="B21" s="153" t="s">
        <v>98</v>
      </c>
      <c r="D21" s="154">
        <v>6109</v>
      </c>
      <c r="E21" s="166">
        <v>0.9131225682824059</v>
      </c>
      <c r="G21" s="154">
        <v>859</v>
      </c>
      <c r="H21" s="166">
        <v>14.06122114912424</v>
      </c>
      <c r="I21" s="154">
        <v>91</v>
      </c>
      <c r="J21" s="166">
        <v>10.593713620488939</v>
      </c>
      <c r="L21" s="154">
        <v>1920</v>
      </c>
      <c r="M21" s="166">
        <v>31.429039122605989</v>
      </c>
      <c r="N21" s="154">
        <v>241</v>
      </c>
      <c r="O21" s="166">
        <v>12.55208333333333</v>
      </c>
      <c r="Q21" s="154">
        <v>3330</v>
      </c>
      <c r="R21" s="166">
        <v>54.509739728269771</v>
      </c>
      <c r="S21" s="154">
        <v>624</v>
      </c>
      <c r="T21" s="166">
        <v>18.738738738738739</v>
      </c>
    </row>
    <row r="22" spans="2:20" x14ac:dyDescent="0.25">
      <c r="B22" s="153" t="s">
        <v>99</v>
      </c>
      <c r="D22" s="154">
        <v>52390</v>
      </c>
      <c r="E22" s="166">
        <v>7.8308219597831474</v>
      </c>
      <c r="G22" s="154">
        <v>12807</v>
      </c>
      <c r="H22" s="166">
        <v>24.445504867341089</v>
      </c>
      <c r="I22" s="154">
        <v>5</v>
      </c>
      <c r="J22" s="166">
        <v>3.9041149371437503E-2</v>
      </c>
      <c r="L22" s="154">
        <v>17088</v>
      </c>
      <c r="M22" s="166">
        <v>32.616911624355787</v>
      </c>
      <c r="N22" s="154">
        <v>30</v>
      </c>
      <c r="O22" s="166">
        <v>0.175561797752809</v>
      </c>
      <c r="Q22" s="154">
        <v>22495</v>
      </c>
      <c r="R22" s="166">
        <v>42.937583508303113</v>
      </c>
      <c r="S22" s="154">
        <v>76</v>
      </c>
      <c r="T22" s="166">
        <v>0.33785285619026451</v>
      </c>
    </row>
    <row r="23" spans="2:20" x14ac:dyDescent="0.25">
      <c r="B23" s="153" t="s">
        <v>100</v>
      </c>
      <c r="D23" s="154">
        <v>105730</v>
      </c>
      <c r="E23" s="166">
        <v>15.80364202725467</v>
      </c>
      <c r="G23" s="154">
        <v>24613</v>
      </c>
      <c r="H23" s="166">
        <v>23.27910715974652</v>
      </c>
      <c r="I23" s="154">
        <v>2989</v>
      </c>
      <c r="J23" s="166">
        <v>12.143988948929429</v>
      </c>
      <c r="L23" s="154">
        <v>40214</v>
      </c>
      <c r="M23" s="166">
        <v>38.034616475929248</v>
      </c>
      <c r="N23" s="154">
        <v>7660</v>
      </c>
      <c r="O23" s="166">
        <v>19.048092704033419</v>
      </c>
      <c r="Q23" s="154">
        <v>40903</v>
      </c>
      <c r="R23" s="166">
        <v>38.686276364324222</v>
      </c>
      <c r="S23" s="154">
        <v>15480</v>
      </c>
      <c r="T23" s="166">
        <v>37.845634794513849</v>
      </c>
    </row>
    <row r="24" spans="2:20" x14ac:dyDescent="0.25">
      <c r="B24" s="153" t="s">
        <v>101</v>
      </c>
      <c r="D24" s="154">
        <v>17876</v>
      </c>
      <c r="E24" s="166">
        <v>2.6719559716183152</v>
      </c>
      <c r="G24" s="154">
        <v>3167</v>
      </c>
      <c r="H24" s="166">
        <v>17.716491385097338</v>
      </c>
      <c r="I24" s="154">
        <v>412</v>
      </c>
      <c r="J24" s="166">
        <v>13.009156930849381</v>
      </c>
      <c r="L24" s="154">
        <v>5694</v>
      </c>
      <c r="M24" s="166">
        <v>31.852763481763262</v>
      </c>
      <c r="N24" s="154">
        <v>1140</v>
      </c>
      <c r="O24" s="166">
        <v>20.021074815595359</v>
      </c>
      <c r="Q24" s="154">
        <v>9015</v>
      </c>
      <c r="R24" s="166">
        <v>50.430745133139411</v>
      </c>
      <c r="S24" s="154">
        <v>1608</v>
      </c>
      <c r="T24" s="166">
        <v>17.836938435940102</v>
      </c>
    </row>
    <row r="25" spans="2:20" x14ac:dyDescent="0.25">
      <c r="B25" s="153" t="s">
        <v>102</v>
      </c>
      <c r="D25" s="154">
        <v>4188</v>
      </c>
      <c r="E25" s="166">
        <v>0.6259874473672804</v>
      </c>
      <c r="G25" s="154">
        <v>330</v>
      </c>
      <c r="H25" s="166">
        <v>7.8796561604584534</v>
      </c>
      <c r="I25" s="154">
        <v>4</v>
      </c>
      <c r="J25" s="166">
        <v>1.2121212121212119</v>
      </c>
      <c r="L25" s="154">
        <v>1173</v>
      </c>
      <c r="M25" s="166">
        <v>28.00859598853868</v>
      </c>
      <c r="N25" s="154">
        <v>12</v>
      </c>
      <c r="O25" s="166">
        <v>1.0230179028132991</v>
      </c>
      <c r="Q25" s="154">
        <v>2685</v>
      </c>
      <c r="R25" s="166">
        <v>64.11174785100286</v>
      </c>
      <c r="S25" s="154">
        <v>30</v>
      </c>
      <c r="T25" s="166">
        <v>1.1173184357541901</v>
      </c>
    </row>
    <row r="26" spans="2:20" x14ac:dyDescent="0.25">
      <c r="B26" s="153" t="s">
        <v>103</v>
      </c>
      <c r="D26" s="154">
        <v>29421</v>
      </c>
      <c r="E26" s="166">
        <v>4.397606659262836</v>
      </c>
      <c r="G26" s="154">
        <v>5487</v>
      </c>
      <c r="H26" s="166">
        <v>18.649943917609871</v>
      </c>
      <c r="I26" s="154">
        <v>852</v>
      </c>
      <c r="J26" s="166">
        <v>15.52761071623838</v>
      </c>
      <c r="L26" s="154">
        <v>9341</v>
      </c>
      <c r="M26" s="166">
        <v>31.749430678766871</v>
      </c>
      <c r="N26" s="154">
        <v>1885</v>
      </c>
      <c r="O26" s="166">
        <v>20.17985226421154</v>
      </c>
      <c r="Q26" s="154">
        <v>14593</v>
      </c>
      <c r="R26" s="166">
        <v>49.600625403623262</v>
      </c>
      <c r="S26" s="154">
        <v>4714</v>
      </c>
      <c r="T26" s="166">
        <v>32.303159048859037</v>
      </c>
    </row>
    <row r="27" spans="2:20" x14ac:dyDescent="0.25">
      <c r="B27" s="153" t="s">
        <v>104</v>
      </c>
      <c r="D27" s="154">
        <v>4239</v>
      </c>
      <c r="E27" s="166">
        <v>0.63361050367476157</v>
      </c>
      <c r="G27" s="154">
        <v>445</v>
      </c>
      <c r="H27" s="166">
        <v>10.49775890540222</v>
      </c>
      <c r="I27" s="154">
        <v>117</v>
      </c>
      <c r="J27" s="166">
        <v>26.292134831460672</v>
      </c>
      <c r="L27" s="154">
        <v>1346</v>
      </c>
      <c r="M27" s="166">
        <v>31.75277188016041</v>
      </c>
      <c r="N27" s="154">
        <v>516</v>
      </c>
      <c r="O27" s="166">
        <v>38.335809806835073</v>
      </c>
      <c r="Q27" s="154">
        <v>2448</v>
      </c>
      <c r="R27" s="166">
        <v>57.749469214437369</v>
      </c>
      <c r="S27" s="154">
        <v>1260</v>
      </c>
      <c r="T27" s="166">
        <v>51.470588235294123</v>
      </c>
    </row>
    <row r="28" spans="2:20" x14ac:dyDescent="0.25">
      <c r="B28" s="153" t="s">
        <v>105</v>
      </c>
      <c r="D28" s="154">
        <v>162</v>
      </c>
      <c r="E28" s="166">
        <v>2.4214414153175601E-2</v>
      </c>
      <c r="G28" s="154">
        <v>37</v>
      </c>
      <c r="H28" s="166">
        <v>22.83950617283951</v>
      </c>
      <c r="I28" s="154">
        <v>1</v>
      </c>
      <c r="J28" s="166">
        <v>2.7027027027027031</v>
      </c>
      <c r="L28" s="154">
        <v>45</v>
      </c>
      <c r="M28" s="166">
        <v>27.777777777777779</v>
      </c>
      <c r="N28" s="154">
        <v>9</v>
      </c>
      <c r="O28" s="166">
        <v>20</v>
      </c>
      <c r="Q28" s="154">
        <v>80</v>
      </c>
      <c r="R28" s="166">
        <v>49.382716049382722</v>
      </c>
      <c r="S28" s="154">
        <v>30</v>
      </c>
      <c r="T28" s="166">
        <v>37.5</v>
      </c>
    </row>
    <row r="29" spans="2:20" x14ac:dyDescent="0.25">
      <c r="B29" s="157" t="s">
        <v>106</v>
      </c>
      <c r="D29" s="158">
        <v>788</v>
      </c>
      <c r="E29" s="167">
        <v>0.1177836935351998</v>
      </c>
      <c r="G29" s="158">
        <v>213</v>
      </c>
      <c r="H29" s="167">
        <v>27.030456852791879</v>
      </c>
      <c r="I29" s="158">
        <v>5</v>
      </c>
      <c r="J29" s="167">
        <v>2.347417840375587</v>
      </c>
      <c r="L29" s="158">
        <v>293</v>
      </c>
      <c r="M29" s="167">
        <v>37.182741116751266</v>
      </c>
      <c r="N29" s="158">
        <v>21</v>
      </c>
      <c r="O29" s="167">
        <v>7.1672354948805461</v>
      </c>
      <c r="Q29" s="158">
        <v>282</v>
      </c>
      <c r="R29" s="167">
        <v>35.786802030456847</v>
      </c>
      <c r="S29" s="158">
        <v>37</v>
      </c>
      <c r="T29" s="167">
        <v>13.12056737588652</v>
      </c>
    </row>
    <row r="30" spans="2:20" ht="8.1" customHeight="1" x14ac:dyDescent="0.25"/>
    <row r="31" spans="2:20" x14ac:dyDescent="0.25">
      <c r="B31" s="161" t="s">
        <v>49</v>
      </c>
      <c r="D31" s="162">
        <v>669023</v>
      </c>
      <c r="E31" s="168">
        <v>100</v>
      </c>
      <c r="G31" s="162">
        <v>129949</v>
      </c>
      <c r="H31" s="168">
        <v>19.423696943154422</v>
      </c>
      <c r="I31" s="162">
        <v>5668</v>
      </c>
      <c r="J31" s="168">
        <v>4.3617111328290337</v>
      </c>
      <c r="L31" s="162">
        <v>240346</v>
      </c>
      <c r="M31" s="168">
        <v>35.924923358389769</v>
      </c>
      <c r="N31" s="162">
        <v>16573</v>
      </c>
      <c r="O31" s="168">
        <v>6.8954756892147158</v>
      </c>
      <c r="Q31" s="162">
        <v>298728</v>
      </c>
      <c r="R31" s="168">
        <v>44.651379698455813</v>
      </c>
      <c r="S31" s="162">
        <v>40537</v>
      </c>
      <c r="T31" s="168">
        <v>13.569869580354039</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252</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253</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251</v>
      </c>
      <c r="J8" s="202"/>
      <c r="L8" s="259" t="s">
        <v>69</v>
      </c>
      <c r="M8" s="202"/>
      <c r="N8" s="257" t="s">
        <v>251</v>
      </c>
      <c r="O8" s="202"/>
      <c r="Q8" s="259" t="s">
        <v>69</v>
      </c>
      <c r="R8" s="202"/>
      <c r="S8" s="257" t="s">
        <v>251</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204707</v>
      </c>
      <c r="E11" s="165">
        <v>50.068973951326889</v>
      </c>
      <c r="G11" s="150">
        <v>38198</v>
      </c>
      <c r="H11" s="165">
        <v>18.659840650295301</v>
      </c>
      <c r="I11" s="150">
        <v>6925</v>
      </c>
      <c r="J11" s="165">
        <v>18.129221425205511</v>
      </c>
      <c r="L11" s="150">
        <v>82677</v>
      </c>
      <c r="M11" s="165">
        <v>40.387969146145473</v>
      </c>
      <c r="N11" s="150">
        <v>14765</v>
      </c>
      <c r="O11" s="165">
        <v>17.858654764928581</v>
      </c>
      <c r="Q11" s="150">
        <v>83832</v>
      </c>
      <c r="R11" s="165">
        <v>40.952190203559233</v>
      </c>
      <c r="S11" s="150">
        <v>15256</v>
      </c>
      <c r="T11" s="165">
        <v>18.19830136463403</v>
      </c>
    </row>
    <row r="12" spans="1:20" x14ac:dyDescent="0.25">
      <c r="B12" s="153" t="s">
        <v>89</v>
      </c>
      <c r="D12" s="154">
        <v>6435</v>
      </c>
      <c r="E12" s="166">
        <v>1.5739268680445151</v>
      </c>
      <c r="G12" s="154">
        <v>750</v>
      </c>
      <c r="H12" s="166">
        <v>11.65501165501165</v>
      </c>
      <c r="I12" s="154">
        <v>313</v>
      </c>
      <c r="J12" s="166">
        <v>41.733333333333327</v>
      </c>
      <c r="L12" s="154">
        <v>1982</v>
      </c>
      <c r="M12" s="166">
        <v>30.8003108003108</v>
      </c>
      <c r="N12" s="154">
        <v>744</v>
      </c>
      <c r="O12" s="166">
        <v>37.537840565085773</v>
      </c>
      <c r="Q12" s="154">
        <v>3703</v>
      </c>
      <c r="R12" s="166">
        <v>57.544677544677548</v>
      </c>
      <c r="S12" s="154">
        <v>1529</v>
      </c>
      <c r="T12" s="166">
        <v>41.290845260599511</v>
      </c>
    </row>
    <row r="13" spans="1:20" x14ac:dyDescent="0.25">
      <c r="B13" s="153" t="s">
        <v>90</v>
      </c>
      <c r="D13" s="154">
        <v>7935</v>
      </c>
      <c r="E13" s="166">
        <v>1.940809587868412</v>
      </c>
      <c r="G13" s="154">
        <v>815</v>
      </c>
      <c r="H13" s="166">
        <v>10.270951480781349</v>
      </c>
      <c r="I13" s="154">
        <v>498</v>
      </c>
      <c r="J13" s="166">
        <v>61.104294478527613</v>
      </c>
      <c r="L13" s="154">
        <v>1905</v>
      </c>
      <c r="M13" s="166">
        <v>24.007561436672969</v>
      </c>
      <c r="N13" s="154">
        <v>812</v>
      </c>
      <c r="O13" s="166">
        <v>42.624671916010499</v>
      </c>
      <c r="Q13" s="154">
        <v>5215</v>
      </c>
      <c r="R13" s="166">
        <v>65.721487082545679</v>
      </c>
      <c r="S13" s="154">
        <v>1784</v>
      </c>
      <c r="T13" s="166">
        <v>34.209012464046033</v>
      </c>
    </row>
    <row r="14" spans="1:20" x14ac:dyDescent="0.25">
      <c r="B14" s="153" t="s">
        <v>91</v>
      </c>
      <c r="D14" s="154">
        <v>2673</v>
      </c>
      <c r="E14" s="166">
        <v>0.65378500672618323</v>
      </c>
      <c r="G14" s="154">
        <v>702</v>
      </c>
      <c r="H14" s="166">
        <v>26.26262626262627</v>
      </c>
      <c r="I14" s="154">
        <v>40</v>
      </c>
      <c r="J14" s="166">
        <v>5.6980056980056979</v>
      </c>
      <c r="L14" s="154">
        <v>963</v>
      </c>
      <c r="M14" s="166">
        <v>36.026936026936028</v>
      </c>
      <c r="N14" s="154">
        <v>50</v>
      </c>
      <c r="O14" s="166">
        <v>5.1921079958463139</v>
      </c>
      <c r="Q14" s="154">
        <v>1008</v>
      </c>
      <c r="R14" s="166">
        <v>37.710437710437709</v>
      </c>
      <c r="S14" s="154">
        <v>65</v>
      </c>
      <c r="T14" s="166">
        <v>6.4484126984126986</v>
      </c>
    </row>
    <row r="15" spans="1:20" x14ac:dyDescent="0.25">
      <c r="B15" s="153" t="s">
        <v>92</v>
      </c>
      <c r="D15" s="154">
        <v>1339</v>
      </c>
      <c r="E15" s="166">
        <v>0.32750397456279812</v>
      </c>
      <c r="G15" s="154">
        <v>477</v>
      </c>
      <c r="H15" s="166">
        <v>35.623599701269598</v>
      </c>
      <c r="I15" s="154">
        <v>43</v>
      </c>
      <c r="J15" s="166">
        <v>9.0146750524109009</v>
      </c>
      <c r="L15" s="154">
        <v>418</v>
      </c>
      <c r="M15" s="166">
        <v>31.217326362957429</v>
      </c>
      <c r="N15" s="154">
        <v>64</v>
      </c>
      <c r="O15" s="166">
        <v>15.311004784689001</v>
      </c>
      <c r="Q15" s="154">
        <v>444</v>
      </c>
      <c r="R15" s="166">
        <v>33.159073935772973</v>
      </c>
      <c r="S15" s="154">
        <v>69</v>
      </c>
      <c r="T15" s="166">
        <v>15.54054054054054</v>
      </c>
    </row>
    <row r="16" spans="1:20" x14ac:dyDescent="0.25">
      <c r="B16" s="153" t="s">
        <v>93</v>
      </c>
      <c r="D16" s="154">
        <v>1345</v>
      </c>
      <c r="E16" s="166">
        <v>0.32897150544209369</v>
      </c>
      <c r="G16" s="154">
        <v>389</v>
      </c>
      <c r="H16" s="166">
        <v>28.921933085501859</v>
      </c>
      <c r="I16" s="154">
        <v>107</v>
      </c>
      <c r="J16" s="166">
        <v>27.506426735218511</v>
      </c>
      <c r="L16" s="154">
        <v>560</v>
      </c>
      <c r="M16" s="166">
        <v>41.635687732342006</v>
      </c>
      <c r="N16" s="154">
        <v>164</v>
      </c>
      <c r="O16" s="166">
        <v>29.285714285714288</v>
      </c>
      <c r="Q16" s="154">
        <v>396</v>
      </c>
      <c r="R16" s="166">
        <v>29.442379182156142</v>
      </c>
      <c r="S16" s="154">
        <v>118</v>
      </c>
      <c r="T16" s="166">
        <v>29.797979797979799</v>
      </c>
    </row>
    <row r="17" spans="2:20" x14ac:dyDescent="0.25">
      <c r="B17" s="153" t="s">
        <v>94</v>
      </c>
      <c r="D17" s="154">
        <v>15361</v>
      </c>
      <c r="E17" s="166">
        <v>3.757123639476581</v>
      </c>
      <c r="G17" s="154">
        <v>2957</v>
      </c>
      <c r="H17" s="166">
        <v>19.25004882494629</v>
      </c>
      <c r="I17" s="154">
        <v>460</v>
      </c>
      <c r="J17" s="166">
        <v>15.5563070679743</v>
      </c>
      <c r="L17" s="154">
        <v>4616</v>
      </c>
      <c r="M17" s="166">
        <v>30.050126944860359</v>
      </c>
      <c r="N17" s="154">
        <v>1065</v>
      </c>
      <c r="O17" s="166">
        <v>23.071923743500871</v>
      </c>
      <c r="Q17" s="154">
        <v>7788</v>
      </c>
      <c r="R17" s="166">
        <v>50.699824230193343</v>
      </c>
      <c r="S17" s="154">
        <v>2465</v>
      </c>
      <c r="T17" s="166">
        <v>31.651258346173599</v>
      </c>
    </row>
    <row r="18" spans="2:20" x14ac:dyDescent="0.25">
      <c r="B18" s="153" t="s">
        <v>95</v>
      </c>
      <c r="D18" s="154">
        <v>24051</v>
      </c>
      <c r="E18" s="166">
        <v>5.8825975296563531</v>
      </c>
      <c r="G18" s="154">
        <v>3310</v>
      </c>
      <c r="H18" s="166">
        <v>13.76242152093468</v>
      </c>
      <c r="I18" s="154">
        <v>1569</v>
      </c>
      <c r="J18" s="166">
        <v>47.401812688821757</v>
      </c>
      <c r="L18" s="154">
        <v>7207</v>
      </c>
      <c r="M18" s="166">
        <v>29.96549000041578</v>
      </c>
      <c r="N18" s="154">
        <v>2707</v>
      </c>
      <c r="O18" s="166">
        <v>37.56070487026502</v>
      </c>
      <c r="Q18" s="154">
        <v>13534</v>
      </c>
      <c r="R18" s="166">
        <v>56.272088478649543</v>
      </c>
      <c r="S18" s="154">
        <v>5013</v>
      </c>
      <c r="T18" s="166">
        <v>37.040047288310923</v>
      </c>
    </row>
    <row r="19" spans="2:20" x14ac:dyDescent="0.25">
      <c r="B19" s="153" t="s">
        <v>96</v>
      </c>
      <c r="D19" s="154">
        <v>31992</v>
      </c>
      <c r="E19" s="166">
        <v>7.8248746484040614</v>
      </c>
      <c r="G19" s="154">
        <v>5822</v>
      </c>
      <c r="H19" s="166">
        <v>18.198299574893721</v>
      </c>
      <c r="I19" s="154">
        <v>752</v>
      </c>
      <c r="J19" s="166">
        <v>12.9165235314325</v>
      </c>
      <c r="L19" s="154">
        <v>13372</v>
      </c>
      <c r="M19" s="166">
        <v>41.797949487371852</v>
      </c>
      <c r="N19" s="154">
        <v>3200</v>
      </c>
      <c r="O19" s="166">
        <v>23.93060125635656</v>
      </c>
      <c r="Q19" s="154">
        <v>12798</v>
      </c>
      <c r="R19" s="166">
        <v>40.003750937734431</v>
      </c>
      <c r="S19" s="154">
        <v>6902</v>
      </c>
      <c r="T19" s="166">
        <v>53.930301609626511</v>
      </c>
    </row>
    <row r="20" spans="2:20" x14ac:dyDescent="0.25">
      <c r="B20" s="153" t="s">
        <v>97</v>
      </c>
      <c r="D20" s="154">
        <v>7041</v>
      </c>
      <c r="E20" s="166">
        <v>1.722147486853369</v>
      </c>
      <c r="G20" s="154">
        <v>1189</v>
      </c>
      <c r="H20" s="166">
        <v>16.886805851441551</v>
      </c>
      <c r="I20" s="154">
        <v>306</v>
      </c>
      <c r="J20" s="166">
        <v>25.73591253153911</v>
      </c>
      <c r="L20" s="154">
        <v>2554</v>
      </c>
      <c r="M20" s="166">
        <v>36.273256639681861</v>
      </c>
      <c r="N20" s="154">
        <v>747</v>
      </c>
      <c r="O20" s="166">
        <v>29.248238057948321</v>
      </c>
      <c r="Q20" s="154">
        <v>3298</v>
      </c>
      <c r="R20" s="166">
        <v>46.839937508876581</v>
      </c>
      <c r="S20" s="154">
        <v>1126</v>
      </c>
      <c r="T20" s="166">
        <v>34.141904184354154</v>
      </c>
    </row>
    <row r="21" spans="2:20" x14ac:dyDescent="0.25">
      <c r="B21" s="153" t="s">
        <v>98</v>
      </c>
      <c r="D21" s="154">
        <v>916</v>
      </c>
      <c r="E21" s="166">
        <v>0.2240430475724593</v>
      </c>
      <c r="G21" s="154">
        <v>177</v>
      </c>
      <c r="H21" s="166">
        <v>19.32314410480349</v>
      </c>
      <c r="I21" s="154">
        <v>116</v>
      </c>
      <c r="J21" s="166">
        <v>65.536723163841799</v>
      </c>
      <c r="L21" s="154">
        <v>281</v>
      </c>
      <c r="M21" s="166">
        <v>30.67685589519651</v>
      </c>
      <c r="N21" s="154">
        <v>140</v>
      </c>
      <c r="O21" s="166">
        <v>49.822064056939503</v>
      </c>
      <c r="Q21" s="154">
        <v>458</v>
      </c>
      <c r="R21" s="166">
        <v>50</v>
      </c>
      <c r="S21" s="154">
        <v>220</v>
      </c>
      <c r="T21" s="166">
        <v>48.034934497816593</v>
      </c>
    </row>
    <row r="22" spans="2:20" x14ac:dyDescent="0.25">
      <c r="B22" s="153" t="s">
        <v>99</v>
      </c>
      <c r="D22" s="154">
        <v>22452</v>
      </c>
      <c r="E22" s="166">
        <v>5.4915005503240799</v>
      </c>
      <c r="G22" s="154">
        <v>7665</v>
      </c>
      <c r="H22" s="166">
        <v>34.139497594869063</v>
      </c>
      <c r="I22" s="154">
        <v>1965</v>
      </c>
      <c r="J22" s="166">
        <v>25.636007827788649</v>
      </c>
      <c r="L22" s="154">
        <v>7613</v>
      </c>
      <c r="M22" s="166">
        <v>33.907892392659903</v>
      </c>
      <c r="N22" s="154">
        <v>2603</v>
      </c>
      <c r="O22" s="166">
        <v>34.191514514646002</v>
      </c>
      <c r="Q22" s="154">
        <v>7174</v>
      </c>
      <c r="R22" s="166">
        <v>31.952610012471052</v>
      </c>
      <c r="S22" s="154">
        <v>2456</v>
      </c>
      <c r="T22" s="166">
        <v>34.234736548647888</v>
      </c>
    </row>
    <row r="23" spans="2:20" x14ac:dyDescent="0.25">
      <c r="B23" s="153" t="s">
        <v>100</v>
      </c>
      <c r="D23" s="154">
        <v>65207</v>
      </c>
      <c r="E23" s="166">
        <v>15.948881007704539</v>
      </c>
      <c r="G23" s="154">
        <v>18427</v>
      </c>
      <c r="H23" s="166">
        <v>28.259235971598141</v>
      </c>
      <c r="I23" s="154">
        <v>2356</v>
      </c>
      <c r="J23" s="166">
        <v>12.78558636782981</v>
      </c>
      <c r="L23" s="154">
        <v>26395</v>
      </c>
      <c r="M23" s="166">
        <v>40.478782952750471</v>
      </c>
      <c r="N23" s="154">
        <v>3160</v>
      </c>
      <c r="O23" s="166">
        <v>11.971964387194539</v>
      </c>
      <c r="Q23" s="154">
        <v>20385</v>
      </c>
      <c r="R23" s="166">
        <v>31.261981075651381</v>
      </c>
      <c r="S23" s="154">
        <v>3161</v>
      </c>
      <c r="T23" s="166">
        <v>15.506499877360801</v>
      </c>
    </row>
    <row r="24" spans="2:20" x14ac:dyDescent="0.25">
      <c r="B24" s="153" t="s">
        <v>101</v>
      </c>
      <c r="D24" s="154">
        <v>3887</v>
      </c>
      <c r="E24" s="166">
        <v>0.9507154213036566</v>
      </c>
      <c r="G24" s="154">
        <v>592</v>
      </c>
      <c r="H24" s="166">
        <v>15.23025469513764</v>
      </c>
      <c r="I24" s="154">
        <v>211</v>
      </c>
      <c r="J24" s="166">
        <v>35.641891891891888</v>
      </c>
      <c r="L24" s="154">
        <v>1241</v>
      </c>
      <c r="M24" s="166">
        <v>31.926935940313871</v>
      </c>
      <c r="N24" s="154">
        <v>379</v>
      </c>
      <c r="O24" s="166">
        <v>30.539887187751809</v>
      </c>
      <c r="Q24" s="154">
        <v>2054</v>
      </c>
      <c r="R24" s="166">
        <v>52.842809364548494</v>
      </c>
      <c r="S24" s="154">
        <v>590</v>
      </c>
      <c r="T24" s="166">
        <v>28.72444011684518</v>
      </c>
    </row>
    <row r="25" spans="2:20" x14ac:dyDescent="0.25">
      <c r="B25" s="153" t="s">
        <v>102</v>
      </c>
      <c r="D25" s="154">
        <v>1240</v>
      </c>
      <c r="E25" s="166">
        <v>0.30328971505442093</v>
      </c>
      <c r="G25" s="154">
        <v>176</v>
      </c>
      <c r="H25" s="166">
        <v>14.19354838709677</v>
      </c>
      <c r="I25" s="154">
        <v>0</v>
      </c>
      <c r="J25" s="166">
        <v>0</v>
      </c>
      <c r="L25" s="154">
        <v>330</v>
      </c>
      <c r="M25" s="166">
        <v>26.612903225806448</v>
      </c>
      <c r="N25" s="154">
        <v>9</v>
      </c>
      <c r="O25" s="166">
        <v>2.7272727272727271</v>
      </c>
      <c r="Q25" s="154">
        <v>734</v>
      </c>
      <c r="R25" s="166">
        <v>59.193548387096783</v>
      </c>
      <c r="S25" s="154">
        <v>6</v>
      </c>
      <c r="T25" s="166">
        <v>0.81743869209809261</v>
      </c>
    </row>
    <row r="26" spans="2:20" x14ac:dyDescent="0.25">
      <c r="B26" s="153" t="s">
        <v>103</v>
      </c>
      <c r="D26" s="154">
        <v>7234</v>
      </c>
      <c r="E26" s="166">
        <v>1.7693530634707111</v>
      </c>
      <c r="G26" s="154">
        <v>1429</v>
      </c>
      <c r="H26" s="166">
        <v>19.75393972905723</v>
      </c>
      <c r="I26" s="154">
        <v>107</v>
      </c>
      <c r="J26" s="166">
        <v>7.4877536738978314</v>
      </c>
      <c r="L26" s="154">
        <v>2202</v>
      </c>
      <c r="M26" s="166">
        <v>30.439590821122479</v>
      </c>
      <c r="N26" s="154">
        <v>259</v>
      </c>
      <c r="O26" s="166">
        <v>11.76203451407811</v>
      </c>
      <c r="Q26" s="154">
        <v>3603</v>
      </c>
      <c r="R26" s="166">
        <v>49.806469449820298</v>
      </c>
      <c r="S26" s="154">
        <v>758</v>
      </c>
      <c r="T26" s="166">
        <v>21.03802386899806</v>
      </c>
    </row>
    <row r="27" spans="2:20" x14ac:dyDescent="0.25">
      <c r="B27" s="153" t="s">
        <v>104</v>
      </c>
      <c r="D27" s="154">
        <v>3558</v>
      </c>
      <c r="E27" s="166">
        <v>0.87024581142228197</v>
      </c>
      <c r="G27" s="154">
        <v>571</v>
      </c>
      <c r="H27" s="166">
        <v>16.04834176503654</v>
      </c>
      <c r="I27" s="154">
        <v>92</v>
      </c>
      <c r="J27" s="166">
        <v>16.112084063047281</v>
      </c>
      <c r="L27" s="154">
        <v>1280</v>
      </c>
      <c r="M27" s="166">
        <v>35.975267003934803</v>
      </c>
      <c r="N27" s="154">
        <v>228</v>
      </c>
      <c r="O27" s="166">
        <v>17.8125</v>
      </c>
      <c r="Q27" s="154">
        <v>1707</v>
      </c>
      <c r="R27" s="166">
        <v>47.976391231028671</v>
      </c>
      <c r="S27" s="154">
        <v>517</v>
      </c>
      <c r="T27" s="166">
        <v>30.287053309900411</v>
      </c>
    </row>
    <row r="28" spans="2:20" x14ac:dyDescent="0.25">
      <c r="B28" s="153" t="s">
        <v>105</v>
      </c>
      <c r="D28" s="154">
        <v>629</v>
      </c>
      <c r="E28" s="166">
        <v>0.15384615384615391</v>
      </c>
      <c r="G28" s="154">
        <v>165</v>
      </c>
      <c r="H28" s="166">
        <v>26.232114467408589</v>
      </c>
      <c r="I28" s="154">
        <v>139</v>
      </c>
      <c r="J28" s="166">
        <v>84.242424242424235</v>
      </c>
      <c r="L28" s="154">
        <v>193</v>
      </c>
      <c r="M28" s="166">
        <v>30.683624801271861</v>
      </c>
      <c r="N28" s="154">
        <v>163</v>
      </c>
      <c r="O28" s="166">
        <v>84.4559585492228</v>
      </c>
      <c r="Q28" s="154">
        <v>271</v>
      </c>
      <c r="R28" s="166">
        <v>43.08426073131956</v>
      </c>
      <c r="S28" s="154">
        <v>223</v>
      </c>
      <c r="T28" s="166">
        <v>82.287822878228781</v>
      </c>
    </row>
    <row r="29" spans="2:20" x14ac:dyDescent="0.25">
      <c r="B29" s="157" t="s">
        <v>106</v>
      </c>
      <c r="D29" s="158">
        <v>848</v>
      </c>
      <c r="E29" s="167">
        <v>0.20741103094044269</v>
      </c>
      <c r="G29" s="158">
        <v>263</v>
      </c>
      <c r="H29" s="167">
        <v>31.014150943396221</v>
      </c>
      <c r="I29" s="158">
        <v>41</v>
      </c>
      <c r="J29" s="167">
        <v>15.589353612167301</v>
      </c>
      <c r="L29" s="158">
        <v>322</v>
      </c>
      <c r="M29" s="167">
        <v>37.971698113207538</v>
      </c>
      <c r="N29" s="158">
        <v>34</v>
      </c>
      <c r="O29" s="167">
        <v>10.559006211180121</v>
      </c>
      <c r="Q29" s="158">
        <v>263</v>
      </c>
      <c r="R29" s="167">
        <v>31.014150943396221</v>
      </c>
      <c r="S29" s="158">
        <v>22</v>
      </c>
      <c r="T29" s="167">
        <v>8.3650190114068437</v>
      </c>
    </row>
    <row r="30" spans="2:20" ht="8.1" customHeight="1" x14ac:dyDescent="0.25"/>
    <row r="31" spans="2:20" x14ac:dyDescent="0.25">
      <c r="B31" s="161" t="s">
        <v>49</v>
      </c>
      <c r="D31" s="162">
        <v>408850</v>
      </c>
      <c r="E31" s="168">
        <v>100</v>
      </c>
      <c r="G31" s="162">
        <v>84074</v>
      </c>
      <c r="H31" s="168">
        <v>20.563531857649501</v>
      </c>
      <c r="I31" s="162">
        <v>16040</v>
      </c>
      <c r="J31" s="168">
        <v>19.078430906106529</v>
      </c>
      <c r="L31" s="162">
        <v>156111</v>
      </c>
      <c r="M31" s="168">
        <v>38.182952182952192</v>
      </c>
      <c r="N31" s="162">
        <v>31293</v>
      </c>
      <c r="O31" s="168">
        <v>20.04535234544651</v>
      </c>
      <c r="Q31" s="162">
        <v>168665</v>
      </c>
      <c r="R31" s="168">
        <v>41.253515959398307</v>
      </c>
      <c r="S31" s="162">
        <v>42280</v>
      </c>
      <c r="T31" s="168">
        <v>25.067441377879231</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254</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255</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251</v>
      </c>
      <c r="J8" s="202"/>
      <c r="L8" s="259" t="s">
        <v>69</v>
      </c>
      <c r="M8" s="202"/>
      <c r="N8" s="257" t="s">
        <v>251</v>
      </c>
      <c r="O8" s="202"/>
      <c r="Q8" s="259" t="s">
        <v>69</v>
      </c>
      <c r="R8" s="202"/>
      <c r="S8" s="257" t="s">
        <v>251</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17193</v>
      </c>
      <c r="E11" s="165">
        <v>15.382757139789559</v>
      </c>
      <c r="G11" s="150">
        <v>6777</v>
      </c>
      <c r="H11" s="165">
        <v>39.417204676321759</v>
      </c>
      <c r="I11" s="150">
        <v>2022</v>
      </c>
      <c r="J11" s="165">
        <v>29.836210712704741</v>
      </c>
      <c r="L11" s="150">
        <v>9070</v>
      </c>
      <c r="M11" s="165">
        <v>52.754027802012452</v>
      </c>
      <c r="N11" s="150">
        <v>3287</v>
      </c>
      <c r="O11" s="165">
        <v>36.240352811466373</v>
      </c>
      <c r="Q11" s="150">
        <v>1346</v>
      </c>
      <c r="R11" s="165">
        <v>7.8287675216657941</v>
      </c>
      <c r="S11" s="150">
        <v>635</v>
      </c>
      <c r="T11" s="165">
        <v>47.17682020802377</v>
      </c>
    </row>
    <row r="12" spans="1:20" x14ac:dyDescent="0.25">
      <c r="B12" s="153" t="s">
        <v>89</v>
      </c>
      <c r="D12" s="154">
        <v>1839</v>
      </c>
      <c r="E12" s="166">
        <v>1.6453725574404121</v>
      </c>
      <c r="G12" s="154">
        <v>530</v>
      </c>
      <c r="H12" s="166">
        <v>28.820010875475809</v>
      </c>
      <c r="I12" s="154">
        <v>181</v>
      </c>
      <c r="J12" s="166">
        <v>34.15094339622641</v>
      </c>
      <c r="L12" s="154">
        <v>677</v>
      </c>
      <c r="M12" s="166">
        <v>36.813485589994563</v>
      </c>
      <c r="N12" s="154">
        <v>253</v>
      </c>
      <c r="O12" s="166">
        <v>37.370753323485957</v>
      </c>
      <c r="Q12" s="154">
        <v>632</v>
      </c>
      <c r="R12" s="166">
        <v>34.366503534529627</v>
      </c>
      <c r="S12" s="154">
        <v>111</v>
      </c>
      <c r="T12" s="166">
        <v>17.563291139240501</v>
      </c>
    </row>
    <row r="13" spans="1:20" x14ac:dyDescent="0.25">
      <c r="B13" s="153" t="s">
        <v>90</v>
      </c>
      <c r="D13" s="154">
        <v>2238</v>
      </c>
      <c r="E13" s="166">
        <v>2.0023620356452652</v>
      </c>
      <c r="G13" s="154">
        <v>536</v>
      </c>
      <c r="H13" s="166">
        <v>23.949955317247539</v>
      </c>
      <c r="I13" s="154">
        <v>58</v>
      </c>
      <c r="J13" s="166">
        <v>10.82089552238806</v>
      </c>
      <c r="L13" s="154">
        <v>863</v>
      </c>
      <c r="M13" s="166">
        <v>38.561215370866847</v>
      </c>
      <c r="N13" s="154">
        <v>82</v>
      </c>
      <c r="O13" s="166">
        <v>9.5017381228273461</v>
      </c>
      <c r="Q13" s="154">
        <v>839</v>
      </c>
      <c r="R13" s="166">
        <v>37.48882931188561</v>
      </c>
      <c r="S13" s="154">
        <v>68</v>
      </c>
      <c r="T13" s="166">
        <v>8.104886769964244</v>
      </c>
    </row>
    <row r="14" spans="1:20" x14ac:dyDescent="0.25">
      <c r="B14" s="153" t="s">
        <v>91</v>
      </c>
      <c r="D14" s="154">
        <v>1824</v>
      </c>
      <c r="E14" s="166">
        <v>1.631951900365042</v>
      </c>
      <c r="G14" s="154">
        <v>632</v>
      </c>
      <c r="H14" s="166">
        <v>34.649122807017548</v>
      </c>
      <c r="I14" s="154">
        <v>258</v>
      </c>
      <c r="J14" s="166">
        <v>40.822784810126578</v>
      </c>
      <c r="L14" s="154">
        <v>976</v>
      </c>
      <c r="M14" s="166">
        <v>53.508771929824562</v>
      </c>
      <c r="N14" s="154">
        <v>174</v>
      </c>
      <c r="O14" s="166">
        <v>17.827868852459019</v>
      </c>
      <c r="Q14" s="154">
        <v>216</v>
      </c>
      <c r="R14" s="166">
        <v>11.84210526315789</v>
      </c>
      <c r="S14" s="154">
        <v>56</v>
      </c>
      <c r="T14" s="166">
        <v>25.92592592592592</v>
      </c>
    </row>
    <row r="15" spans="1:20" x14ac:dyDescent="0.25">
      <c r="B15" s="153" t="s">
        <v>92</v>
      </c>
      <c r="D15" s="154">
        <v>5527</v>
      </c>
      <c r="E15" s="166">
        <v>4.9450647770381506</v>
      </c>
      <c r="G15" s="154">
        <v>1745</v>
      </c>
      <c r="H15" s="166">
        <v>31.572281527049039</v>
      </c>
      <c r="I15" s="154">
        <v>433</v>
      </c>
      <c r="J15" s="166">
        <v>24.813753581661889</v>
      </c>
      <c r="L15" s="154">
        <v>1881</v>
      </c>
      <c r="M15" s="166">
        <v>34.032929256377777</v>
      </c>
      <c r="N15" s="154">
        <v>740</v>
      </c>
      <c r="O15" s="166">
        <v>39.340776182881449</v>
      </c>
      <c r="Q15" s="154">
        <v>1901</v>
      </c>
      <c r="R15" s="166">
        <v>34.394789216573187</v>
      </c>
      <c r="S15" s="154">
        <v>1126</v>
      </c>
      <c r="T15" s="166">
        <v>59.23198316675434</v>
      </c>
    </row>
    <row r="16" spans="1:20" x14ac:dyDescent="0.25">
      <c r="B16" s="153" t="s">
        <v>93</v>
      </c>
      <c r="D16" s="154">
        <v>2182</v>
      </c>
      <c r="E16" s="166">
        <v>1.9522582492305489</v>
      </c>
      <c r="G16" s="154">
        <v>719</v>
      </c>
      <c r="H16" s="166">
        <v>32.951420714940419</v>
      </c>
      <c r="I16" s="154">
        <v>2</v>
      </c>
      <c r="J16" s="166">
        <v>0.27816411682892911</v>
      </c>
      <c r="L16" s="154">
        <v>861</v>
      </c>
      <c r="M16" s="166">
        <v>39.459211732355627</v>
      </c>
      <c r="N16" s="154">
        <v>3</v>
      </c>
      <c r="O16" s="166">
        <v>0.34843205574912889</v>
      </c>
      <c r="Q16" s="154">
        <v>602</v>
      </c>
      <c r="R16" s="166">
        <v>27.589367552703941</v>
      </c>
      <c r="S16" s="154">
        <v>6</v>
      </c>
      <c r="T16" s="166">
        <v>0.99667774086378735</v>
      </c>
    </row>
    <row r="17" spans="2:20" x14ac:dyDescent="0.25">
      <c r="B17" s="153" t="s">
        <v>94</v>
      </c>
      <c r="D17" s="154">
        <v>4356</v>
      </c>
      <c r="E17" s="166">
        <v>3.8973588146875668</v>
      </c>
      <c r="G17" s="154">
        <v>1475</v>
      </c>
      <c r="H17" s="166">
        <v>33.861340679522499</v>
      </c>
      <c r="I17" s="154">
        <v>273</v>
      </c>
      <c r="J17" s="166">
        <v>18.50847457627119</v>
      </c>
      <c r="L17" s="154">
        <v>1754</v>
      </c>
      <c r="M17" s="166">
        <v>40.266299357208453</v>
      </c>
      <c r="N17" s="154">
        <v>659</v>
      </c>
      <c r="O17" s="166">
        <v>37.571265678449272</v>
      </c>
      <c r="Q17" s="154">
        <v>1127</v>
      </c>
      <c r="R17" s="166">
        <v>25.872359963269059</v>
      </c>
      <c r="S17" s="154">
        <v>502</v>
      </c>
      <c r="T17" s="166">
        <v>44.54303460514641</v>
      </c>
    </row>
    <row r="18" spans="2:20" x14ac:dyDescent="0.25">
      <c r="B18" s="153" t="s">
        <v>95</v>
      </c>
      <c r="D18" s="154">
        <v>8206</v>
      </c>
      <c r="E18" s="166">
        <v>7.3419941306993062</v>
      </c>
      <c r="G18" s="154">
        <v>2088</v>
      </c>
      <c r="H18" s="166">
        <v>25.444796490372891</v>
      </c>
      <c r="I18" s="154">
        <v>9</v>
      </c>
      <c r="J18" s="166">
        <v>0.43103448275862072</v>
      </c>
      <c r="L18" s="154">
        <v>2472</v>
      </c>
      <c r="M18" s="166">
        <v>30.124299293200099</v>
      </c>
      <c r="N18" s="154">
        <v>8</v>
      </c>
      <c r="O18" s="166">
        <v>0.3236245954692557</v>
      </c>
      <c r="Q18" s="154">
        <v>3646</v>
      </c>
      <c r="R18" s="166">
        <v>44.430904216427002</v>
      </c>
      <c r="S18" s="154">
        <v>18</v>
      </c>
      <c r="T18" s="166">
        <v>0.49369171695008229</v>
      </c>
    </row>
    <row r="19" spans="2:20" x14ac:dyDescent="0.25">
      <c r="B19" s="153" t="s">
        <v>96</v>
      </c>
      <c r="D19" s="154">
        <v>14514</v>
      </c>
      <c r="E19" s="166">
        <v>12.985827786128411</v>
      </c>
      <c r="G19" s="154">
        <v>3714</v>
      </c>
      <c r="H19" s="166">
        <v>25.589086399338569</v>
      </c>
      <c r="I19" s="154">
        <v>266</v>
      </c>
      <c r="J19" s="166">
        <v>7.1620893914916532</v>
      </c>
      <c r="L19" s="154">
        <v>7619</v>
      </c>
      <c r="M19" s="166">
        <v>52.49414358550365</v>
      </c>
      <c r="N19" s="154">
        <v>1076</v>
      </c>
      <c r="O19" s="166">
        <v>14.12258826617666</v>
      </c>
      <c r="Q19" s="154">
        <v>3181</v>
      </c>
      <c r="R19" s="166">
        <v>21.91677001515778</v>
      </c>
      <c r="S19" s="154">
        <v>2736</v>
      </c>
      <c r="T19" s="166">
        <v>86.010688462747567</v>
      </c>
    </row>
    <row r="20" spans="2:20" x14ac:dyDescent="0.25">
      <c r="B20" s="153" t="s">
        <v>97</v>
      </c>
      <c r="D20" s="154">
        <v>10103</v>
      </c>
      <c r="E20" s="166">
        <v>9.0392598954978176</v>
      </c>
      <c r="G20" s="154">
        <v>3294</v>
      </c>
      <c r="H20" s="166">
        <v>32.604176977135502</v>
      </c>
      <c r="I20" s="154">
        <v>263</v>
      </c>
      <c r="J20" s="166">
        <v>7.98421372191864</v>
      </c>
      <c r="L20" s="154">
        <v>4480</v>
      </c>
      <c r="M20" s="166">
        <v>44.343264376917737</v>
      </c>
      <c r="N20" s="154">
        <v>620</v>
      </c>
      <c r="O20" s="166">
        <v>13.839285714285721</v>
      </c>
      <c r="Q20" s="154">
        <v>2329</v>
      </c>
      <c r="R20" s="166">
        <v>23.05255864594675</v>
      </c>
      <c r="S20" s="154">
        <v>397</v>
      </c>
      <c r="T20" s="166">
        <v>17.04594246457707</v>
      </c>
    </row>
    <row r="21" spans="2:20" x14ac:dyDescent="0.25">
      <c r="B21" s="153" t="s">
        <v>98</v>
      </c>
      <c r="D21" s="154">
        <v>2518</v>
      </c>
      <c r="E21" s="166">
        <v>2.2528809677188462</v>
      </c>
      <c r="G21" s="154">
        <v>791</v>
      </c>
      <c r="H21" s="166">
        <v>31.413820492454331</v>
      </c>
      <c r="I21" s="154">
        <v>533</v>
      </c>
      <c r="J21" s="166">
        <v>67.383059418457648</v>
      </c>
      <c r="L21" s="154">
        <v>961</v>
      </c>
      <c r="M21" s="166">
        <v>38.165210484511519</v>
      </c>
      <c r="N21" s="154">
        <v>684</v>
      </c>
      <c r="O21" s="166">
        <v>71.175858480749227</v>
      </c>
      <c r="Q21" s="154">
        <v>766</v>
      </c>
      <c r="R21" s="166">
        <v>30.420969023034161</v>
      </c>
      <c r="S21" s="154">
        <v>591</v>
      </c>
      <c r="T21" s="166">
        <v>77.154046997389031</v>
      </c>
    </row>
    <row r="22" spans="2:20" x14ac:dyDescent="0.25">
      <c r="B22" s="153" t="s">
        <v>99</v>
      </c>
      <c r="D22" s="154">
        <v>7902</v>
      </c>
      <c r="E22" s="166">
        <v>7.0700021473051322</v>
      </c>
      <c r="G22" s="154">
        <v>1689</v>
      </c>
      <c r="H22" s="166">
        <v>21.374335611237662</v>
      </c>
      <c r="I22" s="154">
        <v>262</v>
      </c>
      <c r="J22" s="166">
        <v>15.51213735938425</v>
      </c>
      <c r="L22" s="154">
        <v>2818</v>
      </c>
      <c r="M22" s="166">
        <v>35.661857757529738</v>
      </c>
      <c r="N22" s="154">
        <v>720</v>
      </c>
      <c r="O22" s="166">
        <v>25.5500354861604</v>
      </c>
      <c r="Q22" s="154">
        <v>3395</v>
      </c>
      <c r="R22" s="166">
        <v>42.9638066312326</v>
      </c>
      <c r="S22" s="154">
        <v>1300</v>
      </c>
      <c r="T22" s="166">
        <v>38.291605301914593</v>
      </c>
    </row>
    <row r="23" spans="2:20" x14ac:dyDescent="0.25">
      <c r="B23" s="153" t="s">
        <v>100</v>
      </c>
      <c r="D23" s="154">
        <v>19112</v>
      </c>
      <c r="E23" s="166">
        <v>17.099706534965289</v>
      </c>
      <c r="G23" s="154">
        <v>7529</v>
      </c>
      <c r="H23" s="166">
        <v>39.394097948932611</v>
      </c>
      <c r="I23" s="154">
        <v>2426</v>
      </c>
      <c r="J23" s="166">
        <v>32.222074644707128</v>
      </c>
      <c r="L23" s="154">
        <v>8259</v>
      </c>
      <c r="M23" s="166">
        <v>43.213687735454172</v>
      </c>
      <c r="N23" s="154">
        <v>3765</v>
      </c>
      <c r="O23" s="166">
        <v>45.586632764257168</v>
      </c>
      <c r="Q23" s="154">
        <v>3324</v>
      </c>
      <c r="R23" s="166">
        <v>17.392214315613231</v>
      </c>
      <c r="S23" s="154">
        <v>1835</v>
      </c>
      <c r="T23" s="166">
        <v>55.20457280385078</v>
      </c>
    </row>
    <row r="24" spans="2:20" x14ac:dyDescent="0.25">
      <c r="B24" s="153" t="s">
        <v>101</v>
      </c>
      <c r="D24" s="154">
        <v>4273</v>
      </c>
      <c r="E24" s="166">
        <v>3.823097845537184</v>
      </c>
      <c r="G24" s="154">
        <v>1561</v>
      </c>
      <c r="H24" s="166">
        <v>36.531710741867542</v>
      </c>
      <c r="I24" s="154">
        <v>539</v>
      </c>
      <c r="J24" s="166">
        <v>34.529147982062781</v>
      </c>
      <c r="L24" s="154">
        <v>2013</v>
      </c>
      <c r="M24" s="166">
        <v>47.109758951556287</v>
      </c>
      <c r="N24" s="154">
        <v>543</v>
      </c>
      <c r="O24" s="166">
        <v>26.974664679582709</v>
      </c>
      <c r="Q24" s="154">
        <v>699</v>
      </c>
      <c r="R24" s="166">
        <v>16.358530306576181</v>
      </c>
      <c r="S24" s="154">
        <v>255</v>
      </c>
      <c r="T24" s="166">
        <v>36.480686695278969</v>
      </c>
    </row>
    <row r="25" spans="2:20" x14ac:dyDescent="0.25">
      <c r="B25" s="153" t="s">
        <v>102</v>
      </c>
      <c r="D25" s="154">
        <v>806</v>
      </c>
      <c r="E25" s="166">
        <v>0.72113664018323675</v>
      </c>
      <c r="G25" s="154">
        <v>188</v>
      </c>
      <c r="H25" s="166">
        <v>23.32506203473946</v>
      </c>
      <c r="I25" s="154">
        <v>37</v>
      </c>
      <c r="J25" s="166">
        <v>19.680851063829792</v>
      </c>
      <c r="L25" s="154">
        <v>349</v>
      </c>
      <c r="M25" s="166">
        <v>43.300248138957812</v>
      </c>
      <c r="N25" s="154">
        <v>104</v>
      </c>
      <c r="O25" s="166">
        <v>29.799426934097418</v>
      </c>
      <c r="Q25" s="154">
        <v>269</v>
      </c>
      <c r="R25" s="166">
        <v>33.374689826302728</v>
      </c>
      <c r="S25" s="154">
        <v>98</v>
      </c>
      <c r="T25" s="166">
        <v>36.431226765799259</v>
      </c>
    </row>
    <row r="26" spans="2:20" x14ac:dyDescent="0.25">
      <c r="B26" s="153" t="s">
        <v>103</v>
      </c>
      <c r="D26" s="154">
        <v>7933</v>
      </c>
      <c r="E26" s="166">
        <v>7.0977381719275643</v>
      </c>
      <c r="G26" s="154">
        <v>2011</v>
      </c>
      <c r="H26" s="166">
        <v>25.349804613639229</v>
      </c>
      <c r="I26" s="154">
        <v>204</v>
      </c>
      <c r="J26" s="166">
        <v>10.14420686225758</v>
      </c>
      <c r="L26" s="154">
        <v>3305</v>
      </c>
      <c r="M26" s="166">
        <v>41.66141434514055</v>
      </c>
      <c r="N26" s="154">
        <v>384</v>
      </c>
      <c r="O26" s="166">
        <v>11.61875945537065</v>
      </c>
      <c r="Q26" s="154">
        <v>2617</v>
      </c>
      <c r="R26" s="166">
        <v>32.988781041220221</v>
      </c>
      <c r="S26" s="154">
        <v>579</v>
      </c>
      <c r="T26" s="166">
        <v>22.124570118456251</v>
      </c>
    </row>
    <row r="27" spans="2:20" x14ac:dyDescent="0.25">
      <c r="B27" s="153" t="s">
        <v>104</v>
      </c>
      <c r="D27" s="154">
        <v>1169</v>
      </c>
      <c r="E27" s="166">
        <v>1.0459165414072009</v>
      </c>
      <c r="G27" s="154">
        <v>293</v>
      </c>
      <c r="H27" s="166">
        <v>25.064157399486739</v>
      </c>
      <c r="I27" s="154">
        <v>37</v>
      </c>
      <c r="J27" s="166">
        <v>12.627986348122869</v>
      </c>
      <c r="L27" s="154">
        <v>563</v>
      </c>
      <c r="M27" s="166">
        <v>48.16082121471343</v>
      </c>
      <c r="N27" s="154">
        <v>62</v>
      </c>
      <c r="O27" s="166">
        <v>11.012433392539959</v>
      </c>
      <c r="Q27" s="154">
        <v>313</v>
      </c>
      <c r="R27" s="166">
        <v>26.775021385799828</v>
      </c>
      <c r="S27" s="154">
        <v>52</v>
      </c>
      <c r="T27" s="166">
        <v>16.613418530351439</v>
      </c>
    </row>
    <row r="28" spans="2:20" x14ac:dyDescent="0.25">
      <c r="B28" s="153" t="s">
        <v>105</v>
      </c>
      <c r="D28" s="154">
        <v>31</v>
      </c>
      <c r="E28" s="166">
        <v>2.773602462243218E-2</v>
      </c>
      <c r="G28" s="154">
        <v>5</v>
      </c>
      <c r="H28" s="166">
        <v>16.12903225806452</v>
      </c>
      <c r="I28" s="154">
        <v>5</v>
      </c>
      <c r="J28" s="166">
        <v>100</v>
      </c>
      <c r="L28" s="154">
        <v>10</v>
      </c>
      <c r="M28" s="166">
        <v>32.258064516129032</v>
      </c>
      <c r="N28" s="154">
        <v>7</v>
      </c>
      <c r="O28" s="166">
        <v>70</v>
      </c>
      <c r="Q28" s="154">
        <v>16</v>
      </c>
      <c r="R28" s="166">
        <v>51.612903225806448</v>
      </c>
      <c r="S28" s="154">
        <v>13</v>
      </c>
      <c r="T28" s="166">
        <v>81.25</v>
      </c>
    </row>
    <row r="29" spans="2:20" x14ac:dyDescent="0.25">
      <c r="B29" s="157" t="s">
        <v>106</v>
      </c>
      <c r="D29" s="158">
        <v>42</v>
      </c>
      <c r="E29" s="167">
        <v>3.7577839811037149E-2</v>
      </c>
      <c r="G29" s="158">
        <v>17</v>
      </c>
      <c r="H29" s="167">
        <v>40.476190476190467</v>
      </c>
      <c r="I29" s="158">
        <v>6</v>
      </c>
      <c r="J29" s="167">
        <v>35.294117647058833</v>
      </c>
      <c r="L29" s="158">
        <v>16</v>
      </c>
      <c r="M29" s="167">
        <v>38.095238095238088</v>
      </c>
      <c r="N29" s="158">
        <v>5</v>
      </c>
      <c r="O29" s="167">
        <v>31.25</v>
      </c>
      <c r="Q29" s="158">
        <v>9</v>
      </c>
      <c r="R29" s="167">
        <v>21.428571428571431</v>
      </c>
      <c r="S29" s="158">
        <v>1</v>
      </c>
      <c r="T29" s="167">
        <v>11.111111111111111</v>
      </c>
    </row>
    <row r="30" spans="2:20" ht="8.1" customHeight="1" x14ac:dyDescent="0.25"/>
    <row r="31" spans="2:20" x14ac:dyDescent="0.25">
      <c r="B31" s="161" t="s">
        <v>49</v>
      </c>
      <c r="D31" s="162">
        <v>111768</v>
      </c>
      <c r="E31" s="168">
        <v>100</v>
      </c>
      <c r="G31" s="162">
        <v>35594</v>
      </c>
      <c r="H31" s="168">
        <v>31.84632452938229</v>
      </c>
      <c r="I31" s="162">
        <v>7814</v>
      </c>
      <c r="J31" s="168">
        <v>21.953138169354389</v>
      </c>
      <c r="L31" s="162">
        <v>48947</v>
      </c>
      <c r="M31" s="168">
        <v>43.793393457877031</v>
      </c>
      <c r="N31" s="162">
        <v>13176</v>
      </c>
      <c r="O31" s="168">
        <v>26.91891229288823</v>
      </c>
      <c r="Q31" s="162">
        <v>27227</v>
      </c>
      <c r="R31" s="168">
        <v>24.360282012740679</v>
      </c>
      <c r="S31" s="162">
        <v>10379</v>
      </c>
      <c r="T31" s="168">
        <v>38.120248282954421</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256</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257</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247</v>
      </c>
      <c r="J8" s="202"/>
      <c r="L8" s="259" t="s">
        <v>69</v>
      </c>
      <c r="M8" s="202"/>
      <c r="N8" s="257" t="s">
        <v>247</v>
      </c>
      <c r="O8" s="202"/>
      <c r="Q8" s="259" t="s">
        <v>69</v>
      </c>
      <c r="R8" s="202"/>
      <c r="S8" s="257" t="s">
        <v>247</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31767</v>
      </c>
      <c r="E11" s="165">
        <v>16.818793083365978</v>
      </c>
      <c r="G11" s="150">
        <v>15305</v>
      </c>
      <c r="H11" s="165">
        <v>48.178927818176092</v>
      </c>
      <c r="I11" s="150">
        <v>15250</v>
      </c>
      <c r="J11" s="165">
        <v>99.640640313622995</v>
      </c>
      <c r="L11" s="150">
        <v>16380</v>
      </c>
      <c r="M11" s="165">
        <v>51.562942676362269</v>
      </c>
      <c r="N11" s="150">
        <v>16237</v>
      </c>
      <c r="O11" s="165">
        <v>99.126984126984127</v>
      </c>
      <c r="Q11" s="150">
        <v>82</v>
      </c>
      <c r="R11" s="165">
        <v>0.25812950546164259</v>
      </c>
      <c r="S11" s="150">
        <v>80</v>
      </c>
      <c r="T11" s="165">
        <v>97.560975609756099</v>
      </c>
    </row>
    <row r="12" spans="1:20" x14ac:dyDescent="0.25">
      <c r="B12" s="153" t="s">
        <v>89</v>
      </c>
      <c r="D12" s="154">
        <v>4076</v>
      </c>
      <c r="E12" s="166">
        <v>2.1580067556835631</v>
      </c>
      <c r="G12" s="154">
        <v>2832</v>
      </c>
      <c r="H12" s="166">
        <v>69.479882237487729</v>
      </c>
      <c r="I12" s="154">
        <v>840</v>
      </c>
      <c r="J12" s="166">
        <v>29.66101694915254</v>
      </c>
      <c r="L12" s="154">
        <v>1149</v>
      </c>
      <c r="M12" s="166">
        <v>28.189401373895979</v>
      </c>
      <c r="N12" s="154">
        <v>434</v>
      </c>
      <c r="O12" s="166">
        <v>37.771975630983462</v>
      </c>
      <c r="Q12" s="154">
        <v>95</v>
      </c>
      <c r="R12" s="166">
        <v>2.33071638861629</v>
      </c>
      <c r="S12" s="154">
        <v>51</v>
      </c>
      <c r="T12" s="166">
        <v>53.684210526315788</v>
      </c>
    </row>
    <row r="13" spans="1:20" x14ac:dyDescent="0.25">
      <c r="B13" s="153" t="s">
        <v>90</v>
      </c>
      <c r="D13" s="154">
        <v>4027</v>
      </c>
      <c r="E13" s="166">
        <v>2.1320640836942371</v>
      </c>
      <c r="G13" s="154">
        <v>1820</v>
      </c>
      <c r="H13" s="166">
        <v>45.194934194189223</v>
      </c>
      <c r="I13" s="154">
        <v>244</v>
      </c>
      <c r="J13" s="166">
        <v>13.40659340659341</v>
      </c>
      <c r="L13" s="154">
        <v>1932</v>
      </c>
      <c r="M13" s="166">
        <v>47.976160913831642</v>
      </c>
      <c r="N13" s="154">
        <v>213</v>
      </c>
      <c r="O13" s="166">
        <v>11.02484472049689</v>
      </c>
      <c r="Q13" s="154">
        <v>275</v>
      </c>
      <c r="R13" s="166">
        <v>6.8289048919791417</v>
      </c>
      <c r="S13" s="154">
        <v>25</v>
      </c>
      <c r="T13" s="166">
        <v>9.0909090909090917</v>
      </c>
    </row>
    <row r="14" spans="1:20" x14ac:dyDescent="0.25">
      <c r="B14" s="153" t="s">
        <v>91</v>
      </c>
      <c r="D14" s="154">
        <v>3061</v>
      </c>
      <c r="E14" s="166">
        <v>1.6206228359046579</v>
      </c>
      <c r="G14" s="154">
        <v>2189</v>
      </c>
      <c r="H14" s="166">
        <v>71.512577589023195</v>
      </c>
      <c r="I14" s="154">
        <v>2115</v>
      </c>
      <c r="J14" s="166">
        <v>96.619460941068979</v>
      </c>
      <c r="L14" s="154">
        <v>869</v>
      </c>
      <c r="M14" s="166">
        <v>28.389415223783079</v>
      </c>
      <c r="N14" s="154">
        <v>750</v>
      </c>
      <c r="O14" s="166">
        <v>86.306098964326821</v>
      </c>
      <c r="Q14" s="154">
        <v>3</v>
      </c>
      <c r="R14" s="166">
        <v>9.800718719372753E-2</v>
      </c>
      <c r="S14" s="154">
        <v>3</v>
      </c>
      <c r="T14" s="166">
        <v>100</v>
      </c>
    </row>
    <row r="15" spans="1:20" x14ac:dyDescent="0.25">
      <c r="B15" s="153" t="s">
        <v>92</v>
      </c>
      <c r="D15" s="154">
        <v>5985</v>
      </c>
      <c r="E15" s="166">
        <v>3.1687120786963021</v>
      </c>
      <c r="G15" s="154">
        <v>3722</v>
      </c>
      <c r="H15" s="166">
        <v>62.188805346700079</v>
      </c>
      <c r="I15" s="154">
        <v>3485</v>
      </c>
      <c r="J15" s="166">
        <v>93.632455668995163</v>
      </c>
      <c r="L15" s="154">
        <v>2090</v>
      </c>
      <c r="M15" s="166">
        <v>34.920634920634917</v>
      </c>
      <c r="N15" s="154">
        <v>1921</v>
      </c>
      <c r="O15" s="166">
        <v>91.913875598086122</v>
      </c>
      <c r="Q15" s="154">
        <v>173</v>
      </c>
      <c r="R15" s="166">
        <v>2.8905597326649959</v>
      </c>
      <c r="S15" s="154">
        <v>139</v>
      </c>
      <c r="T15" s="166">
        <v>80.346820809248555</v>
      </c>
    </row>
    <row r="16" spans="1:20" x14ac:dyDescent="0.25">
      <c r="B16" s="153" t="s">
        <v>93</v>
      </c>
      <c r="D16" s="154">
        <v>4584</v>
      </c>
      <c r="E16" s="166">
        <v>2.4269634367157642</v>
      </c>
      <c r="G16" s="154">
        <v>1764</v>
      </c>
      <c r="H16" s="166">
        <v>38.481675392670162</v>
      </c>
      <c r="I16" s="154">
        <v>16</v>
      </c>
      <c r="J16" s="166">
        <v>0.90702947845804993</v>
      </c>
      <c r="L16" s="154">
        <v>2778</v>
      </c>
      <c r="M16" s="166">
        <v>60.602094240837701</v>
      </c>
      <c r="N16" s="154">
        <v>23</v>
      </c>
      <c r="O16" s="166">
        <v>0.82793376529877605</v>
      </c>
      <c r="Q16" s="154">
        <v>42</v>
      </c>
      <c r="R16" s="166">
        <v>0.91623036649214651</v>
      </c>
      <c r="S16" s="154">
        <v>0</v>
      </c>
      <c r="T16" s="166">
        <v>0</v>
      </c>
    </row>
    <row r="17" spans="2:20" x14ac:dyDescent="0.25">
      <c r="B17" s="153" t="s">
        <v>94</v>
      </c>
      <c r="D17" s="154">
        <v>13034</v>
      </c>
      <c r="E17" s="166">
        <v>6.9007507491608333</v>
      </c>
      <c r="G17" s="154">
        <v>7843</v>
      </c>
      <c r="H17" s="166">
        <v>60.173392665336813</v>
      </c>
      <c r="I17" s="154">
        <v>7624</v>
      </c>
      <c r="J17" s="166">
        <v>97.207701134769863</v>
      </c>
      <c r="L17" s="154">
        <v>3669</v>
      </c>
      <c r="M17" s="166">
        <v>28.149455270830138</v>
      </c>
      <c r="N17" s="154">
        <v>3334</v>
      </c>
      <c r="O17" s="166">
        <v>90.869446715726355</v>
      </c>
      <c r="Q17" s="154">
        <v>1522</v>
      </c>
      <c r="R17" s="166">
        <v>11.67715206383305</v>
      </c>
      <c r="S17" s="154">
        <v>1216</v>
      </c>
      <c r="T17" s="166">
        <v>79.894875164257556</v>
      </c>
    </row>
    <row r="18" spans="2:20" x14ac:dyDescent="0.25">
      <c r="B18" s="153" t="s">
        <v>95</v>
      </c>
      <c r="D18" s="154">
        <v>9069</v>
      </c>
      <c r="E18" s="166">
        <v>4.801512087167378</v>
      </c>
      <c r="G18" s="154">
        <v>5532</v>
      </c>
      <c r="H18" s="166">
        <v>60.999007608336093</v>
      </c>
      <c r="I18" s="154">
        <v>333</v>
      </c>
      <c r="J18" s="166">
        <v>6.0195227765726678</v>
      </c>
      <c r="L18" s="154">
        <v>3534</v>
      </c>
      <c r="M18" s="166">
        <v>38.967912669533582</v>
      </c>
      <c r="N18" s="154">
        <v>76</v>
      </c>
      <c r="O18" s="166">
        <v>2.150537634408602</v>
      </c>
      <c r="Q18" s="154">
        <v>3</v>
      </c>
      <c r="R18" s="166">
        <v>3.307972213033411E-2</v>
      </c>
      <c r="S18" s="154">
        <v>1</v>
      </c>
      <c r="T18" s="166">
        <v>33.333333333333329</v>
      </c>
    </row>
    <row r="19" spans="2:20" x14ac:dyDescent="0.25">
      <c r="B19" s="153" t="s">
        <v>96</v>
      </c>
      <c r="D19" s="154">
        <v>38544</v>
      </c>
      <c r="E19" s="166">
        <v>20.40682345217548</v>
      </c>
      <c r="G19" s="154">
        <v>14301</v>
      </c>
      <c r="H19" s="166">
        <v>37.103051058530511</v>
      </c>
      <c r="I19" s="154">
        <v>13729</v>
      </c>
      <c r="J19" s="166">
        <v>96.000279700720228</v>
      </c>
      <c r="L19" s="154">
        <v>21040</v>
      </c>
      <c r="M19" s="166">
        <v>54.58696554586966</v>
      </c>
      <c r="N19" s="154">
        <v>19584</v>
      </c>
      <c r="O19" s="166">
        <v>93.079847908745251</v>
      </c>
      <c r="Q19" s="154">
        <v>3203</v>
      </c>
      <c r="R19" s="166">
        <v>8.3099833955998328</v>
      </c>
      <c r="S19" s="154">
        <v>3178</v>
      </c>
      <c r="T19" s="166">
        <v>99.21948173587262</v>
      </c>
    </row>
    <row r="20" spans="2:20" x14ac:dyDescent="0.25">
      <c r="B20" s="153" t="s">
        <v>97</v>
      </c>
      <c r="D20" s="154">
        <v>13106</v>
      </c>
      <c r="E20" s="166">
        <v>6.9388705937165787</v>
      </c>
      <c r="G20" s="154">
        <v>5994</v>
      </c>
      <c r="H20" s="166">
        <v>45.734777964291162</v>
      </c>
      <c r="I20" s="154">
        <v>5747</v>
      </c>
      <c r="J20" s="166">
        <v>95.879212545879213</v>
      </c>
      <c r="L20" s="154">
        <v>6256</v>
      </c>
      <c r="M20" s="166">
        <v>47.733862353120713</v>
      </c>
      <c r="N20" s="154">
        <v>5830</v>
      </c>
      <c r="O20" s="166">
        <v>93.190537084398969</v>
      </c>
      <c r="Q20" s="154">
        <v>856</v>
      </c>
      <c r="R20" s="166">
        <v>6.5313596825881284</v>
      </c>
      <c r="S20" s="154">
        <v>512</v>
      </c>
      <c r="T20" s="166">
        <v>59.813084112149532</v>
      </c>
    </row>
    <row r="21" spans="2:20" x14ac:dyDescent="0.25">
      <c r="B21" s="153" t="s">
        <v>98</v>
      </c>
      <c r="D21" s="154">
        <v>5202</v>
      </c>
      <c r="E21" s="166">
        <v>2.754158769152574</v>
      </c>
      <c r="G21" s="154">
        <v>3386</v>
      </c>
      <c r="H21" s="166">
        <v>65.090349865436366</v>
      </c>
      <c r="I21" s="154">
        <v>3325</v>
      </c>
      <c r="J21" s="166">
        <v>98.19846426461902</v>
      </c>
      <c r="L21" s="154">
        <v>1771</v>
      </c>
      <c r="M21" s="166">
        <v>34.044598231449442</v>
      </c>
      <c r="N21" s="154">
        <v>1749</v>
      </c>
      <c r="O21" s="166">
        <v>98.757763975155271</v>
      </c>
      <c r="Q21" s="154">
        <v>45</v>
      </c>
      <c r="R21" s="166">
        <v>0.86505190311418689</v>
      </c>
      <c r="S21" s="154">
        <v>45</v>
      </c>
      <c r="T21" s="166">
        <v>100</v>
      </c>
    </row>
    <row r="22" spans="2:20" x14ac:dyDescent="0.25">
      <c r="B22" s="153" t="s">
        <v>99</v>
      </c>
      <c r="D22" s="154">
        <v>7366</v>
      </c>
      <c r="E22" s="166">
        <v>3.8998718749669101</v>
      </c>
      <c r="G22" s="154">
        <v>3827</v>
      </c>
      <c r="H22" s="166">
        <v>51.954928047787128</v>
      </c>
      <c r="I22" s="154">
        <v>3629</v>
      </c>
      <c r="J22" s="166">
        <v>94.826234648549786</v>
      </c>
      <c r="L22" s="154">
        <v>2769</v>
      </c>
      <c r="M22" s="166">
        <v>37.591637252240027</v>
      </c>
      <c r="N22" s="154">
        <v>2687</v>
      </c>
      <c r="O22" s="166">
        <v>97.038642109064639</v>
      </c>
      <c r="Q22" s="154">
        <v>770</v>
      </c>
      <c r="R22" s="166">
        <v>10.453434699972849</v>
      </c>
      <c r="S22" s="154">
        <v>711</v>
      </c>
      <c r="T22" s="166">
        <v>92.337662337662337</v>
      </c>
    </row>
    <row r="23" spans="2:20" x14ac:dyDescent="0.25">
      <c r="B23" s="153" t="s">
        <v>100</v>
      </c>
      <c r="D23" s="154">
        <v>25107</v>
      </c>
      <c r="E23" s="166">
        <v>13.292707461959569</v>
      </c>
      <c r="G23" s="154">
        <v>16004</v>
      </c>
      <c r="H23" s="166">
        <v>63.743179193053727</v>
      </c>
      <c r="I23" s="154">
        <v>12796</v>
      </c>
      <c r="J23" s="166">
        <v>79.955011247188196</v>
      </c>
      <c r="L23" s="154">
        <v>7976</v>
      </c>
      <c r="M23" s="166">
        <v>31.768032819532401</v>
      </c>
      <c r="N23" s="154">
        <v>6983</v>
      </c>
      <c r="O23" s="166">
        <v>87.550150451354057</v>
      </c>
      <c r="Q23" s="154">
        <v>1127</v>
      </c>
      <c r="R23" s="166">
        <v>4.4887879874138683</v>
      </c>
      <c r="S23" s="154">
        <v>1112</v>
      </c>
      <c r="T23" s="166">
        <v>98.66903283052352</v>
      </c>
    </row>
    <row r="24" spans="2:20" x14ac:dyDescent="0.25">
      <c r="B24" s="153" t="s">
        <v>101</v>
      </c>
      <c r="D24" s="154">
        <v>5384</v>
      </c>
      <c r="E24" s="166">
        <v>2.8505172651129298</v>
      </c>
      <c r="G24" s="154">
        <v>2832</v>
      </c>
      <c r="H24" s="166">
        <v>52.600297176820213</v>
      </c>
      <c r="I24" s="154">
        <v>2821</v>
      </c>
      <c r="J24" s="166">
        <v>99.611581920903959</v>
      </c>
      <c r="L24" s="154">
        <v>2532</v>
      </c>
      <c r="M24" s="166">
        <v>47.028231797919759</v>
      </c>
      <c r="N24" s="154">
        <v>2525</v>
      </c>
      <c r="O24" s="166">
        <v>99.723538704581358</v>
      </c>
      <c r="Q24" s="154">
        <v>20</v>
      </c>
      <c r="R24" s="166">
        <v>0.37147102526002967</v>
      </c>
      <c r="S24" s="154">
        <v>19</v>
      </c>
      <c r="T24" s="166">
        <v>95</v>
      </c>
    </row>
    <row r="25" spans="2:20" x14ac:dyDescent="0.25">
      <c r="B25" s="153" t="s">
        <v>102</v>
      </c>
      <c r="D25" s="154">
        <v>2759</v>
      </c>
      <c r="E25" s="166">
        <v>1.460731265684728</v>
      </c>
      <c r="G25" s="154">
        <v>1001</v>
      </c>
      <c r="H25" s="166">
        <v>36.281261326567602</v>
      </c>
      <c r="I25" s="154">
        <v>997</v>
      </c>
      <c r="J25" s="166">
        <v>99.600399600399598</v>
      </c>
      <c r="L25" s="154">
        <v>1684</v>
      </c>
      <c r="M25" s="166">
        <v>61.036607466473363</v>
      </c>
      <c r="N25" s="154">
        <v>1672</v>
      </c>
      <c r="O25" s="166">
        <v>99.287410926365794</v>
      </c>
      <c r="Q25" s="154">
        <v>74</v>
      </c>
      <c r="R25" s="166">
        <v>2.6821312069590428</v>
      </c>
      <c r="S25" s="154">
        <v>74</v>
      </c>
      <c r="T25" s="166">
        <v>100</v>
      </c>
    </row>
    <row r="26" spans="2:20" x14ac:dyDescent="0.25">
      <c r="B26" s="153" t="s">
        <v>103</v>
      </c>
      <c r="D26" s="154">
        <v>13435</v>
      </c>
      <c r="E26" s="166">
        <v>7.1130571056449137</v>
      </c>
      <c r="G26" s="154">
        <v>5833</v>
      </c>
      <c r="H26" s="166">
        <v>43.416449572013398</v>
      </c>
      <c r="I26" s="154">
        <v>4479</v>
      </c>
      <c r="J26" s="166">
        <v>76.787244985427733</v>
      </c>
      <c r="L26" s="154">
        <v>5124</v>
      </c>
      <c r="M26" s="166">
        <v>38.139188686267211</v>
      </c>
      <c r="N26" s="154">
        <v>3780</v>
      </c>
      <c r="O26" s="166">
        <v>73.770491803278688</v>
      </c>
      <c r="Q26" s="154">
        <v>2478</v>
      </c>
      <c r="R26" s="166">
        <v>18.444361741719391</v>
      </c>
      <c r="S26" s="154">
        <v>1741</v>
      </c>
      <c r="T26" s="166">
        <v>70.258272800645685</v>
      </c>
    </row>
    <row r="27" spans="2:20" x14ac:dyDescent="0.25">
      <c r="B27" s="153" t="s">
        <v>104</v>
      </c>
      <c r="D27" s="154">
        <v>2164</v>
      </c>
      <c r="E27" s="166">
        <v>1.1457131058143351</v>
      </c>
      <c r="G27" s="154">
        <v>700</v>
      </c>
      <c r="H27" s="166">
        <v>32.34750462107209</v>
      </c>
      <c r="I27" s="154">
        <v>573</v>
      </c>
      <c r="J27" s="166">
        <v>81.857142857142861</v>
      </c>
      <c r="L27" s="154">
        <v>1347</v>
      </c>
      <c r="M27" s="166">
        <v>62.245841035120151</v>
      </c>
      <c r="N27" s="154">
        <v>1185</v>
      </c>
      <c r="O27" s="166">
        <v>87.973273942093542</v>
      </c>
      <c r="Q27" s="154">
        <v>117</v>
      </c>
      <c r="R27" s="166">
        <v>5.4066543438077632</v>
      </c>
      <c r="S27" s="154">
        <v>96</v>
      </c>
      <c r="T27" s="166">
        <v>82.051282051282044</v>
      </c>
    </row>
    <row r="28" spans="2:20" x14ac:dyDescent="0.25">
      <c r="B28" s="153" t="s">
        <v>105</v>
      </c>
      <c r="D28" s="154">
        <v>77</v>
      </c>
      <c r="E28" s="166">
        <v>4.0767055983227267E-2</v>
      </c>
      <c r="G28" s="154">
        <v>28</v>
      </c>
      <c r="H28" s="166">
        <v>36.363636363636367</v>
      </c>
      <c r="I28" s="154">
        <v>28</v>
      </c>
      <c r="J28" s="166">
        <v>100</v>
      </c>
      <c r="L28" s="154">
        <v>49</v>
      </c>
      <c r="M28" s="166">
        <v>63.636363636363633</v>
      </c>
      <c r="N28" s="154">
        <v>49</v>
      </c>
      <c r="O28" s="166">
        <v>100</v>
      </c>
      <c r="Q28" s="154">
        <v>0</v>
      </c>
      <c r="R28" s="166">
        <v>0</v>
      </c>
      <c r="S28" s="154">
        <v>0</v>
      </c>
      <c r="T28" s="166">
        <v>0</v>
      </c>
    </row>
    <row r="29" spans="2:20" x14ac:dyDescent="0.25">
      <c r="B29" s="157" t="s">
        <v>106</v>
      </c>
      <c r="D29" s="158">
        <v>131</v>
      </c>
      <c r="E29" s="167">
        <v>6.9356939400035997E-2</v>
      </c>
      <c r="G29" s="158">
        <v>64</v>
      </c>
      <c r="H29" s="167">
        <v>48.854961832061058</v>
      </c>
      <c r="I29" s="158">
        <v>63</v>
      </c>
      <c r="J29" s="167">
        <v>98.4375</v>
      </c>
      <c r="L29" s="158">
        <v>67</v>
      </c>
      <c r="M29" s="167">
        <v>51.145038167938928</v>
      </c>
      <c r="N29" s="158">
        <v>65</v>
      </c>
      <c r="O29" s="167">
        <v>97.014925373134332</v>
      </c>
      <c r="Q29" s="158">
        <v>0</v>
      </c>
      <c r="R29" s="167">
        <v>0</v>
      </c>
      <c r="S29" s="158">
        <v>0</v>
      </c>
      <c r="T29" s="167">
        <v>0</v>
      </c>
    </row>
    <row r="30" spans="2:20" ht="8.1" customHeight="1" x14ac:dyDescent="0.25"/>
    <row r="31" spans="2:20" x14ac:dyDescent="0.25">
      <c r="B31" s="161" t="s">
        <v>49</v>
      </c>
      <c r="D31" s="162">
        <v>188878</v>
      </c>
      <c r="E31" s="168">
        <v>100</v>
      </c>
      <c r="G31" s="162">
        <v>94977</v>
      </c>
      <c r="H31" s="168">
        <v>50.284839949597092</v>
      </c>
      <c r="I31" s="162">
        <v>78094</v>
      </c>
      <c r="J31" s="168">
        <v>82.224117417901184</v>
      </c>
      <c r="L31" s="162">
        <v>83016</v>
      </c>
      <c r="M31" s="168">
        <v>43.952180772773957</v>
      </c>
      <c r="N31" s="162">
        <v>69097</v>
      </c>
      <c r="O31" s="168">
        <v>83.233352606726413</v>
      </c>
      <c r="Q31" s="162">
        <v>10885</v>
      </c>
      <c r="R31" s="168">
        <v>5.7629792776289452</v>
      </c>
      <c r="S31" s="162">
        <v>9003</v>
      </c>
      <c r="T31" s="168">
        <v>82.710151584749653</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258</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259</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247</v>
      </c>
      <c r="J8" s="202"/>
      <c r="L8" s="259" t="s">
        <v>69</v>
      </c>
      <c r="M8" s="202"/>
      <c r="N8" s="257" t="s">
        <v>247</v>
      </c>
      <c r="O8" s="202"/>
      <c r="Q8" s="259" t="s">
        <v>69</v>
      </c>
      <c r="R8" s="202"/>
      <c r="S8" s="257" t="s">
        <v>247</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3966</v>
      </c>
      <c r="E11" s="165">
        <v>1.619330709304414</v>
      </c>
      <c r="G11" s="150">
        <v>1969</v>
      </c>
      <c r="H11" s="165">
        <v>49.646999495713573</v>
      </c>
      <c r="I11" s="150">
        <v>1906</v>
      </c>
      <c r="J11" s="165">
        <v>96.800406297613009</v>
      </c>
      <c r="L11" s="150">
        <v>1902</v>
      </c>
      <c r="M11" s="165">
        <v>47.957639939485631</v>
      </c>
      <c r="N11" s="150">
        <v>1789</v>
      </c>
      <c r="O11" s="165">
        <v>94.058885383806526</v>
      </c>
      <c r="Q11" s="150">
        <v>95</v>
      </c>
      <c r="R11" s="165">
        <v>2.3953605648008072</v>
      </c>
      <c r="S11" s="150">
        <v>39</v>
      </c>
      <c r="T11" s="165">
        <v>41.05263157894737</v>
      </c>
    </row>
    <row r="12" spans="1:20" x14ac:dyDescent="0.25">
      <c r="B12" s="153" t="s">
        <v>89</v>
      </c>
      <c r="D12" s="154">
        <v>11116</v>
      </c>
      <c r="E12" s="166">
        <v>4.5386989825082891</v>
      </c>
      <c r="G12" s="154">
        <v>4905</v>
      </c>
      <c r="H12" s="166">
        <v>44.125584742713208</v>
      </c>
      <c r="I12" s="154">
        <v>4793</v>
      </c>
      <c r="J12" s="166">
        <v>97.716615698267077</v>
      </c>
      <c r="L12" s="154">
        <v>4218</v>
      </c>
      <c r="M12" s="166">
        <v>37.945304066210873</v>
      </c>
      <c r="N12" s="154">
        <v>4097</v>
      </c>
      <c r="O12" s="166">
        <v>97.131341868183966</v>
      </c>
      <c r="Q12" s="154">
        <v>1993</v>
      </c>
      <c r="R12" s="166">
        <v>17.929111191075929</v>
      </c>
      <c r="S12" s="154">
        <v>1910</v>
      </c>
      <c r="T12" s="166">
        <v>95.835423983943798</v>
      </c>
    </row>
    <row r="13" spans="1:20" x14ac:dyDescent="0.25">
      <c r="B13" s="153" t="s">
        <v>90</v>
      </c>
      <c r="D13" s="154">
        <v>5132</v>
      </c>
      <c r="E13" s="166">
        <v>2.0954123046268922</v>
      </c>
      <c r="G13" s="154">
        <v>1508</v>
      </c>
      <c r="H13" s="166">
        <v>29.384255650818389</v>
      </c>
      <c r="I13" s="154">
        <v>1425</v>
      </c>
      <c r="J13" s="166">
        <v>94.49602122015915</v>
      </c>
      <c r="L13" s="154">
        <v>1898</v>
      </c>
      <c r="M13" s="166">
        <v>36.983632112236947</v>
      </c>
      <c r="N13" s="154">
        <v>1690</v>
      </c>
      <c r="O13" s="166">
        <v>89.041095890410958</v>
      </c>
      <c r="Q13" s="154">
        <v>1726</v>
      </c>
      <c r="R13" s="166">
        <v>33.632112236944657</v>
      </c>
      <c r="S13" s="154">
        <v>1342</v>
      </c>
      <c r="T13" s="166">
        <v>77.752027809965242</v>
      </c>
    </row>
    <row r="14" spans="1:20" x14ac:dyDescent="0.25">
      <c r="B14" s="153" t="s">
        <v>91</v>
      </c>
      <c r="D14" s="154">
        <v>811</v>
      </c>
      <c r="E14" s="166">
        <v>0.33113393979976807</v>
      </c>
      <c r="G14" s="154">
        <v>410</v>
      </c>
      <c r="H14" s="166">
        <v>50.55487053020962</v>
      </c>
      <c r="I14" s="154">
        <v>347</v>
      </c>
      <c r="J14" s="166">
        <v>84.634146341463406</v>
      </c>
      <c r="L14" s="154">
        <v>352</v>
      </c>
      <c r="M14" s="166">
        <v>43.403205918618987</v>
      </c>
      <c r="N14" s="154">
        <v>293</v>
      </c>
      <c r="O14" s="166">
        <v>83.23863636363636</v>
      </c>
      <c r="Q14" s="154">
        <v>49</v>
      </c>
      <c r="R14" s="166">
        <v>6.0419235511713936</v>
      </c>
      <c r="S14" s="154">
        <v>7</v>
      </c>
      <c r="T14" s="166">
        <v>14.285714285714279</v>
      </c>
    </row>
    <row r="15" spans="1:20" x14ac:dyDescent="0.25">
      <c r="B15" s="153" t="s">
        <v>92</v>
      </c>
      <c r="D15" s="154">
        <v>34636</v>
      </c>
      <c r="E15" s="166">
        <v>14.14199153995656</v>
      </c>
      <c r="G15" s="154">
        <v>10366</v>
      </c>
      <c r="H15" s="166">
        <v>29.928398198406281</v>
      </c>
      <c r="I15" s="154">
        <v>6506</v>
      </c>
      <c r="J15" s="166">
        <v>62.762878641713293</v>
      </c>
      <c r="L15" s="154">
        <v>12443</v>
      </c>
      <c r="M15" s="166">
        <v>35.925049081880132</v>
      </c>
      <c r="N15" s="154">
        <v>7326</v>
      </c>
      <c r="O15" s="166">
        <v>58.876476733906607</v>
      </c>
      <c r="Q15" s="154">
        <v>11827</v>
      </c>
      <c r="R15" s="166">
        <v>34.14655271971359</v>
      </c>
      <c r="S15" s="154">
        <v>7357</v>
      </c>
      <c r="T15" s="166">
        <v>62.205123869113052</v>
      </c>
    </row>
    <row r="16" spans="1:20" x14ac:dyDescent="0.25">
      <c r="B16" s="153" t="s">
        <v>93</v>
      </c>
      <c r="D16" s="154">
        <v>658</v>
      </c>
      <c r="E16" s="166">
        <v>0.26866354178575508</v>
      </c>
      <c r="G16" s="154">
        <v>294</v>
      </c>
      <c r="H16" s="166">
        <v>44.680851063829778</v>
      </c>
      <c r="I16" s="154">
        <v>218</v>
      </c>
      <c r="J16" s="166">
        <v>74.149659863945587</v>
      </c>
      <c r="L16" s="154">
        <v>324</v>
      </c>
      <c r="M16" s="166">
        <v>49.240121580547111</v>
      </c>
      <c r="N16" s="154">
        <v>239</v>
      </c>
      <c r="O16" s="166">
        <v>73.76543209876543</v>
      </c>
      <c r="Q16" s="154">
        <v>40</v>
      </c>
      <c r="R16" s="166">
        <v>6.0790273556231007</v>
      </c>
      <c r="S16" s="154">
        <v>6</v>
      </c>
      <c r="T16" s="166">
        <v>15</v>
      </c>
    </row>
    <row r="17" spans="2:20" x14ac:dyDescent="0.25">
      <c r="B17" s="153" t="s">
        <v>94</v>
      </c>
      <c r="D17" s="154">
        <v>12450</v>
      </c>
      <c r="E17" s="166">
        <v>5.0833755246696821</v>
      </c>
      <c r="G17" s="154">
        <v>4286</v>
      </c>
      <c r="H17" s="166">
        <v>34.425702811244982</v>
      </c>
      <c r="I17" s="154">
        <v>3646</v>
      </c>
      <c r="J17" s="166">
        <v>85.067662155856269</v>
      </c>
      <c r="L17" s="154">
        <v>4594</v>
      </c>
      <c r="M17" s="166">
        <v>36.899598393574287</v>
      </c>
      <c r="N17" s="154">
        <v>3755</v>
      </c>
      <c r="O17" s="166">
        <v>81.737048323900737</v>
      </c>
      <c r="Q17" s="154">
        <v>3570</v>
      </c>
      <c r="R17" s="166">
        <v>28.674698795180721</v>
      </c>
      <c r="S17" s="154">
        <v>2628</v>
      </c>
      <c r="T17" s="166">
        <v>73.613445378151269</v>
      </c>
    </row>
    <row r="18" spans="2:20" x14ac:dyDescent="0.25">
      <c r="B18" s="153" t="s">
        <v>95</v>
      </c>
      <c r="D18" s="154">
        <v>46007</v>
      </c>
      <c r="E18" s="166">
        <v>18.7848078524882</v>
      </c>
      <c r="G18" s="154">
        <v>15846</v>
      </c>
      <c r="H18" s="166">
        <v>34.442584824048517</v>
      </c>
      <c r="I18" s="154">
        <v>13478</v>
      </c>
      <c r="J18" s="166">
        <v>85.056165593840717</v>
      </c>
      <c r="L18" s="154">
        <v>15581</v>
      </c>
      <c r="M18" s="166">
        <v>33.866585519594842</v>
      </c>
      <c r="N18" s="154">
        <v>12544</v>
      </c>
      <c r="O18" s="166">
        <v>80.508311404916242</v>
      </c>
      <c r="Q18" s="154">
        <v>14580</v>
      </c>
      <c r="R18" s="166">
        <v>31.690829656356641</v>
      </c>
      <c r="S18" s="154">
        <v>10008</v>
      </c>
      <c r="T18" s="166">
        <v>68.641975308641975</v>
      </c>
    </row>
    <row r="19" spans="2:20" x14ac:dyDescent="0.25">
      <c r="B19" s="153" t="s">
        <v>96</v>
      </c>
      <c r="D19" s="154">
        <v>22529</v>
      </c>
      <c r="E19" s="166">
        <v>9.1986640317496615</v>
      </c>
      <c r="G19" s="154">
        <v>6613</v>
      </c>
      <c r="H19" s="166">
        <v>29.353277997247989</v>
      </c>
      <c r="I19" s="154">
        <v>6344</v>
      </c>
      <c r="J19" s="166">
        <v>95.932254649931949</v>
      </c>
      <c r="L19" s="154">
        <v>11849</v>
      </c>
      <c r="M19" s="166">
        <v>52.594433840827378</v>
      </c>
      <c r="N19" s="154">
        <v>10991</v>
      </c>
      <c r="O19" s="166">
        <v>92.758882606127102</v>
      </c>
      <c r="Q19" s="154">
        <v>4067</v>
      </c>
      <c r="R19" s="166">
        <v>18.052288161924629</v>
      </c>
      <c r="S19" s="154">
        <v>3194</v>
      </c>
      <c r="T19" s="166">
        <v>78.534546348659944</v>
      </c>
    </row>
    <row r="20" spans="2:20" x14ac:dyDescent="0.25">
      <c r="B20" s="153" t="s">
        <v>97</v>
      </c>
      <c r="D20" s="154">
        <v>28125</v>
      </c>
      <c r="E20" s="166">
        <v>11.48352904669356</v>
      </c>
      <c r="G20" s="154">
        <v>8241</v>
      </c>
      <c r="H20" s="166">
        <v>29.301333333333339</v>
      </c>
      <c r="I20" s="154">
        <v>4438</v>
      </c>
      <c r="J20" s="166">
        <v>53.852687780609152</v>
      </c>
      <c r="L20" s="154">
        <v>10957</v>
      </c>
      <c r="M20" s="166">
        <v>38.958222222222219</v>
      </c>
      <c r="N20" s="154">
        <v>5861</v>
      </c>
      <c r="O20" s="166">
        <v>53.490919047184448</v>
      </c>
      <c r="Q20" s="154">
        <v>8927</v>
      </c>
      <c r="R20" s="166">
        <v>31.740444444444439</v>
      </c>
      <c r="S20" s="154">
        <v>3928</v>
      </c>
      <c r="T20" s="166">
        <v>44.001344236585638</v>
      </c>
    </row>
    <row r="21" spans="2:20" x14ac:dyDescent="0.25">
      <c r="B21" s="153" t="s">
        <v>98</v>
      </c>
      <c r="D21" s="154">
        <v>20023</v>
      </c>
      <c r="E21" s="166">
        <v>8.1754560747358269</v>
      </c>
      <c r="G21" s="154">
        <v>5953</v>
      </c>
      <c r="H21" s="166">
        <v>29.73080956899565</v>
      </c>
      <c r="I21" s="154">
        <v>5004</v>
      </c>
      <c r="J21" s="166">
        <v>84.058457920376284</v>
      </c>
      <c r="L21" s="154">
        <v>6786</v>
      </c>
      <c r="M21" s="166">
        <v>33.891025320880978</v>
      </c>
      <c r="N21" s="154">
        <v>5144</v>
      </c>
      <c r="O21" s="166">
        <v>75.803124078986144</v>
      </c>
      <c r="Q21" s="154">
        <v>7284</v>
      </c>
      <c r="R21" s="166">
        <v>36.378165110123348</v>
      </c>
      <c r="S21" s="154">
        <v>4846</v>
      </c>
      <c r="T21" s="166">
        <v>66.529379461834154</v>
      </c>
    </row>
    <row r="22" spans="2:20" x14ac:dyDescent="0.25">
      <c r="B22" s="153" t="s">
        <v>99</v>
      </c>
      <c r="D22" s="154">
        <v>21104</v>
      </c>
      <c r="E22" s="166">
        <v>8.6168318933838535</v>
      </c>
      <c r="G22" s="154">
        <v>6883</v>
      </c>
      <c r="H22" s="166">
        <v>32.614670204700531</v>
      </c>
      <c r="I22" s="154">
        <v>5218</v>
      </c>
      <c r="J22" s="166">
        <v>75.809966584338227</v>
      </c>
      <c r="L22" s="154">
        <v>6862</v>
      </c>
      <c r="M22" s="166">
        <v>32.515163002274448</v>
      </c>
      <c r="N22" s="154">
        <v>3859</v>
      </c>
      <c r="O22" s="166">
        <v>56.237248615563971</v>
      </c>
      <c r="Q22" s="154">
        <v>7359</v>
      </c>
      <c r="R22" s="166">
        <v>34.870166793025021</v>
      </c>
      <c r="S22" s="154">
        <v>3409</v>
      </c>
      <c r="T22" s="166">
        <v>46.324228835439598</v>
      </c>
    </row>
    <row r="23" spans="2:20" x14ac:dyDescent="0.25">
      <c r="B23" s="153" t="s">
        <v>100</v>
      </c>
      <c r="D23" s="154">
        <v>31205</v>
      </c>
      <c r="E23" s="166">
        <v>12.74110307207369</v>
      </c>
      <c r="G23" s="154">
        <v>13926</v>
      </c>
      <c r="H23" s="166">
        <v>44.627463547508412</v>
      </c>
      <c r="I23" s="154">
        <v>11089</v>
      </c>
      <c r="J23" s="166">
        <v>79.628033893436736</v>
      </c>
      <c r="L23" s="154">
        <v>11708</v>
      </c>
      <c r="M23" s="166">
        <v>37.519628264701169</v>
      </c>
      <c r="N23" s="154">
        <v>9064</v>
      </c>
      <c r="O23" s="166">
        <v>77.417150666211143</v>
      </c>
      <c r="Q23" s="154">
        <v>5571</v>
      </c>
      <c r="R23" s="166">
        <v>17.852908187790419</v>
      </c>
      <c r="S23" s="154">
        <v>3872</v>
      </c>
      <c r="T23" s="166">
        <v>69.502782265302457</v>
      </c>
    </row>
    <row r="24" spans="2:20" x14ac:dyDescent="0.25">
      <c r="B24" s="153" t="s">
        <v>101</v>
      </c>
      <c r="D24" s="154">
        <v>1771</v>
      </c>
      <c r="E24" s="166">
        <v>0.72310506459357493</v>
      </c>
      <c r="G24" s="154">
        <v>1004</v>
      </c>
      <c r="H24" s="166">
        <v>56.691134952004518</v>
      </c>
      <c r="I24" s="154">
        <v>938</v>
      </c>
      <c r="J24" s="166">
        <v>93.426294820717132</v>
      </c>
      <c r="L24" s="154">
        <v>544</v>
      </c>
      <c r="M24" s="166">
        <v>30.71710897797854</v>
      </c>
      <c r="N24" s="154">
        <v>454</v>
      </c>
      <c r="O24" s="166">
        <v>83.455882352941174</v>
      </c>
      <c r="Q24" s="154">
        <v>223</v>
      </c>
      <c r="R24" s="166">
        <v>12.59175607001694</v>
      </c>
      <c r="S24" s="154">
        <v>153</v>
      </c>
      <c r="T24" s="166">
        <v>68.609865470852014</v>
      </c>
    </row>
    <row r="25" spans="2:20" x14ac:dyDescent="0.25">
      <c r="B25" s="153" t="s">
        <v>102</v>
      </c>
      <c r="D25" s="154">
        <v>3057</v>
      </c>
      <c r="E25" s="166">
        <v>1.2481830505152789</v>
      </c>
      <c r="G25" s="154">
        <v>719</v>
      </c>
      <c r="H25" s="166">
        <v>23.519790644422631</v>
      </c>
      <c r="I25" s="154">
        <v>558</v>
      </c>
      <c r="J25" s="166">
        <v>77.607788595271217</v>
      </c>
      <c r="L25" s="154">
        <v>1390</v>
      </c>
      <c r="M25" s="166">
        <v>45.469414458619561</v>
      </c>
      <c r="N25" s="154">
        <v>1016</v>
      </c>
      <c r="O25" s="166">
        <v>73.093525179856115</v>
      </c>
      <c r="Q25" s="154">
        <v>948</v>
      </c>
      <c r="R25" s="166">
        <v>31.010794896957801</v>
      </c>
      <c r="S25" s="154">
        <v>496</v>
      </c>
      <c r="T25" s="166">
        <v>52.320675105485243</v>
      </c>
    </row>
    <row r="26" spans="2:20" x14ac:dyDescent="0.25">
      <c r="B26" s="153" t="s">
        <v>103</v>
      </c>
      <c r="D26" s="154">
        <v>1353</v>
      </c>
      <c r="E26" s="166">
        <v>0.55243430400627158</v>
      </c>
      <c r="G26" s="154">
        <v>648</v>
      </c>
      <c r="H26" s="166">
        <v>47.893569844789347</v>
      </c>
      <c r="I26" s="154">
        <v>481</v>
      </c>
      <c r="J26" s="166">
        <v>74.228395061728392</v>
      </c>
      <c r="L26" s="154">
        <v>676</v>
      </c>
      <c r="M26" s="166">
        <v>49.963045084996303</v>
      </c>
      <c r="N26" s="154">
        <v>482</v>
      </c>
      <c r="O26" s="166">
        <v>71.301775147928993</v>
      </c>
      <c r="Q26" s="154">
        <v>29</v>
      </c>
      <c r="R26" s="166">
        <v>2.1433850702143391</v>
      </c>
      <c r="S26" s="154">
        <v>14</v>
      </c>
      <c r="T26" s="166">
        <v>48.275862068965523</v>
      </c>
    </row>
    <row r="27" spans="2:20" x14ac:dyDescent="0.25">
      <c r="B27" s="153" t="s">
        <v>104</v>
      </c>
      <c r="D27" s="154">
        <v>967</v>
      </c>
      <c r="E27" s="166">
        <v>0.3948292475787617</v>
      </c>
      <c r="G27" s="154">
        <v>396</v>
      </c>
      <c r="H27" s="166">
        <v>40.951396070320577</v>
      </c>
      <c r="I27" s="154">
        <v>375</v>
      </c>
      <c r="J27" s="166">
        <v>94.696969696969703</v>
      </c>
      <c r="L27" s="154">
        <v>533</v>
      </c>
      <c r="M27" s="166">
        <v>55.118924508790073</v>
      </c>
      <c r="N27" s="154">
        <v>469</v>
      </c>
      <c r="O27" s="166">
        <v>87.992495309568469</v>
      </c>
      <c r="Q27" s="154">
        <v>38</v>
      </c>
      <c r="R27" s="166">
        <v>3.929679420889348</v>
      </c>
      <c r="S27" s="154">
        <v>21</v>
      </c>
      <c r="T27" s="166">
        <v>55.26315789473685</v>
      </c>
    </row>
    <row r="28" spans="2:20" x14ac:dyDescent="0.25">
      <c r="B28" s="153" t="s">
        <v>105</v>
      </c>
      <c r="D28" s="154">
        <v>0</v>
      </c>
      <c r="E28" s="166">
        <v>0</v>
      </c>
      <c r="G28" s="154">
        <v>0</v>
      </c>
      <c r="H28" s="166">
        <v>0</v>
      </c>
      <c r="I28" s="154">
        <v>0</v>
      </c>
      <c r="J28" s="166">
        <v>0</v>
      </c>
      <c r="L28" s="154">
        <v>0</v>
      </c>
      <c r="M28" s="166">
        <v>0</v>
      </c>
      <c r="N28" s="154">
        <v>0</v>
      </c>
      <c r="O28" s="166">
        <v>0</v>
      </c>
      <c r="Q28" s="154">
        <v>0</v>
      </c>
      <c r="R28" s="166">
        <v>0</v>
      </c>
      <c r="S28" s="154">
        <v>0</v>
      </c>
      <c r="T28" s="166">
        <v>0</v>
      </c>
    </row>
    <row r="29" spans="2:20" x14ac:dyDescent="0.25">
      <c r="B29" s="157" t="s">
        <v>106</v>
      </c>
      <c r="D29" s="158">
        <v>6</v>
      </c>
      <c r="E29" s="167">
        <v>2.4498195299612929E-3</v>
      </c>
      <c r="G29" s="158">
        <v>1</v>
      </c>
      <c r="H29" s="167">
        <v>16.666666666666661</v>
      </c>
      <c r="I29" s="158">
        <v>1</v>
      </c>
      <c r="J29" s="167">
        <v>100</v>
      </c>
      <c r="L29" s="158">
        <v>4</v>
      </c>
      <c r="M29" s="167">
        <v>66.666666666666657</v>
      </c>
      <c r="N29" s="158">
        <v>3</v>
      </c>
      <c r="O29" s="167">
        <v>75</v>
      </c>
      <c r="Q29" s="158">
        <v>1</v>
      </c>
      <c r="R29" s="167">
        <v>16.666666666666661</v>
      </c>
      <c r="S29" s="158">
        <v>0</v>
      </c>
      <c r="T29" s="167">
        <v>0</v>
      </c>
    </row>
    <row r="30" spans="2:20" ht="8.1" customHeight="1" x14ac:dyDescent="0.25"/>
    <row r="31" spans="2:20" x14ac:dyDescent="0.25">
      <c r="B31" s="161" t="s">
        <v>49</v>
      </c>
      <c r="D31" s="162">
        <v>244916</v>
      </c>
      <c r="E31" s="168">
        <v>100</v>
      </c>
      <c r="G31" s="162">
        <v>83968</v>
      </c>
      <c r="H31" s="168">
        <v>34.2844077152983</v>
      </c>
      <c r="I31" s="162">
        <v>66765</v>
      </c>
      <c r="J31" s="168">
        <v>79.512433307926827</v>
      </c>
      <c r="L31" s="162">
        <v>92621</v>
      </c>
      <c r="M31" s="168">
        <v>37.817455780757477</v>
      </c>
      <c r="N31" s="162">
        <v>69076</v>
      </c>
      <c r="O31" s="168">
        <v>74.579199101715602</v>
      </c>
      <c r="Q31" s="162">
        <v>68327</v>
      </c>
      <c r="R31" s="168">
        <v>27.898136503944212</v>
      </c>
      <c r="S31" s="162">
        <v>43230</v>
      </c>
      <c r="T31" s="168">
        <v>63.269278616066863</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260</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83</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247</v>
      </c>
      <c r="J8" s="202"/>
      <c r="L8" s="259" t="s">
        <v>69</v>
      </c>
      <c r="M8" s="202"/>
      <c r="N8" s="257" t="s">
        <v>247</v>
      </c>
      <c r="O8" s="202"/>
      <c r="Q8" s="259" t="s">
        <v>69</v>
      </c>
      <c r="R8" s="202"/>
      <c r="S8" s="257" t="s">
        <v>247</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100300</v>
      </c>
      <c r="E11" s="165">
        <v>13.005199486534501</v>
      </c>
      <c r="G11" s="150">
        <v>28467</v>
      </c>
      <c r="H11" s="165">
        <v>28.381854436689931</v>
      </c>
      <c r="I11" s="150">
        <v>22514</v>
      </c>
      <c r="J11" s="165">
        <v>79.088066884462719</v>
      </c>
      <c r="L11" s="150">
        <v>44000</v>
      </c>
      <c r="M11" s="165">
        <v>43.868394815553337</v>
      </c>
      <c r="N11" s="150">
        <v>33912</v>
      </c>
      <c r="O11" s="165">
        <v>77.072727272727263</v>
      </c>
      <c r="Q11" s="150">
        <v>27833</v>
      </c>
      <c r="R11" s="165">
        <v>27.749750747756728</v>
      </c>
      <c r="S11" s="150">
        <v>19992</v>
      </c>
      <c r="T11" s="165">
        <v>71.828405130600373</v>
      </c>
    </row>
    <row r="12" spans="1:20" x14ac:dyDescent="0.25">
      <c r="B12" s="153" t="s">
        <v>89</v>
      </c>
      <c r="D12" s="154">
        <v>27252</v>
      </c>
      <c r="E12" s="166">
        <v>3.533576235364289</v>
      </c>
      <c r="G12" s="154">
        <v>5902</v>
      </c>
      <c r="H12" s="166">
        <v>21.657126082489359</v>
      </c>
      <c r="I12" s="154">
        <v>4160</v>
      </c>
      <c r="J12" s="166">
        <v>70.484581497797365</v>
      </c>
      <c r="L12" s="154">
        <v>10043</v>
      </c>
      <c r="M12" s="166">
        <v>36.852341112578898</v>
      </c>
      <c r="N12" s="154">
        <v>7076</v>
      </c>
      <c r="O12" s="166">
        <v>70.457034750572532</v>
      </c>
      <c r="Q12" s="154">
        <v>11307</v>
      </c>
      <c r="R12" s="166">
        <v>41.490532804931753</v>
      </c>
      <c r="S12" s="154">
        <v>8073</v>
      </c>
      <c r="T12" s="166">
        <v>71.398248872379938</v>
      </c>
    </row>
    <row r="13" spans="1:20" x14ac:dyDescent="0.25">
      <c r="B13" s="153" t="s">
        <v>90</v>
      </c>
      <c r="D13" s="154">
        <v>13704</v>
      </c>
      <c r="E13" s="166">
        <v>1.776901832138273</v>
      </c>
      <c r="G13" s="154">
        <v>2665</v>
      </c>
      <c r="H13" s="166">
        <v>19.446876824284882</v>
      </c>
      <c r="I13" s="154">
        <v>2188</v>
      </c>
      <c r="J13" s="166">
        <v>82.101313320825525</v>
      </c>
      <c r="L13" s="154">
        <v>4570</v>
      </c>
      <c r="M13" s="166">
        <v>33.347927612375948</v>
      </c>
      <c r="N13" s="154">
        <v>3434</v>
      </c>
      <c r="O13" s="166">
        <v>75.14223194748358</v>
      </c>
      <c r="Q13" s="154">
        <v>6469</v>
      </c>
      <c r="R13" s="166">
        <v>47.205195563339167</v>
      </c>
      <c r="S13" s="154">
        <v>3993</v>
      </c>
      <c r="T13" s="166">
        <v>61.725150718812813</v>
      </c>
    </row>
    <row r="14" spans="1:20" x14ac:dyDescent="0.25">
      <c r="B14" s="153" t="s">
        <v>91</v>
      </c>
      <c r="D14" s="154">
        <v>26832</v>
      </c>
      <c r="E14" s="166">
        <v>3.4791177729082108</v>
      </c>
      <c r="G14" s="154">
        <v>4844</v>
      </c>
      <c r="H14" s="166">
        <v>18.053070960047709</v>
      </c>
      <c r="I14" s="154">
        <v>1873</v>
      </c>
      <c r="J14" s="166">
        <v>38.66639141205615</v>
      </c>
      <c r="L14" s="154">
        <v>8664</v>
      </c>
      <c r="M14" s="166">
        <v>32.289803220035779</v>
      </c>
      <c r="N14" s="154">
        <v>2670</v>
      </c>
      <c r="O14" s="166">
        <v>30.817174515235461</v>
      </c>
      <c r="Q14" s="154">
        <v>13324</v>
      </c>
      <c r="R14" s="166">
        <v>49.657125819916523</v>
      </c>
      <c r="S14" s="154">
        <v>3651</v>
      </c>
      <c r="T14" s="166">
        <v>27.401681176823779</v>
      </c>
    </row>
    <row r="15" spans="1:20" x14ac:dyDescent="0.25">
      <c r="B15" s="153" t="s">
        <v>92</v>
      </c>
      <c r="D15" s="154">
        <v>32143</v>
      </c>
      <c r="E15" s="166">
        <v>4.1677579969658858</v>
      </c>
      <c r="G15" s="154">
        <v>11340</v>
      </c>
      <c r="H15" s="166">
        <v>35.279843200696888</v>
      </c>
      <c r="I15" s="154">
        <v>8748</v>
      </c>
      <c r="J15" s="166">
        <v>77.142857142857153</v>
      </c>
      <c r="L15" s="154">
        <v>11902</v>
      </c>
      <c r="M15" s="166">
        <v>37.028279874311671</v>
      </c>
      <c r="N15" s="154">
        <v>9416</v>
      </c>
      <c r="O15" s="166">
        <v>79.112754158964876</v>
      </c>
      <c r="Q15" s="154">
        <v>8901</v>
      </c>
      <c r="R15" s="166">
        <v>27.69187692499144</v>
      </c>
      <c r="S15" s="154">
        <v>6943</v>
      </c>
      <c r="T15" s="166">
        <v>78.002471632400855</v>
      </c>
    </row>
    <row r="16" spans="1:20" x14ac:dyDescent="0.25">
      <c r="B16" s="153" t="s">
        <v>93</v>
      </c>
      <c r="D16" s="154">
        <v>9645</v>
      </c>
      <c r="E16" s="166">
        <v>1.2505996914020461</v>
      </c>
      <c r="G16" s="154">
        <v>2196</v>
      </c>
      <c r="H16" s="166">
        <v>22.768273716951789</v>
      </c>
      <c r="I16" s="154">
        <v>1681</v>
      </c>
      <c r="J16" s="166">
        <v>76.548269581056473</v>
      </c>
      <c r="L16" s="154">
        <v>3639</v>
      </c>
      <c r="M16" s="166">
        <v>37.729393468118197</v>
      </c>
      <c r="N16" s="154">
        <v>2509</v>
      </c>
      <c r="O16" s="166">
        <v>68.947513053036545</v>
      </c>
      <c r="Q16" s="154">
        <v>3810</v>
      </c>
      <c r="R16" s="166">
        <v>39.502332814930007</v>
      </c>
      <c r="S16" s="154">
        <v>2444</v>
      </c>
      <c r="T16" s="166">
        <v>64.146981627296583</v>
      </c>
    </row>
    <row r="17" spans="2:20" x14ac:dyDescent="0.25">
      <c r="B17" s="153" t="s">
        <v>94</v>
      </c>
      <c r="D17" s="154">
        <v>24130</v>
      </c>
      <c r="E17" s="166">
        <v>3.1287683311074521</v>
      </c>
      <c r="G17" s="154">
        <v>9223</v>
      </c>
      <c r="H17" s="166">
        <v>38.222130128470781</v>
      </c>
      <c r="I17" s="154">
        <v>4145</v>
      </c>
      <c r="J17" s="166">
        <v>44.941992843977012</v>
      </c>
      <c r="L17" s="154">
        <v>9445</v>
      </c>
      <c r="M17" s="166">
        <v>39.142146705346043</v>
      </c>
      <c r="N17" s="154">
        <v>5177</v>
      </c>
      <c r="O17" s="166">
        <v>54.812069878242447</v>
      </c>
      <c r="Q17" s="154">
        <v>5462</v>
      </c>
      <c r="R17" s="166">
        <v>22.63572316618318</v>
      </c>
      <c r="S17" s="154">
        <v>3233</v>
      </c>
      <c r="T17" s="166">
        <v>59.190772610765293</v>
      </c>
    </row>
    <row r="18" spans="2:20" x14ac:dyDescent="0.25">
      <c r="B18" s="153" t="s">
        <v>95</v>
      </c>
      <c r="D18" s="154">
        <v>40412</v>
      </c>
      <c r="E18" s="166">
        <v>5.2399413923213567</v>
      </c>
      <c r="G18" s="154">
        <v>9660</v>
      </c>
      <c r="H18" s="166">
        <v>23.90379095318222</v>
      </c>
      <c r="I18" s="154">
        <v>6506</v>
      </c>
      <c r="J18" s="166">
        <v>67.349896480331267</v>
      </c>
      <c r="L18" s="154">
        <v>14661</v>
      </c>
      <c r="M18" s="166">
        <v>36.278828070870041</v>
      </c>
      <c r="N18" s="154">
        <v>9453</v>
      </c>
      <c r="O18" s="166">
        <v>64.477184366687126</v>
      </c>
      <c r="Q18" s="154">
        <v>16091</v>
      </c>
      <c r="R18" s="166">
        <v>39.817380975947742</v>
      </c>
      <c r="S18" s="154">
        <v>10482</v>
      </c>
      <c r="T18" s="166">
        <v>65.142004847430243</v>
      </c>
    </row>
    <row r="19" spans="2:20" x14ac:dyDescent="0.25">
      <c r="B19" s="153" t="s">
        <v>96</v>
      </c>
      <c r="D19" s="154">
        <v>166645</v>
      </c>
      <c r="E19" s="166">
        <v>21.60769160950689</v>
      </c>
      <c r="G19" s="154">
        <v>23026</v>
      </c>
      <c r="H19" s="166">
        <v>13.817396261514</v>
      </c>
      <c r="I19" s="154">
        <v>15024</v>
      </c>
      <c r="J19" s="166">
        <v>65.247980543733178</v>
      </c>
      <c r="L19" s="154">
        <v>55372</v>
      </c>
      <c r="M19" s="166">
        <v>33.227519577545081</v>
      </c>
      <c r="N19" s="154">
        <v>39540</v>
      </c>
      <c r="O19" s="166">
        <v>71.407931806689305</v>
      </c>
      <c r="Q19" s="154">
        <v>88247</v>
      </c>
      <c r="R19" s="166">
        <v>52.955084160940928</v>
      </c>
      <c r="S19" s="154">
        <v>70864</v>
      </c>
      <c r="T19" s="166">
        <v>80.301879950593218</v>
      </c>
    </row>
    <row r="20" spans="2:20" x14ac:dyDescent="0.25">
      <c r="B20" s="153" t="s">
        <v>97</v>
      </c>
      <c r="D20" s="154">
        <v>132475</v>
      </c>
      <c r="E20" s="166">
        <v>17.17710669968751</v>
      </c>
      <c r="G20" s="154">
        <v>33879</v>
      </c>
      <c r="H20" s="166">
        <v>25.573881864502731</v>
      </c>
      <c r="I20" s="154">
        <v>14630</v>
      </c>
      <c r="J20" s="166">
        <v>43.183092771333278</v>
      </c>
      <c r="L20" s="154">
        <v>48488</v>
      </c>
      <c r="M20" s="166">
        <v>36.601622947725993</v>
      </c>
      <c r="N20" s="154">
        <v>21134</v>
      </c>
      <c r="O20" s="166">
        <v>43.586041907276027</v>
      </c>
      <c r="Q20" s="154">
        <v>50108</v>
      </c>
      <c r="R20" s="166">
        <v>37.824495187771277</v>
      </c>
      <c r="S20" s="154">
        <v>24860</v>
      </c>
      <c r="T20" s="166">
        <v>49.612836273648917</v>
      </c>
    </row>
    <row r="21" spans="2:20" x14ac:dyDescent="0.25">
      <c r="B21" s="153" t="s">
        <v>98</v>
      </c>
      <c r="D21" s="154">
        <v>7671</v>
      </c>
      <c r="E21" s="166">
        <v>0.99464491785848586</v>
      </c>
      <c r="G21" s="154">
        <v>2089</v>
      </c>
      <c r="H21" s="166">
        <v>27.232433841741631</v>
      </c>
      <c r="I21" s="154">
        <v>1633</v>
      </c>
      <c r="J21" s="166">
        <v>78.171373863092384</v>
      </c>
      <c r="L21" s="154">
        <v>2832</v>
      </c>
      <c r="M21" s="166">
        <v>36.918263590144697</v>
      </c>
      <c r="N21" s="154">
        <v>2349</v>
      </c>
      <c r="O21" s="166">
        <v>82.944915254237287</v>
      </c>
      <c r="Q21" s="154">
        <v>2750</v>
      </c>
      <c r="R21" s="166">
        <v>35.849302568113671</v>
      </c>
      <c r="S21" s="154">
        <v>2396</v>
      </c>
      <c r="T21" s="166">
        <v>87.127272727272725</v>
      </c>
    </row>
    <row r="22" spans="2:20" x14ac:dyDescent="0.25">
      <c r="B22" s="153" t="s">
        <v>99</v>
      </c>
      <c r="D22" s="154">
        <v>40626</v>
      </c>
      <c r="E22" s="166">
        <v>5.2676892755727867</v>
      </c>
      <c r="G22" s="154">
        <v>8889</v>
      </c>
      <c r="H22" s="166">
        <v>21.880076798109581</v>
      </c>
      <c r="I22" s="154">
        <v>3073</v>
      </c>
      <c r="J22" s="166">
        <v>34.570817864776693</v>
      </c>
      <c r="L22" s="154">
        <v>13184</v>
      </c>
      <c r="M22" s="166">
        <v>32.452124255402943</v>
      </c>
      <c r="N22" s="154">
        <v>4136</v>
      </c>
      <c r="O22" s="166">
        <v>31.371359223300971</v>
      </c>
      <c r="Q22" s="154">
        <v>18553</v>
      </c>
      <c r="R22" s="166">
        <v>45.667798946487473</v>
      </c>
      <c r="S22" s="154">
        <v>4470</v>
      </c>
      <c r="T22" s="166">
        <v>24.09313857597154</v>
      </c>
    </row>
    <row r="23" spans="2:20" x14ac:dyDescent="0.25">
      <c r="B23" s="153" t="s">
        <v>100</v>
      </c>
      <c r="D23" s="154">
        <v>63641</v>
      </c>
      <c r="E23" s="166">
        <v>8.25188335515994</v>
      </c>
      <c r="G23" s="154">
        <v>18959</v>
      </c>
      <c r="H23" s="166">
        <v>29.790543831806541</v>
      </c>
      <c r="I23" s="154">
        <v>11475</v>
      </c>
      <c r="J23" s="166">
        <v>60.525344163721719</v>
      </c>
      <c r="L23" s="154">
        <v>25070</v>
      </c>
      <c r="M23" s="166">
        <v>39.392844235634257</v>
      </c>
      <c r="N23" s="154">
        <v>15708</v>
      </c>
      <c r="O23" s="166">
        <v>62.65656162744316</v>
      </c>
      <c r="Q23" s="154">
        <v>19612</v>
      </c>
      <c r="R23" s="166">
        <v>30.816611932559201</v>
      </c>
      <c r="S23" s="154">
        <v>12941</v>
      </c>
      <c r="T23" s="166">
        <v>65.98511115643484</v>
      </c>
    </row>
    <row r="24" spans="2:20" x14ac:dyDescent="0.25">
      <c r="B24" s="153" t="s">
        <v>101</v>
      </c>
      <c r="D24" s="154">
        <v>32183</v>
      </c>
      <c r="E24" s="166">
        <v>4.1729445171997979</v>
      </c>
      <c r="G24" s="154">
        <v>8173</v>
      </c>
      <c r="H24" s="166">
        <v>25.395395084361311</v>
      </c>
      <c r="I24" s="154">
        <v>5967</v>
      </c>
      <c r="J24" s="166">
        <v>73.008687140584854</v>
      </c>
      <c r="L24" s="154">
        <v>11109</v>
      </c>
      <c r="M24" s="166">
        <v>34.518223907031661</v>
      </c>
      <c r="N24" s="154">
        <v>7790</v>
      </c>
      <c r="O24" s="166">
        <v>70.123323431451979</v>
      </c>
      <c r="Q24" s="154">
        <v>12901</v>
      </c>
      <c r="R24" s="166">
        <v>40.086381008607027</v>
      </c>
      <c r="S24" s="154">
        <v>7274</v>
      </c>
      <c r="T24" s="166">
        <v>56.383226106503372</v>
      </c>
    </row>
    <row r="25" spans="2:20" x14ac:dyDescent="0.25">
      <c r="B25" s="153" t="s">
        <v>102</v>
      </c>
      <c r="D25" s="154">
        <v>10329</v>
      </c>
      <c r="E25" s="166">
        <v>1.3392891874019419</v>
      </c>
      <c r="G25" s="154">
        <v>1253</v>
      </c>
      <c r="H25" s="166">
        <v>12.13089360054216</v>
      </c>
      <c r="I25" s="154">
        <v>823</v>
      </c>
      <c r="J25" s="166">
        <v>65.682362330407017</v>
      </c>
      <c r="L25" s="154">
        <v>3110</v>
      </c>
      <c r="M25" s="166">
        <v>30.109400716429469</v>
      </c>
      <c r="N25" s="154">
        <v>1929</v>
      </c>
      <c r="O25" s="166">
        <v>62.025723472668822</v>
      </c>
      <c r="Q25" s="154">
        <v>5966</v>
      </c>
      <c r="R25" s="166">
        <v>57.759705683028358</v>
      </c>
      <c r="S25" s="154">
        <v>3092</v>
      </c>
      <c r="T25" s="166">
        <v>51.827019778746227</v>
      </c>
    </row>
    <row r="26" spans="2:20" x14ac:dyDescent="0.25">
      <c r="B26" s="153" t="s">
        <v>103</v>
      </c>
      <c r="D26" s="154">
        <v>39968</v>
      </c>
      <c r="E26" s="166">
        <v>5.1823710177249316</v>
      </c>
      <c r="G26" s="154">
        <v>7189</v>
      </c>
      <c r="H26" s="166">
        <v>17.986889511609292</v>
      </c>
      <c r="I26" s="154">
        <v>3518</v>
      </c>
      <c r="J26" s="166">
        <v>48.935874252329953</v>
      </c>
      <c r="L26" s="154">
        <v>12450</v>
      </c>
      <c r="M26" s="166">
        <v>31.149919935948759</v>
      </c>
      <c r="N26" s="154">
        <v>6356</v>
      </c>
      <c r="O26" s="166">
        <v>51.052208835341361</v>
      </c>
      <c r="Q26" s="154">
        <v>20329</v>
      </c>
      <c r="R26" s="166">
        <v>50.863190552441949</v>
      </c>
      <c r="S26" s="154">
        <v>12009</v>
      </c>
      <c r="T26" s="166">
        <v>59.073245117811993</v>
      </c>
    </row>
    <row r="27" spans="2:20" x14ac:dyDescent="0.25">
      <c r="B27" s="153" t="s">
        <v>104</v>
      </c>
      <c r="D27" s="154">
        <v>1235</v>
      </c>
      <c r="E27" s="166">
        <v>0.1601338122220349</v>
      </c>
      <c r="G27" s="154">
        <v>478</v>
      </c>
      <c r="H27" s="166">
        <v>38.704453441295541</v>
      </c>
      <c r="I27" s="154">
        <v>172</v>
      </c>
      <c r="J27" s="166">
        <v>35.98326359832636</v>
      </c>
      <c r="L27" s="154">
        <v>750</v>
      </c>
      <c r="M27" s="166">
        <v>60.728744939271252</v>
      </c>
      <c r="N27" s="154">
        <v>297</v>
      </c>
      <c r="O27" s="166">
        <v>39.6</v>
      </c>
      <c r="Q27" s="154">
        <v>7</v>
      </c>
      <c r="R27" s="166">
        <v>0.5668016194331984</v>
      </c>
      <c r="S27" s="154">
        <v>3</v>
      </c>
      <c r="T27" s="166">
        <v>42.857142857142847</v>
      </c>
    </row>
    <row r="28" spans="2:20" x14ac:dyDescent="0.25">
      <c r="B28" s="153" t="s">
        <v>105</v>
      </c>
      <c r="D28" s="154">
        <v>891</v>
      </c>
      <c r="E28" s="166">
        <v>0.1155297382103912</v>
      </c>
      <c r="G28" s="154">
        <v>229</v>
      </c>
      <c r="H28" s="166">
        <v>25.701459034792371</v>
      </c>
      <c r="I28" s="154">
        <v>218</v>
      </c>
      <c r="J28" s="166">
        <v>95.196506550218345</v>
      </c>
      <c r="L28" s="154">
        <v>327</v>
      </c>
      <c r="M28" s="166">
        <v>36.700336700336699</v>
      </c>
      <c r="N28" s="154">
        <v>324</v>
      </c>
      <c r="O28" s="166">
        <v>99.082568807339456</v>
      </c>
      <c r="Q28" s="154">
        <v>335</v>
      </c>
      <c r="R28" s="166">
        <v>37.59820426487093</v>
      </c>
      <c r="S28" s="154">
        <v>335</v>
      </c>
      <c r="T28" s="166">
        <v>100</v>
      </c>
    </row>
    <row r="29" spans="2:20" x14ac:dyDescent="0.25">
      <c r="B29" s="157" t="s">
        <v>106</v>
      </c>
      <c r="D29" s="158">
        <v>1148</v>
      </c>
      <c r="E29" s="167">
        <v>0.14885313071327619</v>
      </c>
      <c r="G29" s="158">
        <v>462</v>
      </c>
      <c r="H29" s="167">
        <v>40.243902439024403</v>
      </c>
      <c r="I29" s="158">
        <v>451</v>
      </c>
      <c r="J29" s="167">
        <v>97.61904761904762</v>
      </c>
      <c r="L29" s="158">
        <v>455</v>
      </c>
      <c r="M29" s="167">
        <v>39.634146341463413</v>
      </c>
      <c r="N29" s="158">
        <v>439</v>
      </c>
      <c r="O29" s="167">
        <v>96.483516483516482</v>
      </c>
      <c r="Q29" s="158">
        <v>231</v>
      </c>
      <c r="R29" s="167">
        <v>20.121951219512201</v>
      </c>
      <c r="S29" s="158">
        <v>216</v>
      </c>
      <c r="T29" s="167">
        <v>93.506493506493499</v>
      </c>
    </row>
    <row r="30" spans="2:20" ht="8.1" customHeight="1" x14ac:dyDescent="0.25"/>
    <row r="31" spans="2:20" x14ac:dyDescent="0.25">
      <c r="B31" s="161" t="s">
        <v>49</v>
      </c>
      <c r="D31" s="162">
        <v>771230</v>
      </c>
      <c r="E31" s="168">
        <v>100</v>
      </c>
      <c r="G31" s="162">
        <v>178923</v>
      </c>
      <c r="H31" s="168">
        <v>23.199693995306198</v>
      </c>
      <c r="I31" s="162">
        <v>108799</v>
      </c>
      <c r="J31" s="168">
        <v>60.807721757404018</v>
      </c>
      <c r="L31" s="162">
        <v>280071</v>
      </c>
      <c r="M31" s="168">
        <v>36.314847710799633</v>
      </c>
      <c r="N31" s="162">
        <v>173649</v>
      </c>
      <c r="O31" s="168">
        <v>62.001778120548003</v>
      </c>
      <c r="Q31" s="162">
        <v>312236</v>
      </c>
      <c r="R31" s="168">
        <v>40.485458293894169</v>
      </c>
      <c r="S31" s="162">
        <v>197271</v>
      </c>
      <c r="T31" s="168">
        <v>63.180094543870659</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107</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361314</v>
      </c>
      <c r="E9" s="108">
        <v>351802</v>
      </c>
      <c r="F9" s="108">
        <v>362202</v>
      </c>
      <c r="G9" s="108">
        <v>375118</v>
      </c>
      <c r="H9" s="108">
        <v>392545</v>
      </c>
      <c r="I9" s="108">
        <v>391278</v>
      </c>
      <c r="J9" s="108">
        <v>441462</v>
      </c>
      <c r="K9" s="108">
        <v>449403</v>
      </c>
      <c r="L9" s="194"/>
      <c r="M9" s="7"/>
      <c r="N9" s="195">
        <f t="shared" ref="N9:N28" si="0">E9/D9-1</f>
        <v>-2.632613184100252E-2</v>
      </c>
      <c r="O9" s="196">
        <f t="shared" ref="O9:O28" si="1">E9-D9</f>
        <v>-9512</v>
      </c>
      <c r="P9" s="195">
        <f t="shared" ref="P9:P28" si="2">F9/E9-1</f>
        <v>2.9562083217264279E-2</v>
      </c>
      <c r="Q9" s="196">
        <f t="shared" ref="Q9:Q28" si="3">F9-E9</f>
        <v>10400</v>
      </c>
      <c r="R9" s="195">
        <f t="shared" ref="R9:R28" si="4">G9/F9-1</f>
        <v>3.5659659527004228E-2</v>
      </c>
      <c r="S9" s="196">
        <f t="shared" ref="S9:S28" si="5">G9-F9</f>
        <v>12916</v>
      </c>
      <c r="T9" s="195">
        <f t="shared" ref="T9:T28" si="6">H9/G9-1</f>
        <v>4.6457381410649479E-2</v>
      </c>
      <c r="U9" s="196">
        <f t="shared" ref="U9:U28" si="7">H9-G9</f>
        <v>17427</v>
      </c>
      <c r="V9" s="195">
        <f t="shared" ref="V9:V28" si="8">I9/H9-1</f>
        <v>-3.2276554280400438E-3</v>
      </c>
      <c r="W9" s="196">
        <f t="shared" ref="W9:W28" si="9">I9-H9</f>
        <v>-1267</v>
      </c>
      <c r="X9" s="195">
        <f t="shared" ref="X9:X28" si="10">J9/I9-1</f>
        <v>0.12825663594682046</v>
      </c>
      <c r="Y9" s="196">
        <f t="shared" ref="Y9:Y28" si="11">J9-I9</f>
        <v>50184</v>
      </c>
      <c r="Z9" s="195">
        <v>0.1329963443842179</v>
      </c>
      <c r="AA9" s="196">
        <v>52753</v>
      </c>
    </row>
    <row r="10" spans="2:27" x14ac:dyDescent="0.25">
      <c r="B10" s="169" t="s">
        <v>89</v>
      </c>
      <c r="D10" s="42">
        <v>47743</v>
      </c>
      <c r="E10" s="112">
        <v>44726</v>
      </c>
      <c r="F10" s="112">
        <v>45995</v>
      </c>
      <c r="G10" s="112">
        <v>46968</v>
      </c>
      <c r="H10" s="112">
        <v>48583</v>
      </c>
      <c r="I10" s="112">
        <v>53246</v>
      </c>
      <c r="J10" s="112">
        <v>57328</v>
      </c>
      <c r="K10" s="112">
        <v>58813</v>
      </c>
      <c r="L10" s="197"/>
      <c r="M10" s="8"/>
      <c r="N10" s="198">
        <f t="shared" si="0"/>
        <v>-6.3192509896738747E-2</v>
      </c>
      <c r="O10" s="199">
        <f t="shared" si="1"/>
        <v>-3017</v>
      </c>
      <c r="P10" s="198">
        <f t="shared" si="2"/>
        <v>2.837275857443089E-2</v>
      </c>
      <c r="Q10" s="199">
        <f t="shared" si="3"/>
        <v>1269</v>
      </c>
      <c r="R10" s="198">
        <f t="shared" si="4"/>
        <v>2.1154473312316568E-2</v>
      </c>
      <c r="S10" s="199">
        <f t="shared" si="5"/>
        <v>973</v>
      </c>
      <c r="T10" s="198">
        <f t="shared" si="6"/>
        <v>3.438511326860838E-2</v>
      </c>
      <c r="U10" s="199">
        <f t="shared" si="7"/>
        <v>1615</v>
      </c>
      <c r="V10" s="198">
        <f t="shared" si="8"/>
        <v>9.5980075334993753E-2</v>
      </c>
      <c r="W10" s="199">
        <f t="shared" si="9"/>
        <v>4663</v>
      </c>
      <c r="X10" s="198">
        <f t="shared" si="10"/>
        <v>7.66630357209932E-2</v>
      </c>
      <c r="Y10" s="199">
        <f t="shared" si="11"/>
        <v>4082</v>
      </c>
      <c r="Z10" s="198">
        <v>7.9216823253082769E-2</v>
      </c>
      <c r="AA10" s="199">
        <v>4317</v>
      </c>
    </row>
    <row r="11" spans="2:27" x14ac:dyDescent="0.25">
      <c r="B11" s="169" t="s">
        <v>90</v>
      </c>
      <c r="D11" s="42">
        <v>35198</v>
      </c>
      <c r="E11" s="112">
        <v>35711</v>
      </c>
      <c r="F11" s="112">
        <v>38230</v>
      </c>
      <c r="G11" s="112">
        <v>40199</v>
      </c>
      <c r="H11" s="112">
        <v>41209</v>
      </c>
      <c r="I11" s="112">
        <v>42684</v>
      </c>
      <c r="J11" s="112">
        <v>43625</v>
      </c>
      <c r="K11" s="112">
        <v>43986</v>
      </c>
      <c r="L11" s="197"/>
      <c r="M11" s="8"/>
      <c r="N11" s="198">
        <f t="shared" si="0"/>
        <v>1.4574691743849177E-2</v>
      </c>
      <c r="O11" s="199">
        <f t="shared" si="1"/>
        <v>513</v>
      </c>
      <c r="P11" s="198">
        <f t="shared" si="2"/>
        <v>7.0538489541037697E-2</v>
      </c>
      <c r="Q11" s="199">
        <f t="shared" si="3"/>
        <v>2519</v>
      </c>
      <c r="R11" s="198">
        <f t="shared" si="4"/>
        <v>5.1504054407533362E-2</v>
      </c>
      <c r="S11" s="199">
        <f t="shared" si="5"/>
        <v>1969</v>
      </c>
      <c r="T11" s="198">
        <f t="shared" si="6"/>
        <v>2.5125003109530031E-2</v>
      </c>
      <c r="U11" s="199">
        <f t="shared" si="7"/>
        <v>1010</v>
      </c>
      <c r="V11" s="198">
        <f t="shared" si="8"/>
        <v>3.5793151981363236E-2</v>
      </c>
      <c r="W11" s="199">
        <f t="shared" si="9"/>
        <v>1475</v>
      </c>
      <c r="X11" s="198">
        <f t="shared" si="10"/>
        <v>2.2045731421610038E-2</v>
      </c>
      <c r="Y11" s="199">
        <f t="shared" si="11"/>
        <v>941</v>
      </c>
      <c r="Z11" s="198">
        <v>-8.7438590165411778E-3</v>
      </c>
      <c r="AA11" s="199">
        <v>-388</v>
      </c>
    </row>
    <row r="12" spans="2:27" x14ac:dyDescent="0.25">
      <c r="B12" s="169" t="s">
        <v>91</v>
      </c>
      <c r="D12" s="42">
        <v>30928</v>
      </c>
      <c r="E12" s="112">
        <v>31586</v>
      </c>
      <c r="F12" s="112">
        <v>33061</v>
      </c>
      <c r="G12" s="112">
        <v>36020</v>
      </c>
      <c r="H12" s="112">
        <v>40725</v>
      </c>
      <c r="I12" s="112">
        <v>44039</v>
      </c>
      <c r="J12" s="112">
        <v>47585</v>
      </c>
      <c r="K12" s="112">
        <v>48395</v>
      </c>
      <c r="L12" s="197"/>
      <c r="M12" s="8"/>
      <c r="N12" s="198">
        <f t="shared" si="0"/>
        <v>2.1275219865493966E-2</v>
      </c>
      <c r="O12" s="199">
        <f t="shared" si="1"/>
        <v>658</v>
      </c>
      <c r="P12" s="198">
        <f t="shared" si="2"/>
        <v>4.6697904134743284E-2</v>
      </c>
      <c r="Q12" s="199">
        <f t="shared" si="3"/>
        <v>1475</v>
      </c>
      <c r="R12" s="198">
        <f t="shared" si="4"/>
        <v>8.9501225008318031E-2</v>
      </c>
      <c r="S12" s="199">
        <f t="shared" si="5"/>
        <v>2959</v>
      </c>
      <c r="T12" s="198">
        <f t="shared" si="6"/>
        <v>0.13062187673514725</v>
      </c>
      <c r="U12" s="199">
        <f t="shared" si="7"/>
        <v>4705</v>
      </c>
      <c r="V12" s="198">
        <f t="shared" si="8"/>
        <v>8.1375076734192753E-2</v>
      </c>
      <c r="W12" s="199">
        <f t="shared" si="9"/>
        <v>3314</v>
      </c>
      <c r="X12" s="198">
        <f t="shared" si="10"/>
        <v>8.0519539499080306E-2</v>
      </c>
      <c r="Y12" s="199">
        <f t="shared" si="11"/>
        <v>3546</v>
      </c>
      <c r="Z12" s="198">
        <v>0.1175383904860872</v>
      </c>
      <c r="AA12" s="199">
        <v>5090</v>
      </c>
    </row>
    <row r="13" spans="2:27" x14ac:dyDescent="0.25">
      <c r="B13" s="169" t="s">
        <v>92</v>
      </c>
      <c r="D13" s="42">
        <v>37916</v>
      </c>
      <c r="E13" s="112">
        <v>38655</v>
      </c>
      <c r="F13" s="112">
        <v>42298</v>
      </c>
      <c r="G13" s="112">
        <v>47498</v>
      </c>
      <c r="H13" s="112">
        <v>52927</v>
      </c>
      <c r="I13" s="112">
        <v>59260</v>
      </c>
      <c r="J13" s="112">
        <v>76771</v>
      </c>
      <c r="K13" s="112">
        <v>83375</v>
      </c>
      <c r="L13" s="197"/>
      <c r="M13" s="8"/>
      <c r="N13" s="198">
        <f t="shared" si="0"/>
        <v>1.9490452579385975E-2</v>
      </c>
      <c r="O13" s="199">
        <f t="shared" si="1"/>
        <v>739</v>
      </c>
      <c r="P13" s="198">
        <f t="shared" si="2"/>
        <v>9.4243952916828411E-2</v>
      </c>
      <c r="Q13" s="199">
        <f t="shared" si="3"/>
        <v>3643</v>
      </c>
      <c r="R13" s="198">
        <f t="shared" si="4"/>
        <v>0.12293725471653505</v>
      </c>
      <c r="S13" s="199">
        <f t="shared" si="5"/>
        <v>5200</v>
      </c>
      <c r="T13" s="198">
        <f t="shared" si="6"/>
        <v>0.11429954945471388</v>
      </c>
      <c r="U13" s="199">
        <f t="shared" si="7"/>
        <v>5429</v>
      </c>
      <c r="V13" s="198">
        <f t="shared" si="8"/>
        <v>0.11965537438358487</v>
      </c>
      <c r="W13" s="199">
        <f t="shared" si="9"/>
        <v>6333</v>
      </c>
      <c r="X13" s="198">
        <f t="shared" si="10"/>
        <v>0.2954944313196084</v>
      </c>
      <c r="Y13" s="199">
        <f t="shared" si="11"/>
        <v>17511</v>
      </c>
      <c r="Z13" s="198">
        <v>0.2213432945140261</v>
      </c>
      <c r="AA13" s="199">
        <v>15110</v>
      </c>
    </row>
    <row r="14" spans="2:27" x14ac:dyDescent="0.25">
      <c r="B14" s="169" t="s">
        <v>93</v>
      </c>
      <c r="D14" s="42">
        <v>24993</v>
      </c>
      <c r="E14" s="112">
        <v>24832</v>
      </c>
      <c r="F14" s="112">
        <v>22687</v>
      </c>
      <c r="G14" s="112">
        <v>22423</v>
      </c>
      <c r="H14" s="112">
        <v>23077</v>
      </c>
      <c r="I14" s="112">
        <v>23374</v>
      </c>
      <c r="J14" s="112">
        <v>23336</v>
      </c>
      <c r="K14" s="112">
        <v>25533</v>
      </c>
      <c r="L14" s="197"/>
      <c r="M14" s="8"/>
      <c r="N14" s="198">
        <f t="shared" si="0"/>
        <v>-6.441803705037441E-3</v>
      </c>
      <c r="O14" s="199">
        <f t="shared" si="1"/>
        <v>-161</v>
      </c>
      <c r="P14" s="198">
        <f t="shared" si="2"/>
        <v>-8.6380476804123751E-2</v>
      </c>
      <c r="Q14" s="199">
        <f t="shared" si="3"/>
        <v>-2145</v>
      </c>
      <c r="R14" s="198">
        <f t="shared" si="4"/>
        <v>-1.1636620090800909E-2</v>
      </c>
      <c r="S14" s="199">
        <f t="shared" si="5"/>
        <v>-264</v>
      </c>
      <c r="T14" s="198">
        <f t="shared" si="6"/>
        <v>2.9166480845560283E-2</v>
      </c>
      <c r="U14" s="199">
        <f t="shared" si="7"/>
        <v>654</v>
      </c>
      <c r="V14" s="198">
        <f t="shared" si="8"/>
        <v>1.2869957100142937E-2</v>
      </c>
      <c r="W14" s="199">
        <f t="shared" si="9"/>
        <v>297</v>
      </c>
      <c r="X14" s="198">
        <f t="shared" si="10"/>
        <v>-1.6257379994866206E-3</v>
      </c>
      <c r="Y14" s="199">
        <f t="shared" si="11"/>
        <v>-38</v>
      </c>
      <c r="Z14" s="198">
        <v>0.1069059695669137</v>
      </c>
      <c r="AA14" s="199">
        <v>2466</v>
      </c>
    </row>
    <row r="15" spans="2:27" x14ac:dyDescent="0.25">
      <c r="B15" s="169" t="s">
        <v>94</v>
      </c>
      <c r="D15" s="42">
        <v>85461</v>
      </c>
      <c r="E15" s="112">
        <v>81399</v>
      </c>
      <c r="F15" s="112">
        <v>83372</v>
      </c>
      <c r="G15" s="112">
        <v>86743</v>
      </c>
      <c r="H15" s="112">
        <v>91940</v>
      </c>
      <c r="I15" s="112">
        <v>97222</v>
      </c>
      <c r="J15" s="112">
        <v>101470</v>
      </c>
      <c r="K15" s="112">
        <v>101979</v>
      </c>
      <c r="L15" s="197"/>
      <c r="M15" s="8"/>
      <c r="N15" s="198">
        <f t="shared" si="0"/>
        <v>-4.7530452487099417E-2</v>
      </c>
      <c r="O15" s="199">
        <f t="shared" si="1"/>
        <v>-4062</v>
      </c>
      <c r="P15" s="198">
        <f t="shared" si="2"/>
        <v>2.4238627010159774E-2</v>
      </c>
      <c r="Q15" s="199">
        <f t="shared" si="3"/>
        <v>1973</v>
      </c>
      <c r="R15" s="198">
        <f t="shared" si="4"/>
        <v>4.0433238977114705E-2</v>
      </c>
      <c r="S15" s="199">
        <f t="shared" si="5"/>
        <v>3371</v>
      </c>
      <c r="T15" s="198">
        <f t="shared" si="6"/>
        <v>5.9912615427181404E-2</v>
      </c>
      <c r="U15" s="199">
        <f t="shared" si="7"/>
        <v>5197</v>
      </c>
      <c r="V15" s="198">
        <f t="shared" si="8"/>
        <v>5.745051120295841E-2</v>
      </c>
      <c r="W15" s="199">
        <f t="shared" si="9"/>
        <v>5282</v>
      </c>
      <c r="X15" s="198">
        <f t="shared" si="10"/>
        <v>4.3693814157289568E-2</v>
      </c>
      <c r="Y15" s="199">
        <f t="shared" si="11"/>
        <v>4248</v>
      </c>
      <c r="Z15" s="198">
        <v>2.7672246127800278E-2</v>
      </c>
      <c r="AA15" s="199">
        <v>2746</v>
      </c>
    </row>
    <row r="16" spans="2:27" x14ac:dyDescent="0.25">
      <c r="B16" s="169" t="s">
        <v>95</v>
      </c>
      <c r="D16" s="42">
        <v>134693</v>
      </c>
      <c r="E16" s="112">
        <v>132386</v>
      </c>
      <c r="F16" s="112">
        <v>133847</v>
      </c>
      <c r="G16" s="112">
        <v>139217</v>
      </c>
      <c r="H16" s="112">
        <v>150140</v>
      </c>
      <c r="I16" s="112">
        <v>156506</v>
      </c>
      <c r="J16" s="112">
        <v>160029</v>
      </c>
      <c r="K16" s="112">
        <v>157881</v>
      </c>
      <c r="L16" s="197"/>
      <c r="M16" s="8"/>
      <c r="N16" s="198">
        <f t="shared" si="0"/>
        <v>-1.7127838863192579E-2</v>
      </c>
      <c r="O16" s="199">
        <f t="shared" si="1"/>
        <v>-2307</v>
      </c>
      <c r="P16" s="198">
        <f t="shared" si="2"/>
        <v>1.1035910141555805E-2</v>
      </c>
      <c r="Q16" s="199">
        <f t="shared" si="3"/>
        <v>1461</v>
      </c>
      <c r="R16" s="198">
        <f t="shared" si="4"/>
        <v>4.0120436020232075E-2</v>
      </c>
      <c r="S16" s="199">
        <f t="shared" si="5"/>
        <v>5370</v>
      </c>
      <c r="T16" s="198">
        <f t="shared" si="6"/>
        <v>7.8460245515993066E-2</v>
      </c>
      <c r="U16" s="199">
        <f t="shared" si="7"/>
        <v>10923</v>
      </c>
      <c r="V16" s="198">
        <f t="shared" si="8"/>
        <v>4.2400426268815794E-2</v>
      </c>
      <c r="W16" s="199">
        <f t="shared" si="9"/>
        <v>6366</v>
      </c>
      <c r="X16" s="198">
        <f t="shared" si="10"/>
        <v>2.2510319093197673E-2</v>
      </c>
      <c r="Y16" s="199">
        <f t="shared" si="11"/>
        <v>3523</v>
      </c>
      <c r="Z16" s="198">
        <v>-3.5470169082887359E-3</v>
      </c>
      <c r="AA16" s="199">
        <v>-562</v>
      </c>
    </row>
    <row r="17" spans="2:27" x14ac:dyDescent="0.25">
      <c r="B17" s="169" t="s">
        <v>96</v>
      </c>
      <c r="D17" s="42">
        <v>307817</v>
      </c>
      <c r="E17" s="112">
        <v>300021</v>
      </c>
      <c r="F17" s="112">
        <v>315907</v>
      </c>
      <c r="G17" s="112">
        <v>330438</v>
      </c>
      <c r="H17" s="112">
        <v>327571</v>
      </c>
      <c r="I17" s="112">
        <v>352224</v>
      </c>
      <c r="J17" s="112">
        <v>376007</v>
      </c>
      <c r="K17" s="112">
        <v>388528</v>
      </c>
      <c r="L17" s="197"/>
      <c r="M17" s="8"/>
      <c r="N17" s="198">
        <f t="shared" si="0"/>
        <v>-2.5326736340098188E-2</v>
      </c>
      <c r="O17" s="199">
        <f t="shared" si="1"/>
        <v>-7796</v>
      </c>
      <c r="P17" s="198">
        <f t="shared" si="2"/>
        <v>5.2949626859453147E-2</v>
      </c>
      <c r="Q17" s="199">
        <f t="shared" si="3"/>
        <v>15886</v>
      </c>
      <c r="R17" s="198">
        <f t="shared" si="4"/>
        <v>4.5997714517247212E-2</v>
      </c>
      <c r="S17" s="199">
        <f t="shared" si="5"/>
        <v>14531</v>
      </c>
      <c r="T17" s="198">
        <f t="shared" si="6"/>
        <v>-8.676362888045519E-3</v>
      </c>
      <c r="U17" s="199">
        <f t="shared" si="7"/>
        <v>-2867</v>
      </c>
      <c r="V17" s="198">
        <f t="shared" si="8"/>
        <v>7.5260019965137426E-2</v>
      </c>
      <c r="W17" s="199">
        <f t="shared" si="9"/>
        <v>24653</v>
      </c>
      <c r="X17" s="198">
        <f t="shared" si="10"/>
        <v>6.7522372126828323E-2</v>
      </c>
      <c r="Y17" s="199">
        <f t="shared" si="11"/>
        <v>23783</v>
      </c>
      <c r="Z17" s="198">
        <v>7.3210615870771045E-2</v>
      </c>
      <c r="AA17" s="199">
        <v>26504</v>
      </c>
    </row>
    <row r="18" spans="2:27" x14ac:dyDescent="0.25">
      <c r="B18" s="169" t="s">
        <v>97</v>
      </c>
      <c r="D18" s="42">
        <v>121696</v>
      </c>
      <c r="E18" s="112">
        <v>136159</v>
      </c>
      <c r="F18" s="112">
        <v>151649</v>
      </c>
      <c r="G18" s="112">
        <v>169110</v>
      </c>
      <c r="H18" s="112">
        <v>189030</v>
      </c>
      <c r="I18" s="112">
        <v>201299</v>
      </c>
      <c r="J18" s="112">
        <v>219095</v>
      </c>
      <c r="K18" s="112">
        <v>224835</v>
      </c>
      <c r="L18" s="197"/>
      <c r="M18" s="8"/>
      <c r="N18" s="198">
        <f t="shared" si="0"/>
        <v>0.11884531948461752</v>
      </c>
      <c r="O18" s="199">
        <f t="shared" si="1"/>
        <v>14463</v>
      </c>
      <c r="P18" s="198">
        <f t="shared" si="2"/>
        <v>0.11376405525892519</v>
      </c>
      <c r="Q18" s="199">
        <f t="shared" si="3"/>
        <v>15490</v>
      </c>
      <c r="R18" s="198">
        <f t="shared" si="4"/>
        <v>0.11514088454259497</v>
      </c>
      <c r="S18" s="199">
        <f t="shared" si="5"/>
        <v>17461</v>
      </c>
      <c r="T18" s="198">
        <f t="shared" si="6"/>
        <v>0.11779315238602095</v>
      </c>
      <c r="U18" s="199">
        <f t="shared" si="7"/>
        <v>19920</v>
      </c>
      <c r="V18" s="198">
        <f t="shared" si="8"/>
        <v>6.4905041527799856E-2</v>
      </c>
      <c r="W18" s="199">
        <f t="shared" si="9"/>
        <v>12269</v>
      </c>
      <c r="X18" s="198">
        <f t="shared" si="10"/>
        <v>8.8405804301064483E-2</v>
      </c>
      <c r="Y18" s="199">
        <f t="shared" si="11"/>
        <v>17796</v>
      </c>
      <c r="Z18" s="198">
        <v>0.103100269353992</v>
      </c>
      <c r="AA18" s="199">
        <v>21014</v>
      </c>
    </row>
    <row r="19" spans="2:27" x14ac:dyDescent="0.25">
      <c r="B19" s="169" t="s">
        <v>98</v>
      </c>
      <c r="D19" s="42">
        <v>49654</v>
      </c>
      <c r="E19" s="112">
        <v>49281</v>
      </c>
      <c r="F19" s="112">
        <v>50941</v>
      </c>
      <c r="G19" s="112">
        <v>53876</v>
      </c>
      <c r="H19" s="112">
        <v>56464</v>
      </c>
      <c r="I19" s="112">
        <v>56727</v>
      </c>
      <c r="J19" s="112">
        <v>58757</v>
      </c>
      <c r="K19" s="112">
        <v>58372</v>
      </c>
      <c r="L19" s="197"/>
      <c r="M19" s="8"/>
      <c r="N19" s="198">
        <f t="shared" si="0"/>
        <v>-7.5119829218189826E-3</v>
      </c>
      <c r="O19" s="199">
        <f t="shared" si="1"/>
        <v>-373</v>
      </c>
      <c r="P19" s="198">
        <f t="shared" si="2"/>
        <v>3.3684381404598174E-2</v>
      </c>
      <c r="Q19" s="199">
        <f t="shared" si="3"/>
        <v>1660</v>
      </c>
      <c r="R19" s="198">
        <f t="shared" si="4"/>
        <v>5.761567303350934E-2</v>
      </c>
      <c r="S19" s="199">
        <f t="shared" si="5"/>
        <v>2935</v>
      </c>
      <c r="T19" s="198">
        <f t="shared" si="6"/>
        <v>4.8036231346053837E-2</v>
      </c>
      <c r="U19" s="199">
        <f t="shared" si="7"/>
        <v>2588</v>
      </c>
      <c r="V19" s="198">
        <f t="shared" si="8"/>
        <v>4.6578350807593427E-3</v>
      </c>
      <c r="W19" s="199">
        <f t="shared" si="9"/>
        <v>263</v>
      </c>
      <c r="X19" s="198">
        <f t="shared" si="10"/>
        <v>3.5785428455585633E-2</v>
      </c>
      <c r="Y19" s="199">
        <f t="shared" si="11"/>
        <v>2030</v>
      </c>
      <c r="Z19" s="198">
        <v>1.8388638822010469E-2</v>
      </c>
      <c r="AA19" s="199">
        <v>1054</v>
      </c>
    </row>
    <row r="20" spans="2:27" x14ac:dyDescent="0.25">
      <c r="B20" s="169" t="s">
        <v>99</v>
      </c>
      <c r="D20" s="42">
        <v>80292</v>
      </c>
      <c r="E20" s="112">
        <v>77049</v>
      </c>
      <c r="F20" s="112">
        <v>77553</v>
      </c>
      <c r="G20" s="112">
        <v>79015</v>
      </c>
      <c r="H20" s="112">
        <v>83386</v>
      </c>
      <c r="I20" s="112">
        <v>85199</v>
      </c>
      <c r="J20" s="112">
        <v>100376</v>
      </c>
      <c r="K20" s="112">
        <v>102704</v>
      </c>
      <c r="L20" s="197"/>
      <c r="M20" s="8"/>
      <c r="N20" s="198">
        <f t="shared" si="0"/>
        <v>-4.0390076221790472E-2</v>
      </c>
      <c r="O20" s="199">
        <f t="shared" si="1"/>
        <v>-3243</v>
      </c>
      <c r="P20" s="198">
        <f t="shared" si="2"/>
        <v>6.5412919051512919E-3</v>
      </c>
      <c r="Q20" s="199">
        <f t="shared" si="3"/>
        <v>504</v>
      </c>
      <c r="R20" s="198">
        <f t="shared" si="4"/>
        <v>1.8851624050649329E-2</v>
      </c>
      <c r="S20" s="199">
        <f t="shared" si="5"/>
        <v>1462</v>
      </c>
      <c r="T20" s="198">
        <f t="shared" si="6"/>
        <v>5.5318610390432177E-2</v>
      </c>
      <c r="U20" s="199">
        <f t="shared" si="7"/>
        <v>4371</v>
      </c>
      <c r="V20" s="198">
        <f t="shared" si="8"/>
        <v>2.1742258892379906E-2</v>
      </c>
      <c r="W20" s="199">
        <f t="shared" si="9"/>
        <v>1813</v>
      </c>
      <c r="X20" s="198">
        <f t="shared" si="10"/>
        <v>0.17813589361377491</v>
      </c>
      <c r="Y20" s="199">
        <f t="shared" si="11"/>
        <v>15177</v>
      </c>
      <c r="Z20" s="198">
        <v>0.14741534370845399</v>
      </c>
      <c r="AA20" s="199">
        <v>13195</v>
      </c>
    </row>
    <row r="21" spans="2:27" x14ac:dyDescent="0.25">
      <c r="B21" s="169" t="s">
        <v>100</v>
      </c>
      <c r="D21" s="42">
        <v>227239</v>
      </c>
      <c r="E21" s="112">
        <v>216497</v>
      </c>
      <c r="F21" s="112">
        <v>215854</v>
      </c>
      <c r="G21" s="112">
        <v>224758</v>
      </c>
      <c r="H21" s="112">
        <v>237020</v>
      </c>
      <c r="I21" s="112">
        <v>256322</v>
      </c>
      <c r="J21" s="112">
        <v>277650</v>
      </c>
      <c r="K21" s="112">
        <v>287779</v>
      </c>
      <c r="L21" s="197"/>
      <c r="M21" s="8"/>
      <c r="N21" s="198">
        <f t="shared" si="0"/>
        <v>-4.7271815137366335E-2</v>
      </c>
      <c r="O21" s="199">
        <f t="shared" si="1"/>
        <v>-10742</v>
      </c>
      <c r="P21" s="198">
        <f t="shared" si="2"/>
        <v>-2.9700180602963977E-3</v>
      </c>
      <c r="Q21" s="199">
        <f t="shared" si="3"/>
        <v>-643</v>
      </c>
      <c r="R21" s="198">
        <f t="shared" si="4"/>
        <v>4.1250104237123164E-2</v>
      </c>
      <c r="S21" s="199">
        <f t="shared" si="5"/>
        <v>8904</v>
      </c>
      <c r="T21" s="198">
        <f t="shared" si="6"/>
        <v>5.4556456277418341E-2</v>
      </c>
      <c r="U21" s="199">
        <f t="shared" si="7"/>
        <v>12262</v>
      </c>
      <c r="V21" s="198">
        <f t="shared" si="8"/>
        <v>8.1436165724411369E-2</v>
      </c>
      <c r="W21" s="199">
        <f t="shared" si="9"/>
        <v>19302</v>
      </c>
      <c r="X21" s="198">
        <f t="shared" si="10"/>
        <v>8.3207840138575628E-2</v>
      </c>
      <c r="Y21" s="199">
        <f t="shared" si="11"/>
        <v>21328</v>
      </c>
      <c r="Z21" s="198">
        <v>7.6787511646093431E-2</v>
      </c>
      <c r="AA21" s="199">
        <v>20522</v>
      </c>
    </row>
    <row r="22" spans="2:27" x14ac:dyDescent="0.25">
      <c r="B22" s="169" t="s">
        <v>101</v>
      </c>
      <c r="D22" s="42">
        <v>46430</v>
      </c>
      <c r="E22" s="112">
        <v>45294</v>
      </c>
      <c r="F22" s="112">
        <v>47556</v>
      </c>
      <c r="G22" s="112">
        <v>50117</v>
      </c>
      <c r="H22" s="112">
        <v>54056</v>
      </c>
      <c r="I22" s="112">
        <v>59427</v>
      </c>
      <c r="J22" s="112">
        <v>67138</v>
      </c>
      <c r="K22" s="112">
        <v>69481</v>
      </c>
      <c r="L22" s="197"/>
      <c r="M22" s="8"/>
      <c r="N22" s="198">
        <f t="shared" si="0"/>
        <v>-2.446693947878531E-2</v>
      </c>
      <c r="O22" s="199">
        <f t="shared" si="1"/>
        <v>-1136</v>
      </c>
      <c r="P22" s="198">
        <f t="shared" si="2"/>
        <v>4.994038945555701E-2</v>
      </c>
      <c r="Q22" s="199">
        <f t="shared" si="3"/>
        <v>2262</v>
      </c>
      <c r="R22" s="198">
        <f t="shared" si="4"/>
        <v>5.3852300445790258E-2</v>
      </c>
      <c r="S22" s="199">
        <f t="shared" si="5"/>
        <v>2561</v>
      </c>
      <c r="T22" s="198">
        <f t="shared" si="6"/>
        <v>7.8596085160723916E-2</v>
      </c>
      <c r="U22" s="199">
        <f t="shared" si="7"/>
        <v>3939</v>
      </c>
      <c r="V22" s="198">
        <f t="shared" si="8"/>
        <v>9.9359923042770415E-2</v>
      </c>
      <c r="W22" s="199">
        <f t="shared" si="9"/>
        <v>5371</v>
      </c>
      <c r="X22" s="198">
        <f t="shared" si="10"/>
        <v>0.12975583488986486</v>
      </c>
      <c r="Y22" s="199">
        <f t="shared" si="11"/>
        <v>7711</v>
      </c>
      <c r="Z22" s="198">
        <v>0.13629450340981569</v>
      </c>
      <c r="AA22" s="199">
        <v>8334</v>
      </c>
    </row>
    <row r="23" spans="2:27" x14ac:dyDescent="0.25">
      <c r="B23" s="169" t="s">
        <v>102</v>
      </c>
      <c r="D23" s="42">
        <v>18635</v>
      </c>
      <c r="E23" s="112">
        <v>19594</v>
      </c>
      <c r="F23" s="112">
        <v>20339</v>
      </c>
      <c r="G23" s="112">
        <v>21233</v>
      </c>
      <c r="H23" s="112">
        <v>22030</v>
      </c>
      <c r="I23" s="112">
        <v>21443</v>
      </c>
      <c r="J23" s="112">
        <v>24116</v>
      </c>
      <c r="K23" s="112">
        <v>24081</v>
      </c>
      <c r="L23" s="197"/>
      <c r="M23" s="8"/>
      <c r="N23" s="198">
        <f t="shared" si="0"/>
        <v>5.1462302119667402E-2</v>
      </c>
      <c r="O23" s="199">
        <f t="shared" si="1"/>
        <v>959</v>
      </c>
      <c r="P23" s="198">
        <f t="shared" si="2"/>
        <v>3.8021843421455648E-2</v>
      </c>
      <c r="Q23" s="199">
        <f t="shared" si="3"/>
        <v>745</v>
      </c>
      <c r="R23" s="198">
        <f t="shared" si="4"/>
        <v>4.3954963370863798E-2</v>
      </c>
      <c r="S23" s="199">
        <f t="shared" si="5"/>
        <v>894</v>
      </c>
      <c r="T23" s="198">
        <f t="shared" si="6"/>
        <v>3.7535911081806539E-2</v>
      </c>
      <c r="U23" s="199">
        <f t="shared" si="7"/>
        <v>797</v>
      </c>
      <c r="V23" s="198">
        <f t="shared" si="8"/>
        <v>-2.6645483431684047E-2</v>
      </c>
      <c r="W23" s="199">
        <f t="shared" si="9"/>
        <v>-587</v>
      </c>
      <c r="X23" s="198">
        <f t="shared" si="10"/>
        <v>0.12465606491628978</v>
      </c>
      <c r="Y23" s="199">
        <f t="shared" si="11"/>
        <v>2673</v>
      </c>
      <c r="Z23" s="198">
        <v>2.5552574421872979E-2</v>
      </c>
      <c r="AA23" s="199">
        <v>600</v>
      </c>
    </row>
    <row r="24" spans="2:27" x14ac:dyDescent="0.25">
      <c r="B24" s="169" t="s">
        <v>103</v>
      </c>
      <c r="D24" s="42">
        <v>105837</v>
      </c>
      <c r="E24" s="112">
        <v>105419</v>
      </c>
      <c r="F24" s="112">
        <v>106624</v>
      </c>
      <c r="G24" s="112">
        <v>108415</v>
      </c>
      <c r="H24" s="112">
        <v>113823</v>
      </c>
      <c r="I24" s="112">
        <v>117423</v>
      </c>
      <c r="J24" s="112">
        <v>121567</v>
      </c>
      <c r="K24" s="112">
        <v>121444</v>
      </c>
      <c r="L24" s="197"/>
      <c r="M24" s="8"/>
      <c r="N24" s="198">
        <f t="shared" si="0"/>
        <v>-3.9494694671995401E-3</v>
      </c>
      <c r="O24" s="199">
        <f t="shared" si="1"/>
        <v>-418</v>
      </c>
      <c r="P24" s="198">
        <f t="shared" si="2"/>
        <v>1.1430577030705935E-2</v>
      </c>
      <c r="Q24" s="199">
        <f t="shared" si="3"/>
        <v>1205</v>
      </c>
      <c r="R24" s="198">
        <f t="shared" si="4"/>
        <v>1.6797343937575038E-2</v>
      </c>
      <c r="S24" s="199">
        <f t="shared" si="5"/>
        <v>1791</v>
      </c>
      <c r="T24" s="198">
        <f t="shared" si="6"/>
        <v>4.9882396347368907E-2</v>
      </c>
      <c r="U24" s="199">
        <f t="shared" si="7"/>
        <v>5408</v>
      </c>
      <c r="V24" s="198">
        <f t="shared" si="8"/>
        <v>3.1628054083972401E-2</v>
      </c>
      <c r="W24" s="199">
        <f t="shared" si="9"/>
        <v>3600</v>
      </c>
      <c r="X24" s="198">
        <f t="shared" si="10"/>
        <v>3.5291212113470083E-2</v>
      </c>
      <c r="Y24" s="199">
        <f t="shared" si="11"/>
        <v>4144</v>
      </c>
      <c r="Z24" s="198">
        <v>2.1078386036304849E-2</v>
      </c>
      <c r="AA24" s="199">
        <v>2507</v>
      </c>
    </row>
    <row r="25" spans="2:27" x14ac:dyDescent="0.25">
      <c r="B25" s="169" t="s">
        <v>104</v>
      </c>
      <c r="D25" s="42">
        <v>15370</v>
      </c>
      <c r="E25" s="112">
        <v>14678</v>
      </c>
      <c r="F25" s="112">
        <v>15446</v>
      </c>
      <c r="G25" s="112">
        <v>14352</v>
      </c>
      <c r="H25" s="112">
        <v>14615</v>
      </c>
      <c r="I25" s="112">
        <v>14692</v>
      </c>
      <c r="J25" s="112">
        <v>14968</v>
      </c>
      <c r="K25" s="112">
        <v>15193</v>
      </c>
      <c r="L25" s="197"/>
      <c r="M25" s="8"/>
      <c r="N25" s="198">
        <f t="shared" si="0"/>
        <v>-4.5022771633051351E-2</v>
      </c>
      <c r="O25" s="199">
        <f t="shared" si="1"/>
        <v>-692</v>
      </c>
      <c r="P25" s="198">
        <f t="shared" si="2"/>
        <v>5.2323204796293821E-2</v>
      </c>
      <c r="Q25" s="199">
        <f t="shared" si="3"/>
        <v>768</v>
      </c>
      <c r="R25" s="198">
        <f t="shared" si="4"/>
        <v>-7.0827398679269682E-2</v>
      </c>
      <c r="S25" s="199">
        <f t="shared" si="5"/>
        <v>-1094</v>
      </c>
      <c r="T25" s="198">
        <f t="shared" si="6"/>
        <v>1.8324972129319939E-2</v>
      </c>
      <c r="U25" s="199">
        <f t="shared" si="7"/>
        <v>263</v>
      </c>
      <c r="V25" s="198">
        <f t="shared" si="8"/>
        <v>5.2685596989394679E-3</v>
      </c>
      <c r="W25" s="199">
        <f t="shared" si="9"/>
        <v>77</v>
      </c>
      <c r="X25" s="198">
        <f t="shared" si="10"/>
        <v>1.8785733732643584E-2</v>
      </c>
      <c r="Y25" s="199">
        <f t="shared" si="11"/>
        <v>276</v>
      </c>
      <c r="Z25" s="198">
        <v>2.870878190805071E-2</v>
      </c>
      <c r="AA25" s="199">
        <v>424</v>
      </c>
    </row>
    <row r="26" spans="2:27" x14ac:dyDescent="0.25">
      <c r="B26" s="169" t="s">
        <v>105</v>
      </c>
      <c r="D26" s="42">
        <v>1864</v>
      </c>
      <c r="E26" s="112">
        <v>1873</v>
      </c>
      <c r="F26" s="112">
        <v>1963</v>
      </c>
      <c r="G26" s="112">
        <v>2135</v>
      </c>
      <c r="H26" s="112">
        <v>2223</v>
      </c>
      <c r="I26" s="112">
        <v>2396</v>
      </c>
      <c r="J26" s="112">
        <v>2534</v>
      </c>
      <c r="K26" s="112">
        <v>2487</v>
      </c>
      <c r="L26" s="197"/>
      <c r="M26" s="8"/>
      <c r="N26" s="198">
        <f t="shared" si="0"/>
        <v>4.828326180257525E-3</v>
      </c>
      <c r="O26" s="199">
        <f t="shared" si="1"/>
        <v>9</v>
      </c>
      <c r="P26" s="198">
        <f t="shared" si="2"/>
        <v>4.8051254671649835E-2</v>
      </c>
      <c r="Q26" s="199">
        <f t="shared" si="3"/>
        <v>90</v>
      </c>
      <c r="R26" s="198">
        <f t="shared" si="4"/>
        <v>8.7620988283239942E-2</v>
      </c>
      <c r="S26" s="199">
        <f t="shared" si="5"/>
        <v>172</v>
      </c>
      <c r="T26" s="198">
        <f t="shared" si="6"/>
        <v>4.1217798594847865E-2</v>
      </c>
      <c r="U26" s="199">
        <f t="shared" si="7"/>
        <v>88</v>
      </c>
      <c r="V26" s="198">
        <f t="shared" si="8"/>
        <v>7.7822762033288306E-2</v>
      </c>
      <c r="W26" s="199">
        <f t="shared" si="9"/>
        <v>173</v>
      </c>
      <c r="X26" s="198">
        <f t="shared" si="10"/>
        <v>5.7595993322203665E-2</v>
      </c>
      <c r="Y26" s="199">
        <f t="shared" si="11"/>
        <v>138</v>
      </c>
      <c r="Z26" s="198">
        <v>1.4687882496940091E-2</v>
      </c>
      <c r="AA26" s="199">
        <v>36</v>
      </c>
    </row>
    <row r="27" spans="2:27" x14ac:dyDescent="0.25">
      <c r="B27" s="169" t="s">
        <v>106</v>
      </c>
      <c r="D27" s="42">
        <v>2471</v>
      </c>
      <c r="E27" s="112">
        <v>2432</v>
      </c>
      <c r="F27" s="112">
        <v>2484</v>
      </c>
      <c r="G27" s="112">
        <v>2573</v>
      </c>
      <c r="H27" s="112">
        <v>2821</v>
      </c>
      <c r="I27" s="112">
        <v>3008</v>
      </c>
      <c r="J27" s="112">
        <v>3241</v>
      </c>
      <c r="K27" s="112">
        <v>3314</v>
      </c>
      <c r="L27" s="197"/>
      <c r="M27" s="8"/>
      <c r="N27" s="198">
        <f t="shared" si="0"/>
        <v>-1.5783083771752304E-2</v>
      </c>
      <c r="O27" s="199">
        <f t="shared" si="1"/>
        <v>-39</v>
      </c>
      <c r="P27" s="198">
        <f t="shared" si="2"/>
        <v>2.1381578947368363E-2</v>
      </c>
      <c r="Q27" s="199">
        <f t="shared" si="3"/>
        <v>52</v>
      </c>
      <c r="R27" s="198">
        <f t="shared" si="4"/>
        <v>3.582930756843794E-2</v>
      </c>
      <c r="S27" s="199">
        <f t="shared" si="5"/>
        <v>89</v>
      </c>
      <c r="T27" s="198">
        <f t="shared" si="6"/>
        <v>9.6385542168674787E-2</v>
      </c>
      <c r="U27" s="199">
        <f t="shared" si="7"/>
        <v>248</v>
      </c>
      <c r="V27" s="198">
        <f t="shared" si="8"/>
        <v>6.6288550159517845E-2</v>
      </c>
      <c r="W27" s="199">
        <f t="shared" si="9"/>
        <v>187</v>
      </c>
      <c r="X27" s="198">
        <f t="shared" si="10"/>
        <v>7.7460106382978733E-2</v>
      </c>
      <c r="Y27" s="199">
        <f t="shared" si="11"/>
        <v>233</v>
      </c>
      <c r="Z27" s="198">
        <v>6.0140754958413201E-2</v>
      </c>
      <c r="AA27" s="199">
        <v>188</v>
      </c>
    </row>
    <row r="28" spans="2:27" x14ac:dyDescent="0.25">
      <c r="B28" s="31" t="s">
        <v>49</v>
      </c>
      <c r="D28" s="63">
        <v>1735551</v>
      </c>
      <c r="E28" s="63">
        <v>1709394</v>
      </c>
      <c r="F28" s="63">
        <v>1768008</v>
      </c>
      <c r="G28" s="63">
        <v>1850208</v>
      </c>
      <c r="H28" s="63">
        <v>1944185</v>
      </c>
      <c r="I28" s="63">
        <v>2037769</v>
      </c>
      <c r="J28" s="63">
        <v>2217055</v>
      </c>
      <c r="K28" s="63">
        <v>2267583</v>
      </c>
      <c r="L28" s="64"/>
      <c r="M28" s="11"/>
      <c r="N28" s="200">
        <f t="shared" si="0"/>
        <v>-1.507129436127197E-2</v>
      </c>
      <c r="O28" s="62">
        <f t="shared" si="1"/>
        <v>-26157</v>
      </c>
      <c r="P28" s="200">
        <f t="shared" si="2"/>
        <v>3.4289344644944375E-2</v>
      </c>
      <c r="Q28" s="62">
        <f t="shared" si="3"/>
        <v>58614</v>
      </c>
      <c r="R28" s="200">
        <f t="shared" si="4"/>
        <v>4.6493002294107244E-2</v>
      </c>
      <c r="S28" s="62">
        <f t="shared" si="5"/>
        <v>82200</v>
      </c>
      <c r="T28" s="200">
        <f t="shared" si="6"/>
        <v>5.0792667635206401E-2</v>
      </c>
      <c r="U28" s="62">
        <f t="shared" si="7"/>
        <v>93977</v>
      </c>
      <c r="V28" s="200">
        <f t="shared" si="8"/>
        <v>4.8135336914953974E-2</v>
      </c>
      <c r="W28" s="62">
        <f t="shared" si="9"/>
        <v>93584</v>
      </c>
      <c r="X28" s="200">
        <f t="shared" si="10"/>
        <v>8.798151311556901E-2</v>
      </c>
      <c r="Y28" s="62">
        <f t="shared" si="11"/>
        <v>179286</v>
      </c>
      <c r="Z28" s="200">
        <v>8.4100143760520885E-2</v>
      </c>
      <c r="AA28" s="62">
        <v>175910</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23C85C60-8B33-4473-839A-63645BACF00D}">
          <x14:colorSeries rgb="FF376092"/>
          <x14:colorNegative rgb="FFD00000"/>
          <x14:colorAxis rgb="FF000000"/>
          <x14:colorMarkers rgb="FFD00000"/>
          <x14:colorFirst rgb="FFD00000"/>
          <x14:colorLast rgb="FFD00000"/>
          <x14:colorHigh rgb="FFD00000"/>
          <x14:colorLow rgb="FFD00000"/>
          <x14:sparklines>
            <x14:sparkline>
              <xm:f>EVO_resol!$D$9:$K$9</xm:f>
              <xm:sqref>L9</xm:sqref>
            </x14:sparkline>
            <x14:sparkline>
              <xm:f>EVO_resol!$D$10:$K$10</xm:f>
              <xm:sqref>L10</xm:sqref>
            </x14:sparkline>
            <x14:sparkline>
              <xm:f>EVO_resol!$D$11:$K$11</xm:f>
              <xm:sqref>L11</xm:sqref>
            </x14:sparkline>
            <x14:sparkline>
              <xm:f>EVO_resol!$D$12:$K$12</xm:f>
              <xm:sqref>L12</xm:sqref>
            </x14:sparkline>
            <x14:sparkline>
              <xm:f>EVO_resol!$D$13:$K$13</xm:f>
              <xm:sqref>L13</xm:sqref>
            </x14:sparkline>
            <x14:sparkline>
              <xm:f>EVO_resol!$D$14:$K$14</xm:f>
              <xm:sqref>L14</xm:sqref>
            </x14:sparkline>
            <x14:sparkline>
              <xm:f>EVO_resol!$D$15:$K$15</xm:f>
              <xm:sqref>L15</xm:sqref>
            </x14:sparkline>
            <x14:sparkline>
              <xm:f>EVO_resol!$D$16:$K$16</xm:f>
              <xm:sqref>L16</xm:sqref>
            </x14:sparkline>
            <x14:sparkline>
              <xm:f>EVO_resol!$D$17:$K$17</xm:f>
              <xm:sqref>L17</xm:sqref>
            </x14:sparkline>
            <x14:sparkline>
              <xm:f>EVO_resol!$D$18:$K$18</xm:f>
              <xm:sqref>L18</xm:sqref>
            </x14:sparkline>
            <x14:sparkline>
              <xm:f>EVO_resol!$D$19:$K$19</xm:f>
              <xm:sqref>L19</xm:sqref>
            </x14:sparkline>
            <x14:sparkline>
              <xm:f>EVO_resol!$D$20:$K$20</xm:f>
              <xm:sqref>L20</xm:sqref>
            </x14:sparkline>
            <x14:sparkline>
              <xm:f>EVO_resol!$D$21:$K$21</xm:f>
              <xm:sqref>L21</xm:sqref>
            </x14:sparkline>
            <x14:sparkline>
              <xm:f>EVO_resol!$D$22:$K$22</xm:f>
              <xm:sqref>L22</xm:sqref>
            </x14:sparkline>
            <x14:sparkline>
              <xm:f>EVO_resol!$D$23:$K$23</xm:f>
              <xm:sqref>L23</xm:sqref>
            </x14:sparkline>
            <x14:sparkline>
              <xm:f>EVO_resol!$D$24:$K$24</xm:f>
              <xm:sqref>L24</xm:sqref>
            </x14:sparkline>
            <x14:sparkline>
              <xm:f>EVO_resol!$D$25:$K$25</xm:f>
              <xm:sqref>L25</xm:sqref>
            </x14:sparkline>
            <x14:sparkline>
              <xm:f>EVO_resol!$D$26:$K$26</xm:f>
              <xm:sqref>L26</xm:sqref>
            </x14:sparkline>
            <x14:sparkline>
              <xm:f>EVO_resol!$D$27:$K$27</xm:f>
              <xm:sqref>L27</xm:sqref>
            </x14:sparkline>
            <x14:sparkline>
              <xm:f>EVO_resol!$D$28:$K$28</xm:f>
              <xm:sqref>L28</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T31"/>
  <sheetViews>
    <sheetView showGridLines="0" workbookViewId="0"/>
  </sheetViews>
  <sheetFormatPr baseColWidth="10" defaultColWidth="8.7109375" defaultRowHeight="15" x14ac:dyDescent="0.25"/>
  <cols>
    <col min="1" max="1" width="0.7109375" customWidth="1"/>
    <col min="2" max="2" width="32.42578125" customWidth="1"/>
    <col min="3" max="3" width="0.42578125" customWidth="1"/>
    <col min="4" max="5" width="12" customWidth="1"/>
    <col min="6" max="6" width="0.42578125" customWidth="1"/>
    <col min="7" max="10" width="12" customWidth="1"/>
    <col min="11" max="11" width="0.42578125" customWidth="1"/>
    <col min="12" max="15" width="12" customWidth="1"/>
    <col min="16" max="16" width="0.42578125" customWidth="1"/>
    <col min="17" max="20" width="12" customWidth="1"/>
  </cols>
  <sheetData>
    <row r="1" spans="1:20" ht="12" customHeight="1" x14ac:dyDescent="0.25"/>
    <row r="2" spans="1:20" ht="52.5" customHeight="1" x14ac:dyDescent="0.25"/>
    <row r="3" spans="1:20" ht="4.5" customHeight="1" x14ac:dyDescent="0.25"/>
    <row r="4" spans="1:20" ht="17.100000000000001" customHeight="1" x14ac:dyDescent="0.25">
      <c r="A4" s="209" t="s">
        <v>261</v>
      </c>
      <c r="B4" s="210"/>
      <c r="C4" s="210"/>
      <c r="D4" s="210"/>
      <c r="E4" s="210"/>
      <c r="F4" s="210"/>
      <c r="G4" s="210"/>
      <c r="H4" s="210"/>
      <c r="I4" s="210"/>
      <c r="J4" s="210"/>
      <c r="K4" s="210"/>
      <c r="L4" s="210"/>
      <c r="M4" s="210"/>
      <c r="N4" s="210"/>
      <c r="O4" s="210"/>
      <c r="P4" s="210"/>
      <c r="Q4" s="210"/>
      <c r="R4" s="210"/>
      <c r="S4" s="210"/>
      <c r="T4" s="210"/>
    </row>
    <row r="5" spans="1:20" ht="17.100000000000001" customHeight="1" x14ac:dyDescent="0.25">
      <c r="B5" s="226" t="s">
        <v>113</v>
      </c>
      <c r="C5" s="210"/>
      <c r="D5" s="210"/>
      <c r="E5" s="210"/>
      <c r="F5" s="210"/>
      <c r="G5" s="210"/>
      <c r="H5" s="210"/>
      <c r="I5" s="210"/>
      <c r="J5" s="210"/>
      <c r="K5" s="210"/>
      <c r="L5" s="210"/>
      <c r="M5" s="210"/>
      <c r="N5" s="210"/>
      <c r="O5" s="210"/>
      <c r="P5" s="210"/>
      <c r="Q5" s="210"/>
      <c r="R5" s="210"/>
      <c r="S5" s="210"/>
      <c r="T5" s="210"/>
    </row>
    <row r="6" spans="1:20" ht="6" customHeight="1" x14ac:dyDescent="0.25"/>
    <row r="7" spans="1:20" ht="17.100000000000001" customHeight="1" x14ac:dyDescent="0.25">
      <c r="B7" s="219" t="s">
        <v>114</v>
      </c>
      <c r="D7" s="228" t="s">
        <v>84</v>
      </c>
      <c r="E7" s="261"/>
      <c r="G7" s="260" t="s">
        <v>66</v>
      </c>
      <c r="H7" s="265"/>
      <c r="I7" s="265"/>
      <c r="J7" s="229"/>
      <c r="L7" s="260" t="s">
        <v>65</v>
      </c>
      <c r="M7" s="265"/>
      <c r="N7" s="265"/>
      <c r="O7" s="229"/>
      <c r="Q7" s="260" t="s">
        <v>64</v>
      </c>
      <c r="R7" s="265"/>
      <c r="S7" s="265"/>
      <c r="T7" s="229"/>
    </row>
    <row r="8" spans="1:20" ht="39.950000000000003" customHeight="1" x14ac:dyDescent="0.25">
      <c r="B8" s="220"/>
      <c r="D8" s="262"/>
      <c r="E8" s="207"/>
      <c r="G8" s="259" t="s">
        <v>69</v>
      </c>
      <c r="H8" s="202"/>
      <c r="I8" s="257" t="s">
        <v>247</v>
      </c>
      <c r="J8" s="202"/>
      <c r="L8" s="259" t="s">
        <v>69</v>
      </c>
      <c r="M8" s="202"/>
      <c r="N8" s="257" t="s">
        <v>247</v>
      </c>
      <c r="O8" s="202"/>
      <c r="Q8" s="259" t="s">
        <v>69</v>
      </c>
      <c r="R8" s="202"/>
      <c r="S8" s="257" t="s">
        <v>247</v>
      </c>
      <c r="T8" s="202"/>
    </row>
    <row r="9" spans="1:20" ht="32.1" customHeight="1" x14ac:dyDescent="0.25">
      <c r="B9" s="221"/>
      <c r="D9" s="39" t="s">
        <v>119</v>
      </c>
      <c r="E9" s="15" t="s">
        <v>128</v>
      </c>
      <c r="G9" s="39" t="s">
        <v>119</v>
      </c>
      <c r="H9" s="14" t="s">
        <v>244</v>
      </c>
      <c r="I9" s="14" t="s">
        <v>119</v>
      </c>
      <c r="J9" s="23" t="s">
        <v>248</v>
      </c>
      <c r="L9" s="39" t="s">
        <v>119</v>
      </c>
      <c r="M9" s="14" t="s">
        <v>244</v>
      </c>
      <c r="N9" s="14" t="s">
        <v>119</v>
      </c>
      <c r="O9" s="23" t="s">
        <v>248</v>
      </c>
      <c r="Q9" s="39" t="s">
        <v>119</v>
      </c>
      <c r="R9" s="14" t="s">
        <v>244</v>
      </c>
      <c r="S9" s="14" t="s">
        <v>119</v>
      </c>
      <c r="T9" s="23" t="s">
        <v>248</v>
      </c>
    </row>
    <row r="10" spans="1:20" ht="8.1" customHeight="1" x14ac:dyDescent="0.25"/>
    <row r="11" spans="1:20" x14ac:dyDescent="0.25">
      <c r="B11" s="149" t="s">
        <v>88</v>
      </c>
      <c r="D11" s="150">
        <v>12</v>
      </c>
      <c r="E11" s="165">
        <v>9.1199270405836752E-2</v>
      </c>
      <c r="G11" s="150">
        <v>9</v>
      </c>
      <c r="H11" s="165">
        <v>75</v>
      </c>
      <c r="I11" s="150">
        <v>8</v>
      </c>
      <c r="J11" s="165">
        <v>88.888888888888886</v>
      </c>
      <c r="L11" s="150">
        <v>3</v>
      </c>
      <c r="M11" s="165">
        <v>25</v>
      </c>
      <c r="N11" s="150">
        <v>3</v>
      </c>
      <c r="O11" s="165">
        <v>100</v>
      </c>
      <c r="Q11" s="150">
        <v>0</v>
      </c>
      <c r="R11" s="165">
        <v>0</v>
      </c>
      <c r="S11" s="150">
        <v>0</v>
      </c>
      <c r="T11" s="165">
        <v>0</v>
      </c>
    </row>
    <row r="12" spans="1:20" x14ac:dyDescent="0.25">
      <c r="B12" s="153" t="s">
        <v>89</v>
      </c>
      <c r="D12" s="154">
        <v>0</v>
      </c>
      <c r="E12" s="166">
        <v>0</v>
      </c>
      <c r="G12" s="154">
        <v>0</v>
      </c>
      <c r="H12" s="166">
        <v>0</v>
      </c>
      <c r="I12" s="154">
        <v>0</v>
      </c>
      <c r="J12" s="166">
        <v>0</v>
      </c>
      <c r="L12" s="154">
        <v>0</v>
      </c>
      <c r="M12" s="166">
        <v>0</v>
      </c>
      <c r="N12" s="154">
        <v>0</v>
      </c>
      <c r="O12" s="166">
        <v>0</v>
      </c>
      <c r="Q12" s="154">
        <v>0</v>
      </c>
      <c r="R12" s="166">
        <v>0</v>
      </c>
      <c r="S12" s="154">
        <v>0</v>
      </c>
      <c r="T12" s="166">
        <v>0</v>
      </c>
    </row>
    <row r="13" spans="1:20" x14ac:dyDescent="0.25">
      <c r="B13" s="153" t="s">
        <v>90</v>
      </c>
      <c r="D13" s="154">
        <v>30</v>
      </c>
      <c r="E13" s="166">
        <v>0.22799817601459191</v>
      </c>
      <c r="G13" s="154">
        <v>12</v>
      </c>
      <c r="H13" s="166">
        <v>40</v>
      </c>
      <c r="I13" s="154">
        <v>10</v>
      </c>
      <c r="J13" s="166">
        <v>83.333333333333343</v>
      </c>
      <c r="L13" s="154">
        <v>7</v>
      </c>
      <c r="M13" s="166">
        <v>23.333333333333329</v>
      </c>
      <c r="N13" s="154">
        <v>5</v>
      </c>
      <c r="O13" s="166">
        <v>71.428571428571431</v>
      </c>
      <c r="Q13" s="154">
        <v>11</v>
      </c>
      <c r="R13" s="166">
        <v>36.666666666666657</v>
      </c>
      <c r="S13" s="154">
        <v>8</v>
      </c>
      <c r="T13" s="166">
        <v>72.727272727272734</v>
      </c>
    </row>
    <row r="14" spans="1:20" x14ac:dyDescent="0.25">
      <c r="B14" s="153" t="s">
        <v>91</v>
      </c>
      <c r="D14" s="154">
        <v>0</v>
      </c>
      <c r="E14" s="166">
        <v>0</v>
      </c>
      <c r="G14" s="154">
        <v>0</v>
      </c>
      <c r="H14" s="166">
        <v>0</v>
      </c>
      <c r="I14" s="154">
        <v>0</v>
      </c>
      <c r="J14" s="166">
        <v>0</v>
      </c>
      <c r="L14" s="154">
        <v>0</v>
      </c>
      <c r="M14" s="166">
        <v>0</v>
      </c>
      <c r="N14" s="154">
        <v>0</v>
      </c>
      <c r="O14" s="166">
        <v>0</v>
      </c>
      <c r="Q14" s="154">
        <v>0</v>
      </c>
      <c r="R14" s="166">
        <v>0</v>
      </c>
      <c r="S14" s="154">
        <v>0</v>
      </c>
      <c r="T14" s="166">
        <v>0</v>
      </c>
    </row>
    <row r="15" spans="1:20" x14ac:dyDescent="0.25">
      <c r="B15" s="153" t="s">
        <v>92</v>
      </c>
      <c r="D15" s="154">
        <v>404</v>
      </c>
      <c r="E15" s="166">
        <v>3.0703754369965042</v>
      </c>
      <c r="G15" s="154">
        <v>240</v>
      </c>
      <c r="H15" s="166">
        <v>59.405940594059402</v>
      </c>
      <c r="I15" s="154">
        <v>188</v>
      </c>
      <c r="J15" s="166">
        <v>78.333333333333329</v>
      </c>
      <c r="L15" s="154">
        <v>120</v>
      </c>
      <c r="M15" s="166">
        <v>29.702970297029701</v>
      </c>
      <c r="N15" s="154">
        <v>88</v>
      </c>
      <c r="O15" s="166">
        <v>73.333333333333329</v>
      </c>
      <c r="Q15" s="154">
        <v>44</v>
      </c>
      <c r="R15" s="166">
        <v>10.89108910891089</v>
      </c>
      <c r="S15" s="154">
        <v>34</v>
      </c>
      <c r="T15" s="166">
        <v>77.272727272727266</v>
      </c>
    </row>
    <row r="16" spans="1:20" x14ac:dyDescent="0.25">
      <c r="B16" s="153" t="s">
        <v>93</v>
      </c>
      <c r="D16" s="154">
        <v>0</v>
      </c>
      <c r="E16" s="166">
        <v>0</v>
      </c>
      <c r="G16" s="154">
        <v>0</v>
      </c>
      <c r="H16" s="166">
        <v>0</v>
      </c>
      <c r="I16" s="154">
        <v>0</v>
      </c>
      <c r="J16" s="166">
        <v>0</v>
      </c>
      <c r="L16" s="154">
        <v>0</v>
      </c>
      <c r="M16" s="166">
        <v>0</v>
      </c>
      <c r="N16" s="154">
        <v>0</v>
      </c>
      <c r="O16" s="166">
        <v>0</v>
      </c>
      <c r="Q16" s="154">
        <v>0</v>
      </c>
      <c r="R16" s="166">
        <v>0</v>
      </c>
      <c r="S16" s="154">
        <v>0</v>
      </c>
      <c r="T16" s="166">
        <v>0</v>
      </c>
    </row>
    <row r="17" spans="2:20" x14ac:dyDescent="0.25">
      <c r="B17" s="153" t="s">
        <v>94</v>
      </c>
      <c r="D17" s="154">
        <v>19</v>
      </c>
      <c r="E17" s="166">
        <v>0.14439884480924151</v>
      </c>
      <c r="G17" s="154">
        <v>13</v>
      </c>
      <c r="H17" s="166">
        <v>68.421052631578945</v>
      </c>
      <c r="I17" s="154">
        <v>11</v>
      </c>
      <c r="J17" s="166">
        <v>84.615384615384613</v>
      </c>
      <c r="L17" s="154">
        <v>5</v>
      </c>
      <c r="M17" s="166">
        <v>26.315789473684209</v>
      </c>
      <c r="N17" s="154">
        <v>4</v>
      </c>
      <c r="O17" s="166">
        <v>80</v>
      </c>
      <c r="Q17" s="154">
        <v>1</v>
      </c>
      <c r="R17" s="166">
        <v>5.2631578947368416</v>
      </c>
      <c r="S17" s="154">
        <v>1</v>
      </c>
      <c r="T17" s="166">
        <v>100</v>
      </c>
    </row>
    <row r="18" spans="2:20" x14ac:dyDescent="0.25">
      <c r="B18" s="153" t="s">
        <v>95</v>
      </c>
      <c r="D18" s="154">
        <v>3356</v>
      </c>
      <c r="E18" s="166">
        <v>25.505395956832341</v>
      </c>
      <c r="G18" s="154">
        <v>672</v>
      </c>
      <c r="H18" s="166">
        <v>20.023837902264599</v>
      </c>
      <c r="I18" s="154">
        <v>498</v>
      </c>
      <c r="J18" s="166">
        <v>74.107142857142861</v>
      </c>
      <c r="L18" s="154">
        <v>1092</v>
      </c>
      <c r="M18" s="166">
        <v>32.538736591179983</v>
      </c>
      <c r="N18" s="154">
        <v>739</v>
      </c>
      <c r="O18" s="166">
        <v>67.673992673992672</v>
      </c>
      <c r="Q18" s="154">
        <v>1592</v>
      </c>
      <c r="R18" s="166">
        <v>47.437425506555428</v>
      </c>
      <c r="S18" s="154">
        <v>1069</v>
      </c>
      <c r="T18" s="166">
        <v>67.14824120603015</v>
      </c>
    </row>
    <row r="19" spans="2:20" x14ac:dyDescent="0.25">
      <c r="B19" s="153" t="s">
        <v>96</v>
      </c>
      <c r="D19" s="154">
        <v>86</v>
      </c>
      <c r="E19" s="166">
        <v>0.65359477124183007</v>
      </c>
      <c r="G19" s="154">
        <v>62</v>
      </c>
      <c r="H19" s="166">
        <v>72.093023255813947</v>
      </c>
      <c r="I19" s="154">
        <v>52</v>
      </c>
      <c r="J19" s="166">
        <v>83.870967741935488</v>
      </c>
      <c r="L19" s="154">
        <v>17</v>
      </c>
      <c r="M19" s="166">
        <v>19.767441860465119</v>
      </c>
      <c r="N19" s="154">
        <v>16</v>
      </c>
      <c r="O19" s="166">
        <v>94.117647058823522</v>
      </c>
      <c r="Q19" s="154">
        <v>7</v>
      </c>
      <c r="R19" s="166">
        <v>8.1395348837209305</v>
      </c>
      <c r="S19" s="154">
        <v>7</v>
      </c>
      <c r="T19" s="166">
        <v>100</v>
      </c>
    </row>
    <row r="20" spans="2:20" x14ac:dyDescent="0.25">
      <c r="B20" s="153" t="s">
        <v>97</v>
      </c>
      <c r="D20" s="154">
        <v>1195</v>
      </c>
      <c r="E20" s="166">
        <v>9.0819273445812438</v>
      </c>
      <c r="G20" s="154">
        <v>396</v>
      </c>
      <c r="H20" s="166">
        <v>33.138075313807533</v>
      </c>
      <c r="I20" s="154">
        <v>249</v>
      </c>
      <c r="J20" s="166">
        <v>62.878787878787882</v>
      </c>
      <c r="L20" s="154">
        <v>587</v>
      </c>
      <c r="M20" s="166">
        <v>49.121338912133893</v>
      </c>
      <c r="N20" s="154">
        <v>448</v>
      </c>
      <c r="O20" s="166">
        <v>76.320272572402047</v>
      </c>
      <c r="Q20" s="154">
        <v>212</v>
      </c>
      <c r="R20" s="166">
        <v>17.74058577405858</v>
      </c>
      <c r="S20" s="154">
        <v>165</v>
      </c>
      <c r="T20" s="166">
        <v>77.830188679245282</v>
      </c>
    </row>
    <row r="21" spans="2:20" x14ac:dyDescent="0.25">
      <c r="B21" s="153" t="s">
        <v>98</v>
      </c>
      <c r="D21" s="154">
        <v>0</v>
      </c>
      <c r="E21" s="166">
        <v>0</v>
      </c>
      <c r="G21" s="154">
        <v>0</v>
      </c>
      <c r="H21" s="166">
        <v>0</v>
      </c>
      <c r="I21" s="154">
        <v>0</v>
      </c>
      <c r="J21" s="166">
        <v>0</v>
      </c>
      <c r="L21" s="154">
        <v>0</v>
      </c>
      <c r="M21" s="166">
        <v>0</v>
      </c>
      <c r="N21" s="154">
        <v>0</v>
      </c>
      <c r="O21" s="166">
        <v>0</v>
      </c>
      <c r="Q21" s="154">
        <v>0</v>
      </c>
      <c r="R21" s="166">
        <v>0</v>
      </c>
      <c r="S21" s="154">
        <v>0</v>
      </c>
      <c r="T21" s="166">
        <v>0</v>
      </c>
    </row>
    <row r="22" spans="2:20" x14ac:dyDescent="0.25">
      <c r="B22" s="153" t="s">
        <v>99</v>
      </c>
      <c r="D22" s="154">
        <v>146</v>
      </c>
      <c r="E22" s="166">
        <v>1.1095911232710141</v>
      </c>
      <c r="G22" s="154">
        <v>90</v>
      </c>
      <c r="H22" s="166">
        <v>61.643835616438359</v>
      </c>
      <c r="I22" s="154">
        <v>70</v>
      </c>
      <c r="J22" s="166">
        <v>77.777777777777786</v>
      </c>
      <c r="L22" s="154">
        <v>54</v>
      </c>
      <c r="M22" s="166">
        <v>36.986301369863007</v>
      </c>
      <c r="N22" s="154">
        <v>45</v>
      </c>
      <c r="O22" s="166">
        <v>83.333333333333343</v>
      </c>
      <c r="Q22" s="154">
        <v>2</v>
      </c>
      <c r="R22" s="166">
        <v>1.3698630136986301</v>
      </c>
      <c r="S22" s="154">
        <v>2</v>
      </c>
      <c r="T22" s="166">
        <v>100</v>
      </c>
    </row>
    <row r="23" spans="2:20" x14ac:dyDescent="0.25">
      <c r="B23" s="153" t="s">
        <v>100</v>
      </c>
      <c r="D23" s="154">
        <v>95</v>
      </c>
      <c r="E23" s="166">
        <v>0.72199422404620761</v>
      </c>
      <c r="G23" s="154">
        <v>67</v>
      </c>
      <c r="H23" s="166">
        <v>70.526315789473685</v>
      </c>
      <c r="I23" s="154">
        <v>57</v>
      </c>
      <c r="J23" s="166">
        <v>85.074626865671647</v>
      </c>
      <c r="L23" s="154">
        <v>23</v>
      </c>
      <c r="M23" s="166">
        <v>24.210526315789469</v>
      </c>
      <c r="N23" s="154">
        <v>22</v>
      </c>
      <c r="O23" s="166">
        <v>95.652173913043484</v>
      </c>
      <c r="Q23" s="154">
        <v>5</v>
      </c>
      <c r="R23" s="166">
        <v>5.2631578947368416</v>
      </c>
      <c r="S23" s="154">
        <v>5</v>
      </c>
      <c r="T23" s="166">
        <v>100</v>
      </c>
    </row>
    <row r="24" spans="2:20" x14ac:dyDescent="0.25">
      <c r="B24" s="153" t="s">
        <v>101</v>
      </c>
      <c r="D24" s="154">
        <v>5</v>
      </c>
      <c r="E24" s="166">
        <v>3.7999696002431978E-2</v>
      </c>
      <c r="G24" s="154">
        <v>2</v>
      </c>
      <c r="H24" s="166">
        <v>40</v>
      </c>
      <c r="I24" s="154">
        <v>1</v>
      </c>
      <c r="J24" s="166">
        <v>50</v>
      </c>
      <c r="L24" s="154">
        <v>2</v>
      </c>
      <c r="M24" s="166">
        <v>40</v>
      </c>
      <c r="N24" s="154">
        <v>0</v>
      </c>
      <c r="O24" s="166">
        <v>0</v>
      </c>
      <c r="Q24" s="154">
        <v>1</v>
      </c>
      <c r="R24" s="166">
        <v>20</v>
      </c>
      <c r="S24" s="154">
        <v>1</v>
      </c>
      <c r="T24" s="166">
        <v>100</v>
      </c>
    </row>
    <row r="25" spans="2:20" x14ac:dyDescent="0.25">
      <c r="B25" s="153" t="s">
        <v>102</v>
      </c>
      <c r="D25" s="154">
        <v>39</v>
      </c>
      <c r="E25" s="166">
        <v>0.29639762881896953</v>
      </c>
      <c r="G25" s="154">
        <v>12</v>
      </c>
      <c r="H25" s="166">
        <v>30.76923076923077</v>
      </c>
      <c r="I25" s="154">
        <v>9</v>
      </c>
      <c r="J25" s="166">
        <v>75</v>
      </c>
      <c r="L25" s="154">
        <v>15</v>
      </c>
      <c r="M25" s="166">
        <v>38.461538461538467</v>
      </c>
      <c r="N25" s="154">
        <v>10</v>
      </c>
      <c r="O25" s="166">
        <v>66.666666666666657</v>
      </c>
      <c r="Q25" s="154">
        <v>12</v>
      </c>
      <c r="R25" s="166">
        <v>30.76923076923077</v>
      </c>
      <c r="S25" s="154">
        <v>7</v>
      </c>
      <c r="T25" s="166">
        <v>58.333333333333343</v>
      </c>
    </row>
    <row r="26" spans="2:20" x14ac:dyDescent="0.25">
      <c r="B26" s="153" t="s">
        <v>103</v>
      </c>
      <c r="D26" s="154">
        <v>7771</v>
      </c>
      <c r="E26" s="166">
        <v>59.059127526979779</v>
      </c>
      <c r="G26" s="154">
        <v>2081</v>
      </c>
      <c r="H26" s="166">
        <v>26.779050315274741</v>
      </c>
      <c r="I26" s="154">
        <v>757</v>
      </c>
      <c r="J26" s="166">
        <v>36.376741950985107</v>
      </c>
      <c r="L26" s="154">
        <v>2830</v>
      </c>
      <c r="M26" s="166">
        <v>36.417449491699912</v>
      </c>
      <c r="N26" s="154">
        <v>934</v>
      </c>
      <c r="O26" s="166">
        <v>33.003533568904587</v>
      </c>
      <c r="Q26" s="154">
        <v>2860</v>
      </c>
      <c r="R26" s="166">
        <v>36.80350019302535</v>
      </c>
      <c r="S26" s="154">
        <v>1065</v>
      </c>
      <c r="T26" s="166">
        <v>37.23776223776224</v>
      </c>
    </row>
    <row r="27" spans="2:20" x14ac:dyDescent="0.25">
      <c r="B27" s="153" t="s">
        <v>104</v>
      </c>
      <c r="D27" s="154">
        <v>0</v>
      </c>
      <c r="E27" s="166">
        <v>0</v>
      </c>
      <c r="G27" s="154">
        <v>0</v>
      </c>
      <c r="H27" s="166">
        <v>0</v>
      </c>
      <c r="I27" s="154">
        <v>0</v>
      </c>
      <c r="J27" s="166">
        <v>0</v>
      </c>
      <c r="L27" s="154">
        <v>0</v>
      </c>
      <c r="M27" s="166">
        <v>0</v>
      </c>
      <c r="N27" s="154">
        <v>0</v>
      </c>
      <c r="O27" s="166">
        <v>0</v>
      </c>
      <c r="Q27" s="154">
        <v>0</v>
      </c>
      <c r="R27" s="166">
        <v>0</v>
      </c>
      <c r="S27" s="154">
        <v>0</v>
      </c>
      <c r="T27" s="166">
        <v>0</v>
      </c>
    </row>
    <row r="28" spans="2:20" x14ac:dyDescent="0.25">
      <c r="B28" s="153" t="s">
        <v>105</v>
      </c>
      <c r="D28" s="154">
        <v>0</v>
      </c>
      <c r="E28" s="166">
        <v>0</v>
      </c>
      <c r="G28" s="154">
        <v>0</v>
      </c>
      <c r="H28" s="166">
        <v>0</v>
      </c>
      <c r="I28" s="154">
        <v>0</v>
      </c>
      <c r="J28" s="166">
        <v>0</v>
      </c>
      <c r="L28" s="154">
        <v>0</v>
      </c>
      <c r="M28" s="166">
        <v>0</v>
      </c>
      <c r="N28" s="154">
        <v>0</v>
      </c>
      <c r="O28" s="166">
        <v>0</v>
      </c>
      <c r="Q28" s="154">
        <v>0</v>
      </c>
      <c r="R28" s="166">
        <v>0</v>
      </c>
      <c r="S28" s="154">
        <v>0</v>
      </c>
      <c r="T28" s="166">
        <v>0</v>
      </c>
    </row>
    <row r="29" spans="2:20" x14ac:dyDescent="0.25">
      <c r="B29" s="157" t="s">
        <v>106</v>
      </c>
      <c r="D29" s="158">
        <v>0</v>
      </c>
      <c r="E29" s="167">
        <v>0</v>
      </c>
      <c r="G29" s="158">
        <v>0</v>
      </c>
      <c r="H29" s="167">
        <v>0</v>
      </c>
      <c r="I29" s="158">
        <v>0</v>
      </c>
      <c r="J29" s="167">
        <v>0</v>
      </c>
      <c r="L29" s="158">
        <v>0</v>
      </c>
      <c r="M29" s="167">
        <v>0</v>
      </c>
      <c r="N29" s="158">
        <v>0</v>
      </c>
      <c r="O29" s="167">
        <v>0</v>
      </c>
      <c r="Q29" s="158">
        <v>0</v>
      </c>
      <c r="R29" s="167">
        <v>0</v>
      </c>
      <c r="S29" s="158">
        <v>0</v>
      </c>
      <c r="T29" s="167">
        <v>0</v>
      </c>
    </row>
    <row r="30" spans="2:20" ht="8.1" customHeight="1" x14ac:dyDescent="0.25"/>
    <row r="31" spans="2:20" x14ac:dyDescent="0.25">
      <c r="B31" s="161" t="s">
        <v>49</v>
      </c>
      <c r="D31" s="162">
        <v>13158</v>
      </c>
      <c r="E31" s="168">
        <v>100</v>
      </c>
      <c r="G31" s="162">
        <v>3656</v>
      </c>
      <c r="H31" s="168">
        <v>27.785377716978271</v>
      </c>
      <c r="I31" s="162">
        <v>1910</v>
      </c>
      <c r="J31" s="168">
        <v>52.242888402625823</v>
      </c>
      <c r="L31" s="162">
        <v>4755</v>
      </c>
      <c r="M31" s="168">
        <v>36.137710898312811</v>
      </c>
      <c r="N31" s="162">
        <v>2314</v>
      </c>
      <c r="O31" s="168">
        <v>48.664563617245008</v>
      </c>
      <c r="Q31" s="162">
        <v>4747</v>
      </c>
      <c r="R31" s="168">
        <v>36.076911384708922</v>
      </c>
      <c r="S31" s="162">
        <v>2364</v>
      </c>
      <c r="T31" s="168">
        <v>49.799873604381723</v>
      </c>
    </row>
  </sheetData>
  <mergeCells count="13">
    <mergeCell ref="S8:T8"/>
    <mergeCell ref="L7:O7"/>
    <mergeCell ref="B5:T5"/>
    <mergeCell ref="D7:E8"/>
    <mergeCell ref="A4:T4"/>
    <mergeCell ref="Q7:T7"/>
    <mergeCell ref="G7:J7"/>
    <mergeCell ref="B7:B9"/>
    <mergeCell ref="I8:J8"/>
    <mergeCell ref="G8:H8"/>
    <mergeCell ref="L8:M8"/>
    <mergeCell ref="N8:O8"/>
    <mergeCell ref="Q8:R8"/>
  </mergeCells>
  <printOptions horizontalCentered="1" verticalCentered="1"/>
  <pageMargins left="0.27777777777777779" right="0.27777777777777779" top="0.27777777777777779" bottom="0.27777777777777779" header="0.1388888888888889" footer="0.1388888888888889"/>
  <pageSetup paperSize="9" scale="70"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20" width="8" customWidth="1"/>
  </cols>
  <sheetData>
    <row r="1" spans="1:16" ht="15" customHeight="1" x14ac:dyDescent="0.25"/>
    <row r="2" spans="1:16" ht="52.5" customHeight="1" x14ac:dyDescent="0.25"/>
    <row r="3" spans="1:16" ht="23.45" customHeight="1" x14ac:dyDescent="0.25">
      <c r="A3" s="209" t="s">
        <v>262</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263</v>
      </c>
      <c r="D6" s="265"/>
      <c r="E6" s="265"/>
      <c r="F6" s="265"/>
      <c r="G6" s="265"/>
      <c r="H6" s="265"/>
      <c r="I6" s="265"/>
      <c r="J6" s="265"/>
      <c r="K6" s="265"/>
      <c r="L6" s="265"/>
      <c r="M6" s="265"/>
      <c r="N6" s="265"/>
      <c r="O6" s="265"/>
      <c r="P6" s="229"/>
    </row>
    <row r="7" spans="1:16" ht="60" customHeight="1" x14ac:dyDescent="0.25">
      <c r="B7" s="201" t="s">
        <v>114</v>
      </c>
      <c r="C7" s="217" t="s">
        <v>171</v>
      </c>
      <c r="D7" s="202"/>
      <c r="E7" s="217" t="s">
        <v>264</v>
      </c>
      <c r="F7" s="202"/>
      <c r="G7" s="217" t="s">
        <v>265</v>
      </c>
      <c r="H7" s="202"/>
      <c r="I7" s="217" t="s">
        <v>266</v>
      </c>
      <c r="J7" s="202"/>
      <c r="K7" s="217" t="s">
        <v>267</v>
      </c>
      <c r="L7" s="202"/>
      <c r="M7" s="217" t="s">
        <v>268</v>
      </c>
      <c r="N7" s="202"/>
      <c r="O7" s="217" t="s">
        <v>269</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29" t="s">
        <v>88</v>
      </c>
      <c r="C9" s="95">
        <v>3966</v>
      </c>
      <c r="D9" s="124">
        <v>100</v>
      </c>
      <c r="E9" s="95">
        <v>0</v>
      </c>
      <c r="F9" s="124">
        <v>0</v>
      </c>
      <c r="G9" s="95">
        <v>3664</v>
      </c>
      <c r="H9" s="124">
        <v>92.39</v>
      </c>
      <c r="I9" s="95">
        <v>300</v>
      </c>
      <c r="J9" s="124">
        <v>7.56</v>
      </c>
      <c r="K9" s="95">
        <v>2</v>
      </c>
      <c r="L9" s="124">
        <v>0.05</v>
      </c>
      <c r="M9" s="95">
        <v>0</v>
      </c>
      <c r="N9" s="124">
        <v>0</v>
      </c>
      <c r="O9" s="95">
        <v>0</v>
      </c>
      <c r="P9" s="124">
        <v>0</v>
      </c>
    </row>
    <row r="10" spans="1:16" x14ac:dyDescent="0.25">
      <c r="B10" s="169" t="s">
        <v>89</v>
      </c>
      <c r="C10" s="72">
        <v>11116</v>
      </c>
      <c r="D10" s="125">
        <v>100</v>
      </c>
      <c r="E10" s="72">
        <v>0</v>
      </c>
      <c r="F10" s="125">
        <v>0</v>
      </c>
      <c r="G10" s="72">
        <v>8464</v>
      </c>
      <c r="H10" s="125">
        <v>76.14</v>
      </c>
      <c r="I10" s="72">
        <v>2652</v>
      </c>
      <c r="J10" s="125">
        <v>23.86</v>
      </c>
      <c r="K10" s="72">
        <v>0</v>
      </c>
      <c r="L10" s="125">
        <v>0</v>
      </c>
      <c r="M10" s="72">
        <v>0</v>
      </c>
      <c r="N10" s="125">
        <v>0</v>
      </c>
      <c r="O10" s="72">
        <v>0</v>
      </c>
      <c r="P10" s="125">
        <v>0</v>
      </c>
    </row>
    <row r="11" spans="1:16" x14ac:dyDescent="0.25">
      <c r="B11" s="169" t="s">
        <v>90</v>
      </c>
      <c r="C11" s="72">
        <v>5132</v>
      </c>
      <c r="D11" s="125">
        <v>100</v>
      </c>
      <c r="E11" s="72">
        <v>322</v>
      </c>
      <c r="F11" s="125">
        <v>6.27</v>
      </c>
      <c r="G11" s="72">
        <v>2812</v>
      </c>
      <c r="H11" s="125">
        <v>54.79</v>
      </c>
      <c r="I11" s="72">
        <v>526</v>
      </c>
      <c r="J11" s="125">
        <v>10.25</v>
      </c>
      <c r="K11" s="72">
        <v>1151</v>
      </c>
      <c r="L11" s="125">
        <v>22.43</v>
      </c>
      <c r="M11" s="72">
        <v>321</v>
      </c>
      <c r="N11" s="125">
        <v>6.25</v>
      </c>
      <c r="O11" s="72">
        <v>0</v>
      </c>
      <c r="P11" s="125">
        <v>0</v>
      </c>
    </row>
    <row r="12" spans="1:16" x14ac:dyDescent="0.25">
      <c r="B12" s="169" t="s">
        <v>91</v>
      </c>
      <c r="C12" s="72">
        <v>811</v>
      </c>
      <c r="D12" s="125">
        <v>100</v>
      </c>
      <c r="E12" s="72">
        <v>0</v>
      </c>
      <c r="F12" s="125">
        <v>0</v>
      </c>
      <c r="G12" s="72">
        <v>653</v>
      </c>
      <c r="H12" s="125">
        <v>80.52</v>
      </c>
      <c r="I12" s="72">
        <v>158</v>
      </c>
      <c r="J12" s="125">
        <v>19.48</v>
      </c>
      <c r="K12" s="72">
        <v>0</v>
      </c>
      <c r="L12" s="125">
        <v>0</v>
      </c>
      <c r="M12" s="72">
        <v>0</v>
      </c>
      <c r="N12" s="125">
        <v>0</v>
      </c>
      <c r="O12" s="72">
        <v>0</v>
      </c>
      <c r="P12" s="125">
        <v>0</v>
      </c>
    </row>
    <row r="13" spans="1:16" x14ac:dyDescent="0.25">
      <c r="B13" s="169" t="s">
        <v>92</v>
      </c>
      <c r="C13" s="72">
        <v>34636</v>
      </c>
      <c r="D13" s="125">
        <v>100</v>
      </c>
      <c r="E13" s="72">
        <v>18120</v>
      </c>
      <c r="F13" s="125">
        <v>52.32</v>
      </c>
      <c r="G13" s="72">
        <v>6096</v>
      </c>
      <c r="H13" s="125">
        <v>17.600000000000001</v>
      </c>
      <c r="I13" s="72">
        <v>4308</v>
      </c>
      <c r="J13" s="125">
        <v>12.44</v>
      </c>
      <c r="K13" s="72">
        <v>5835</v>
      </c>
      <c r="L13" s="125">
        <v>16.850000000000001</v>
      </c>
      <c r="M13" s="72">
        <v>277</v>
      </c>
      <c r="N13" s="125">
        <v>0.8</v>
      </c>
      <c r="O13" s="72">
        <v>0</v>
      </c>
      <c r="P13" s="125">
        <v>0</v>
      </c>
    </row>
    <row r="14" spans="1:16" x14ac:dyDescent="0.25">
      <c r="B14" s="169" t="s">
        <v>93</v>
      </c>
      <c r="C14" s="72">
        <v>658</v>
      </c>
      <c r="D14" s="125">
        <v>100</v>
      </c>
      <c r="E14" s="72">
        <v>0</v>
      </c>
      <c r="F14" s="125">
        <v>0</v>
      </c>
      <c r="G14" s="72">
        <v>453</v>
      </c>
      <c r="H14" s="125">
        <v>68.84</v>
      </c>
      <c r="I14" s="72">
        <v>5</v>
      </c>
      <c r="J14" s="125">
        <v>0.76</v>
      </c>
      <c r="K14" s="72">
        <v>200</v>
      </c>
      <c r="L14" s="125">
        <v>30.4</v>
      </c>
      <c r="M14" s="72">
        <v>0</v>
      </c>
      <c r="N14" s="125">
        <v>0</v>
      </c>
      <c r="O14" s="72">
        <v>0</v>
      </c>
      <c r="P14" s="125">
        <v>0</v>
      </c>
    </row>
    <row r="15" spans="1:16" x14ac:dyDescent="0.25">
      <c r="B15" s="169" t="s">
        <v>94</v>
      </c>
      <c r="C15" s="72">
        <v>12450</v>
      </c>
      <c r="D15" s="125">
        <v>100</v>
      </c>
      <c r="E15" s="72">
        <v>1399</v>
      </c>
      <c r="F15" s="125">
        <v>11.24</v>
      </c>
      <c r="G15" s="72">
        <v>8536</v>
      </c>
      <c r="H15" s="125">
        <v>68.56</v>
      </c>
      <c r="I15" s="72">
        <v>546</v>
      </c>
      <c r="J15" s="125">
        <v>4.3899999999999997</v>
      </c>
      <c r="K15" s="72">
        <v>1969</v>
      </c>
      <c r="L15" s="125">
        <v>15.82</v>
      </c>
      <c r="M15" s="72">
        <v>0</v>
      </c>
      <c r="N15" s="125">
        <v>0</v>
      </c>
      <c r="O15" s="72">
        <v>0</v>
      </c>
      <c r="P15" s="125">
        <v>0</v>
      </c>
    </row>
    <row r="16" spans="1:16" x14ac:dyDescent="0.25">
      <c r="B16" s="169" t="s">
        <v>95</v>
      </c>
      <c r="C16" s="72">
        <v>46007</v>
      </c>
      <c r="D16" s="125">
        <v>100</v>
      </c>
      <c r="E16" s="72">
        <v>6021</v>
      </c>
      <c r="F16" s="125">
        <v>13.09</v>
      </c>
      <c r="G16" s="72">
        <v>22015</v>
      </c>
      <c r="H16" s="125">
        <v>47.85</v>
      </c>
      <c r="I16" s="72">
        <v>12151</v>
      </c>
      <c r="J16" s="125">
        <v>26.41</v>
      </c>
      <c r="K16" s="72">
        <v>5820</v>
      </c>
      <c r="L16" s="125">
        <v>12.65</v>
      </c>
      <c r="M16" s="72">
        <v>0</v>
      </c>
      <c r="N16" s="125">
        <v>0</v>
      </c>
      <c r="O16" s="72">
        <v>0</v>
      </c>
      <c r="P16" s="125">
        <v>0</v>
      </c>
    </row>
    <row r="17" spans="2:16" x14ac:dyDescent="0.25">
      <c r="B17" s="169" t="s">
        <v>96</v>
      </c>
      <c r="C17" s="72">
        <v>22529</v>
      </c>
      <c r="D17" s="125">
        <v>100</v>
      </c>
      <c r="E17" s="72">
        <v>5386</v>
      </c>
      <c r="F17" s="125">
        <v>23.91</v>
      </c>
      <c r="G17" s="72">
        <v>14560</v>
      </c>
      <c r="H17" s="125">
        <v>64.63</v>
      </c>
      <c r="I17" s="72">
        <v>2583</v>
      </c>
      <c r="J17" s="125">
        <v>11.47</v>
      </c>
      <c r="K17" s="72">
        <v>0</v>
      </c>
      <c r="L17" s="125">
        <v>0</v>
      </c>
      <c r="M17" s="72">
        <v>0</v>
      </c>
      <c r="N17" s="125">
        <v>0</v>
      </c>
      <c r="O17" s="72">
        <v>0</v>
      </c>
      <c r="P17" s="125">
        <v>0</v>
      </c>
    </row>
    <row r="18" spans="2:16" x14ac:dyDescent="0.25">
      <c r="B18" s="169" t="s">
        <v>97</v>
      </c>
      <c r="C18" s="72">
        <v>28125</v>
      </c>
      <c r="D18" s="125">
        <v>100</v>
      </c>
      <c r="E18" s="72">
        <v>15100</v>
      </c>
      <c r="F18" s="125">
        <v>53.69</v>
      </c>
      <c r="G18" s="72">
        <v>8726</v>
      </c>
      <c r="H18" s="125">
        <v>31.03</v>
      </c>
      <c r="I18" s="72">
        <v>974</v>
      </c>
      <c r="J18" s="125">
        <v>3.46</v>
      </c>
      <c r="K18" s="72">
        <v>3325</v>
      </c>
      <c r="L18" s="125">
        <v>11.82</v>
      </c>
      <c r="M18" s="72">
        <v>0</v>
      </c>
      <c r="N18" s="125">
        <v>0</v>
      </c>
      <c r="O18" s="72">
        <v>0</v>
      </c>
      <c r="P18" s="125">
        <v>0</v>
      </c>
    </row>
    <row r="19" spans="2:16" x14ac:dyDescent="0.25">
      <c r="B19" s="169" t="s">
        <v>98</v>
      </c>
      <c r="C19" s="72">
        <v>20023</v>
      </c>
      <c r="D19" s="125">
        <v>100</v>
      </c>
      <c r="E19" s="72">
        <v>13896</v>
      </c>
      <c r="F19" s="125">
        <v>69.400000000000006</v>
      </c>
      <c r="G19" s="72">
        <v>3370</v>
      </c>
      <c r="H19" s="125">
        <v>16.829999999999998</v>
      </c>
      <c r="I19" s="72">
        <v>1004</v>
      </c>
      <c r="J19" s="125">
        <v>5.01</v>
      </c>
      <c r="K19" s="72">
        <v>1753</v>
      </c>
      <c r="L19" s="125">
        <v>8.75</v>
      </c>
      <c r="M19" s="72">
        <v>0</v>
      </c>
      <c r="N19" s="125">
        <v>0</v>
      </c>
      <c r="O19" s="72">
        <v>0</v>
      </c>
      <c r="P19" s="125">
        <v>0</v>
      </c>
    </row>
    <row r="20" spans="2:16" x14ac:dyDescent="0.25">
      <c r="B20" s="169" t="s">
        <v>99</v>
      </c>
      <c r="C20" s="72">
        <v>21104</v>
      </c>
      <c r="D20" s="125">
        <v>100</v>
      </c>
      <c r="E20" s="72">
        <v>6084</v>
      </c>
      <c r="F20" s="125">
        <v>28.83</v>
      </c>
      <c r="G20" s="72">
        <v>8330</v>
      </c>
      <c r="H20" s="125">
        <v>39.47</v>
      </c>
      <c r="I20" s="72">
        <v>3899</v>
      </c>
      <c r="J20" s="125">
        <v>18.48</v>
      </c>
      <c r="K20" s="72">
        <v>2791</v>
      </c>
      <c r="L20" s="125">
        <v>13.22</v>
      </c>
      <c r="M20" s="72">
        <v>0</v>
      </c>
      <c r="N20" s="125">
        <v>0</v>
      </c>
      <c r="O20" s="72">
        <v>0</v>
      </c>
      <c r="P20" s="125">
        <v>0</v>
      </c>
    </row>
    <row r="21" spans="2:16" x14ac:dyDescent="0.25">
      <c r="B21" s="169" t="s">
        <v>100</v>
      </c>
      <c r="C21" s="72">
        <v>31205</v>
      </c>
      <c r="D21" s="125">
        <v>100</v>
      </c>
      <c r="E21" s="72">
        <v>3804</v>
      </c>
      <c r="F21" s="125">
        <v>12.19</v>
      </c>
      <c r="G21" s="72">
        <v>16254</v>
      </c>
      <c r="H21" s="125">
        <v>52.09</v>
      </c>
      <c r="I21" s="72">
        <v>2528</v>
      </c>
      <c r="J21" s="125">
        <v>8.1</v>
      </c>
      <c r="K21" s="72">
        <v>8619</v>
      </c>
      <c r="L21" s="125">
        <v>27.62</v>
      </c>
      <c r="M21" s="72">
        <v>0</v>
      </c>
      <c r="N21" s="125">
        <v>0</v>
      </c>
      <c r="O21" s="72">
        <v>0</v>
      </c>
      <c r="P21" s="125">
        <v>0</v>
      </c>
    </row>
    <row r="22" spans="2:16" x14ac:dyDescent="0.25">
      <c r="B22" s="169" t="s">
        <v>101</v>
      </c>
      <c r="C22" s="72">
        <v>1771</v>
      </c>
      <c r="D22" s="125">
        <v>100</v>
      </c>
      <c r="E22" s="72">
        <v>2</v>
      </c>
      <c r="F22" s="125">
        <v>0.11</v>
      </c>
      <c r="G22" s="72">
        <v>966</v>
      </c>
      <c r="H22" s="125">
        <v>54.55</v>
      </c>
      <c r="I22" s="72">
        <v>329</v>
      </c>
      <c r="J22" s="125">
        <v>18.579999999999998</v>
      </c>
      <c r="K22" s="72">
        <v>474</v>
      </c>
      <c r="L22" s="125">
        <v>26.76</v>
      </c>
      <c r="M22" s="72">
        <v>0</v>
      </c>
      <c r="N22" s="125">
        <v>0</v>
      </c>
      <c r="O22" s="72">
        <v>0</v>
      </c>
      <c r="P22" s="125">
        <v>0</v>
      </c>
    </row>
    <row r="23" spans="2:16" x14ac:dyDescent="0.25">
      <c r="B23" s="169" t="s">
        <v>102</v>
      </c>
      <c r="C23" s="72">
        <v>3057</v>
      </c>
      <c r="D23" s="125">
        <v>100</v>
      </c>
      <c r="E23" s="72">
        <v>1624</v>
      </c>
      <c r="F23" s="125">
        <v>53.12</v>
      </c>
      <c r="G23" s="72">
        <v>892</v>
      </c>
      <c r="H23" s="125">
        <v>29.18</v>
      </c>
      <c r="I23" s="72">
        <v>402</v>
      </c>
      <c r="J23" s="125">
        <v>13.15</v>
      </c>
      <c r="K23" s="72">
        <v>139</v>
      </c>
      <c r="L23" s="125">
        <v>4.55</v>
      </c>
      <c r="M23" s="72">
        <v>0</v>
      </c>
      <c r="N23" s="125">
        <v>0</v>
      </c>
      <c r="O23" s="72">
        <v>0</v>
      </c>
      <c r="P23" s="125">
        <v>0</v>
      </c>
    </row>
    <row r="24" spans="2:16" x14ac:dyDescent="0.25">
      <c r="B24" s="169" t="s">
        <v>103</v>
      </c>
      <c r="C24" s="72">
        <v>1353</v>
      </c>
      <c r="D24" s="125">
        <v>100</v>
      </c>
      <c r="E24" s="72">
        <v>0</v>
      </c>
      <c r="F24" s="125">
        <v>0</v>
      </c>
      <c r="G24" s="72">
        <v>1345</v>
      </c>
      <c r="H24" s="125">
        <v>99.41</v>
      </c>
      <c r="I24" s="72">
        <v>8</v>
      </c>
      <c r="J24" s="125">
        <v>0.59</v>
      </c>
      <c r="K24" s="72">
        <v>0</v>
      </c>
      <c r="L24" s="125">
        <v>0</v>
      </c>
      <c r="M24" s="72">
        <v>0</v>
      </c>
      <c r="N24" s="125">
        <v>0</v>
      </c>
      <c r="O24" s="72">
        <v>0</v>
      </c>
      <c r="P24" s="125">
        <v>0</v>
      </c>
    </row>
    <row r="25" spans="2:16" x14ac:dyDescent="0.25">
      <c r="B25" s="169" t="s">
        <v>104</v>
      </c>
      <c r="C25" s="72">
        <v>967</v>
      </c>
      <c r="D25" s="125">
        <v>100</v>
      </c>
      <c r="E25" s="72">
        <v>0</v>
      </c>
      <c r="F25" s="125">
        <v>0</v>
      </c>
      <c r="G25" s="72">
        <v>891</v>
      </c>
      <c r="H25" s="125">
        <v>92.14</v>
      </c>
      <c r="I25" s="72">
        <v>76</v>
      </c>
      <c r="J25" s="125">
        <v>7.86</v>
      </c>
      <c r="K25" s="72">
        <v>0</v>
      </c>
      <c r="L25" s="125">
        <v>0</v>
      </c>
      <c r="M25" s="72">
        <v>0</v>
      </c>
      <c r="N25" s="125">
        <v>0</v>
      </c>
      <c r="O25" s="72">
        <v>0</v>
      </c>
      <c r="P25" s="125">
        <v>0</v>
      </c>
    </row>
    <row r="26" spans="2:16" x14ac:dyDescent="0.25">
      <c r="B26" s="169" t="s">
        <v>105</v>
      </c>
      <c r="C26" s="72">
        <v>0</v>
      </c>
      <c r="D26" s="125">
        <v>0</v>
      </c>
      <c r="E26" s="72">
        <v>0</v>
      </c>
      <c r="F26" s="125">
        <v>0</v>
      </c>
      <c r="G26" s="72">
        <v>0</v>
      </c>
      <c r="H26" s="125">
        <v>0</v>
      </c>
      <c r="I26" s="72">
        <v>0</v>
      </c>
      <c r="J26" s="125">
        <v>0</v>
      </c>
      <c r="K26" s="72">
        <v>0</v>
      </c>
      <c r="L26" s="125">
        <v>0</v>
      </c>
      <c r="M26" s="72">
        <v>0</v>
      </c>
      <c r="N26" s="125">
        <v>0</v>
      </c>
      <c r="O26" s="72">
        <v>0</v>
      </c>
      <c r="P26" s="125">
        <v>0</v>
      </c>
    </row>
    <row r="27" spans="2:16" x14ac:dyDescent="0.25">
      <c r="B27" s="30" t="s">
        <v>106</v>
      </c>
      <c r="C27" s="87">
        <v>6</v>
      </c>
      <c r="D27" s="126">
        <v>100</v>
      </c>
      <c r="E27" s="87">
        <v>3</v>
      </c>
      <c r="F27" s="126">
        <v>50</v>
      </c>
      <c r="G27" s="87">
        <v>3</v>
      </c>
      <c r="H27" s="126">
        <v>50</v>
      </c>
      <c r="I27" s="87">
        <v>0</v>
      </c>
      <c r="J27" s="126">
        <v>0</v>
      </c>
      <c r="K27" s="87">
        <v>0</v>
      </c>
      <c r="L27" s="126">
        <v>0</v>
      </c>
      <c r="M27" s="87">
        <v>0</v>
      </c>
      <c r="N27" s="126">
        <v>0</v>
      </c>
      <c r="O27" s="87">
        <v>0</v>
      </c>
      <c r="P27" s="126">
        <v>0</v>
      </c>
    </row>
    <row r="28" spans="2:16" ht="8.1" customHeight="1" x14ac:dyDescent="0.25"/>
    <row r="29" spans="2:16" x14ac:dyDescent="0.25">
      <c r="B29" s="31" t="s">
        <v>49</v>
      </c>
      <c r="C29" s="60">
        <v>244916</v>
      </c>
      <c r="D29" s="137">
        <v>100</v>
      </c>
      <c r="E29" s="60">
        <v>71761</v>
      </c>
      <c r="F29" s="137">
        <v>29.3</v>
      </c>
      <c r="G29" s="60">
        <v>108030</v>
      </c>
      <c r="H29" s="137">
        <v>44.11</v>
      </c>
      <c r="I29" s="60">
        <v>32449</v>
      </c>
      <c r="J29" s="137">
        <v>13.25</v>
      </c>
      <c r="K29" s="60">
        <v>32078</v>
      </c>
      <c r="L29" s="137">
        <v>13.1</v>
      </c>
      <c r="M29" s="60">
        <v>598</v>
      </c>
      <c r="N29" s="137">
        <v>0.24</v>
      </c>
      <c r="O29" s="60">
        <v>0</v>
      </c>
      <c r="P29" s="137">
        <v>0</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20" width="8" customWidth="1"/>
  </cols>
  <sheetData>
    <row r="1" spans="1:16" ht="15" customHeight="1" x14ac:dyDescent="0.25"/>
    <row r="2" spans="1:16" ht="52.5" customHeight="1" x14ac:dyDescent="0.25"/>
    <row r="3" spans="1:16" ht="23.45" customHeight="1" x14ac:dyDescent="0.25">
      <c r="A3" s="209" t="s">
        <v>270</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263</v>
      </c>
      <c r="D6" s="265"/>
      <c r="E6" s="265"/>
      <c r="F6" s="265"/>
      <c r="G6" s="265"/>
      <c r="H6" s="265"/>
      <c r="I6" s="265"/>
      <c r="J6" s="265"/>
      <c r="K6" s="265"/>
      <c r="L6" s="265"/>
      <c r="M6" s="265"/>
      <c r="N6" s="265"/>
      <c r="O6" s="265"/>
      <c r="P6" s="229"/>
    </row>
    <row r="7" spans="1:16" ht="60" customHeight="1" x14ac:dyDescent="0.25">
      <c r="B7" s="201" t="s">
        <v>114</v>
      </c>
      <c r="C7" s="217" t="s">
        <v>171</v>
      </c>
      <c r="D7" s="202"/>
      <c r="E7" s="217" t="s">
        <v>264</v>
      </c>
      <c r="F7" s="202"/>
      <c r="G7" s="217" t="s">
        <v>265</v>
      </c>
      <c r="H7" s="202"/>
      <c r="I7" s="217" t="s">
        <v>266</v>
      </c>
      <c r="J7" s="202"/>
      <c r="K7" s="217" t="s">
        <v>267</v>
      </c>
      <c r="L7" s="202"/>
      <c r="M7" s="217" t="s">
        <v>268</v>
      </c>
      <c r="N7" s="202"/>
      <c r="O7" s="217" t="s">
        <v>269</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29" t="s">
        <v>88</v>
      </c>
      <c r="C9" s="95">
        <v>1969</v>
      </c>
      <c r="D9" s="124">
        <v>100</v>
      </c>
      <c r="E9" s="95">
        <v>0</v>
      </c>
      <c r="F9" s="124">
        <v>0</v>
      </c>
      <c r="G9" s="95">
        <v>1882</v>
      </c>
      <c r="H9" s="124">
        <v>95.58</v>
      </c>
      <c r="I9" s="95">
        <v>86</v>
      </c>
      <c r="J9" s="124">
        <v>4.37</v>
      </c>
      <c r="K9" s="95">
        <v>1</v>
      </c>
      <c r="L9" s="124">
        <v>0.05</v>
      </c>
      <c r="M9" s="95">
        <v>0</v>
      </c>
      <c r="N9" s="124">
        <v>0</v>
      </c>
      <c r="O9" s="95">
        <v>0</v>
      </c>
      <c r="P9" s="124">
        <v>0</v>
      </c>
    </row>
    <row r="10" spans="1:16" x14ac:dyDescent="0.25">
      <c r="B10" s="169" t="s">
        <v>89</v>
      </c>
      <c r="C10" s="72">
        <v>4905</v>
      </c>
      <c r="D10" s="125">
        <v>100</v>
      </c>
      <c r="E10" s="72">
        <v>0</v>
      </c>
      <c r="F10" s="125">
        <v>0</v>
      </c>
      <c r="G10" s="72">
        <v>4585</v>
      </c>
      <c r="H10" s="125">
        <v>93.48</v>
      </c>
      <c r="I10" s="72">
        <v>320</v>
      </c>
      <c r="J10" s="125">
        <v>6.52</v>
      </c>
      <c r="K10" s="72">
        <v>0</v>
      </c>
      <c r="L10" s="125">
        <v>0</v>
      </c>
      <c r="M10" s="72">
        <v>0</v>
      </c>
      <c r="N10" s="125">
        <v>0</v>
      </c>
      <c r="O10" s="72">
        <v>0</v>
      </c>
      <c r="P10" s="125">
        <v>0</v>
      </c>
    </row>
    <row r="11" spans="1:16" x14ac:dyDescent="0.25">
      <c r="B11" s="169" t="s">
        <v>90</v>
      </c>
      <c r="C11" s="72">
        <v>1508</v>
      </c>
      <c r="D11" s="125">
        <v>100</v>
      </c>
      <c r="E11" s="72">
        <v>65</v>
      </c>
      <c r="F11" s="125">
        <v>4.3099999999999996</v>
      </c>
      <c r="G11" s="72">
        <v>1291</v>
      </c>
      <c r="H11" s="125">
        <v>85.61</v>
      </c>
      <c r="I11" s="72">
        <v>127</v>
      </c>
      <c r="J11" s="125">
        <v>8.42</v>
      </c>
      <c r="K11" s="72">
        <v>1</v>
      </c>
      <c r="L11" s="125">
        <v>7.0000000000000007E-2</v>
      </c>
      <c r="M11" s="72">
        <v>24</v>
      </c>
      <c r="N11" s="125">
        <v>1.59</v>
      </c>
      <c r="O11" s="72">
        <v>0</v>
      </c>
      <c r="P11" s="125">
        <v>0</v>
      </c>
    </row>
    <row r="12" spans="1:16" x14ac:dyDescent="0.25">
      <c r="B12" s="169" t="s">
        <v>91</v>
      </c>
      <c r="C12" s="72">
        <v>410</v>
      </c>
      <c r="D12" s="125">
        <v>100</v>
      </c>
      <c r="E12" s="72">
        <v>0</v>
      </c>
      <c r="F12" s="125">
        <v>0</v>
      </c>
      <c r="G12" s="72">
        <v>367</v>
      </c>
      <c r="H12" s="125">
        <v>89.51</v>
      </c>
      <c r="I12" s="72">
        <v>43</v>
      </c>
      <c r="J12" s="125">
        <v>10.49</v>
      </c>
      <c r="K12" s="72">
        <v>0</v>
      </c>
      <c r="L12" s="125">
        <v>0</v>
      </c>
      <c r="M12" s="72">
        <v>0</v>
      </c>
      <c r="N12" s="125">
        <v>0</v>
      </c>
      <c r="O12" s="72">
        <v>0</v>
      </c>
      <c r="P12" s="125">
        <v>0</v>
      </c>
    </row>
    <row r="13" spans="1:16" x14ac:dyDescent="0.25">
      <c r="B13" s="169" t="s">
        <v>92</v>
      </c>
      <c r="C13" s="72">
        <v>10366</v>
      </c>
      <c r="D13" s="125">
        <v>100</v>
      </c>
      <c r="E13" s="72">
        <v>4838</v>
      </c>
      <c r="F13" s="125">
        <v>46.67</v>
      </c>
      <c r="G13" s="72">
        <v>3398</v>
      </c>
      <c r="H13" s="125">
        <v>32.78</v>
      </c>
      <c r="I13" s="72">
        <v>823</v>
      </c>
      <c r="J13" s="125">
        <v>7.94</v>
      </c>
      <c r="K13" s="72">
        <v>1263</v>
      </c>
      <c r="L13" s="125">
        <v>12.18</v>
      </c>
      <c r="M13" s="72">
        <v>44</v>
      </c>
      <c r="N13" s="125">
        <v>0.42</v>
      </c>
      <c r="O13" s="72">
        <v>0</v>
      </c>
      <c r="P13" s="125">
        <v>0</v>
      </c>
    </row>
    <row r="14" spans="1:16" x14ac:dyDescent="0.25">
      <c r="B14" s="169" t="s">
        <v>93</v>
      </c>
      <c r="C14" s="72">
        <v>294</v>
      </c>
      <c r="D14" s="125">
        <v>100</v>
      </c>
      <c r="E14" s="72">
        <v>0</v>
      </c>
      <c r="F14" s="125">
        <v>0</v>
      </c>
      <c r="G14" s="72">
        <v>216</v>
      </c>
      <c r="H14" s="125">
        <v>73.47</v>
      </c>
      <c r="I14" s="72">
        <v>1</v>
      </c>
      <c r="J14" s="125">
        <v>0.34</v>
      </c>
      <c r="K14" s="72">
        <v>77</v>
      </c>
      <c r="L14" s="125">
        <v>26.19</v>
      </c>
      <c r="M14" s="72">
        <v>0</v>
      </c>
      <c r="N14" s="125">
        <v>0</v>
      </c>
      <c r="O14" s="72">
        <v>0</v>
      </c>
      <c r="P14" s="125">
        <v>0</v>
      </c>
    </row>
    <row r="15" spans="1:16" x14ac:dyDescent="0.25">
      <c r="B15" s="169" t="s">
        <v>94</v>
      </c>
      <c r="C15" s="72">
        <v>4286</v>
      </c>
      <c r="D15" s="125">
        <v>100</v>
      </c>
      <c r="E15" s="72">
        <v>229</v>
      </c>
      <c r="F15" s="125">
        <v>5.34</v>
      </c>
      <c r="G15" s="72">
        <v>3436</v>
      </c>
      <c r="H15" s="125">
        <v>80.17</v>
      </c>
      <c r="I15" s="72">
        <v>151</v>
      </c>
      <c r="J15" s="125">
        <v>3.52</v>
      </c>
      <c r="K15" s="72">
        <v>470</v>
      </c>
      <c r="L15" s="125">
        <v>10.97</v>
      </c>
      <c r="M15" s="72">
        <v>0</v>
      </c>
      <c r="N15" s="125">
        <v>0</v>
      </c>
      <c r="O15" s="72">
        <v>0</v>
      </c>
      <c r="P15" s="125">
        <v>0</v>
      </c>
    </row>
    <row r="16" spans="1:16" x14ac:dyDescent="0.25">
      <c r="B16" s="169" t="s">
        <v>95</v>
      </c>
      <c r="C16" s="72">
        <v>15846</v>
      </c>
      <c r="D16" s="125">
        <v>100</v>
      </c>
      <c r="E16" s="72">
        <v>1041</v>
      </c>
      <c r="F16" s="125">
        <v>6.57</v>
      </c>
      <c r="G16" s="72">
        <v>11785</v>
      </c>
      <c r="H16" s="125">
        <v>74.37</v>
      </c>
      <c r="I16" s="72">
        <v>1357</v>
      </c>
      <c r="J16" s="125">
        <v>8.56</v>
      </c>
      <c r="K16" s="72">
        <v>1663</v>
      </c>
      <c r="L16" s="125">
        <v>10.49</v>
      </c>
      <c r="M16" s="72">
        <v>0</v>
      </c>
      <c r="N16" s="125">
        <v>0</v>
      </c>
      <c r="O16" s="72">
        <v>0</v>
      </c>
      <c r="P16" s="125">
        <v>0</v>
      </c>
    </row>
    <row r="17" spans="2:16" x14ac:dyDescent="0.25">
      <c r="B17" s="169" t="s">
        <v>96</v>
      </c>
      <c r="C17" s="72">
        <v>6613</v>
      </c>
      <c r="D17" s="125">
        <v>100</v>
      </c>
      <c r="E17" s="72">
        <v>566</v>
      </c>
      <c r="F17" s="125">
        <v>8.56</v>
      </c>
      <c r="G17" s="72">
        <v>5676</v>
      </c>
      <c r="H17" s="125">
        <v>85.83</v>
      </c>
      <c r="I17" s="72">
        <v>371</v>
      </c>
      <c r="J17" s="125">
        <v>5.61</v>
      </c>
      <c r="K17" s="72">
        <v>0</v>
      </c>
      <c r="L17" s="125">
        <v>0</v>
      </c>
      <c r="M17" s="72">
        <v>0</v>
      </c>
      <c r="N17" s="125">
        <v>0</v>
      </c>
      <c r="O17" s="72">
        <v>0</v>
      </c>
      <c r="P17" s="125">
        <v>0</v>
      </c>
    </row>
    <row r="18" spans="2:16" x14ac:dyDescent="0.25">
      <c r="B18" s="169" t="s">
        <v>97</v>
      </c>
      <c r="C18" s="72">
        <v>8241</v>
      </c>
      <c r="D18" s="125">
        <v>100</v>
      </c>
      <c r="E18" s="72">
        <v>3208</v>
      </c>
      <c r="F18" s="125">
        <v>38.93</v>
      </c>
      <c r="G18" s="72">
        <v>3311</v>
      </c>
      <c r="H18" s="125">
        <v>40.18</v>
      </c>
      <c r="I18" s="72">
        <v>555</v>
      </c>
      <c r="J18" s="125">
        <v>6.73</v>
      </c>
      <c r="K18" s="72">
        <v>1167</v>
      </c>
      <c r="L18" s="125">
        <v>14.16</v>
      </c>
      <c r="M18" s="72">
        <v>0</v>
      </c>
      <c r="N18" s="125">
        <v>0</v>
      </c>
      <c r="O18" s="72">
        <v>0</v>
      </c>
      <c r="P18" s="125">
        <v>0</v>
      </c>
    </row>
    <row r="19" spans="2:16" x14ac:dyDescent="0.25">
      <c r="B19" s="169" t="s">
        <v>98</v>
      </c>
      <c r="C19" s="72">
        <v>5953</v>
      </c>
      <c r="D19" s="125">
        <v>100</v>
      </c>
      <c r="E19" s="72">
        <v>3424</v>
      </c>
      <c r="F19" s="125">
        <v>57.52</v>
      </c>
      <c r="G19" s="72">
        <v>1864</v>
      </c>
      <c r="H19" s="125">
        <v>31.31</v>
      </c>
      <c r="I19" s="72">
        <v>329</v>
      </c>
      <c r="J19" s="125">
        <v>5.53</v>
      </c>
      <c r="K19" s="72">
        <v>336</v>
      </c>
      <c r="L19" s="125">
        <v>5.64</v>
      </c>
      <c r="M19" s="72">
        <v>0</v>
      </c>
      <c r="N19" s="125">
        <v>0</v>
      </c>
      <c r="O19" s="72">
        <v>0</v>
      </c>
      <c r="P19" s="125">
        <v>0</v>
      </c>
    </row>
    <row r="20" spans="2:16" x14ac:dyDescent="0.25">
      <c r="B20" s="169" t="s">
        <v>99</v>
      </c>
      <c r="C20" s="72">
        <v>6883</v>
      </c>
      <c r="D20" s="125">
        <v>100</v>
      </c>
      <c r="E20" s="72">
        <v>916</v>
      </c>
      <c r="F20" s="125">
        <v>13.31</v>
      </c>
      <c r="G20" s="72">
        <v>4598</v>
      </c>
      <c r="H20" s="125">
        <v>66.8</v>
      </c>
      <c r="I20" s="72">
        <v>1095</v>
      </c>
      <c r="J20" s="125">
        <v>15.91</v>
      </c>
      <c r="K20" s="72">
        <v>274</v>
      </c>
      <c r="L20" s="125">
        <v>3.98</v>
      </c>
      <c r="M20" s="72">
        <v>0</v>
      </c>
      <c r="N20" s="125">
        <v>0</v>
      </c>
      <c r="O20" s="72">
        <v>0</v>
      </c>
      <c r="P20" s="125">
        <v>0</v>
      </c>
    </row>
    <row r="21" spans="2:16" x14ac:dyDescent="0.25">
      <c r="B21" s="169" t="s">
        <v>100</v>
      </c>
      <c r="C21" s="72">
        <v>13926</v>
      </c>
      <c r="D21" s="125">
        <v>100</v>
      </c>
      <c r="E21" s="72">
        <v>1452</v>
      </c>
      <c r="F21" s="125">
        <v>10.43</v>
      </c>
      <c r="G21" s="72">
        <v>9296</v>
      </c>
      <c r="H21" s="125">
        <v>66.75</v>
      </c>
      <c r="I21" s="72">
        <v>1152</v>
      </c>
      <c r="J21" s="125">
        <v>8.27</v>
      </c>
      <c r="K21" s="72">
        <v>2026</v>
      </c>
      <c r="L21" s="125">
        <v>14.55</v>
      </c>
      <c r="M21" s="72">
        <v>0</v>
      </c>
      <c r="N21" s="125">
        <v>0</v>
      </c>
      <c r="O21" s="72">
        <v>0</v>
      </c>
      <c r="P21" s="125">
        <v>0</v>
      </c>
    </row>
    <row r="22" spans="2:16" x14ac:dyDescent="0.25">
      <c r="B22" s="169" t="s">
        <v>101</v>
      </c>
      <c r="C22" s="72">
        <v>1004</v>
      </c>
      <c r="D22" s="125">
        <v>100</v>
      </c>
      <c r="E22" s="72">
        <v>2</v>
      </c>
      <c r="F22" s="125">
        <v>0.2</v>
      </c>
      <c r="G22" s="72">
        <v>717</v>
      </c>
      <c r="H22" s="125">
        <v>71.41</v>
      </c>
      <c r="I22" s="72">
        <v>116</v>
      </c>
      <c r="J22" s="125">
        <v>11.55</v>
      </c>
      <c r="K22" s="72">
        <v>169</v>
      </c>
      <c r="L22" s="125">
        <v>16.829999999999998</v>
      </c>
      <c r="M22" s="72">
        <v>0</v>
      </c>
      <c r="N22" s="125">
        <v>0</v>
      </c>
      <c r="O22" s="72">
        <v>0</v>
      </c>
      <c r="P22" s="125">
        <v>0</v>
      </c>
    </row>
    <row r="23" spans="2:16" x14ac:dyDescent="0.25">
      <c r="B23" s="169" t="s">
        <v>102</v>
      </c>
      <c r="C23" s="72">
        <v>719</v>
      </c>
      <c r="D23" s="125">
        <v>100</v>
      </c>
      <c r="E23" s="72">
        <v>430</v>
      </c>
      <c r="F23" s="125">
        <v>59.81</v>
      </c>
      <c r="G23" s="72">
        <v>249</v>
      </c>
      <c r="H23" s="125">
        <v>34.630000000000003</v>
      </c>
      <c r="I23" s="72">
        <v>39</v>
      </c>
      <c r="J23" s="125">
        <v>5.42</v>
      </c>
      <c r="K23" s="72">
        <v>1</v>
      </c>
      <c r="L23" s="125">
        <v>0.14000000000000001</v>
      </c>
      <c r="M23" s="72">
        <v>0</v>
      </c>
      <c r="N23" s="125">
        <v>0</v>
      </c>
      <c r="O23" s="72">
        <v>0</v>
      </c>
      <c r="P23" s="125">
        <v>0</v>
      </c>
    </row>
    <row r="24" spans="2:16" x14ac:dyDescent="0.25">
      <c r="B24" s="169" t="s">
        <v>103</v>
      </c>
      <c r="C24" s="72">
        <v>648</v>
      </c>
      <c r="D24" s="125">
        <v>100</v>
      </c>
      <c r="E24" s="72">
        <v>0</v>
      </c>
      <c r="F24" s="125">
        <v>0</v>
      </c>
      <c r="G24" s="72">
        <v>645</v>
      </c>
      <c r="H24" s="125">
        <v>99.54</v>
      </c>
      <c r="I24" s="72">
        <v>3</v>
      </c>
      <c r="J24" s="125">
        <v>0.46</v>
      </c>
      <c r="K24" s="72">
        <v>0</v>
      </c>
      <c r="L24" s="125">
        <v>0</v>
      </c>
      <c r="M24" s="72">
        <v>0</v>
      </c>
      <c r="N24" s="125">
        <v>0</v>
      </c>
      <c r="O24" s="72">
        <v>0</v>
      </c>
      <c r="P24" s="125">
        <v>0</v>
      </c>
    </row>
    <row r="25" spans="2:16" x14ac:dyDescent="0.25">
      <c r="B25" s="169" t="s">
        <v>104</v>
      </c>
      <c r="C25" s="72">
        <v>396</v>
      </c>
      <c r="D25" s="125">
        <v>100</v>
      </c>
      <c r="E25" s="72">
        <v>0</v>
      </c>
      <c r="F25" s="125">
        <v>0</v>
      </c>
      <c r="G25" s="72">
        <v>390</v>
      </c>
      <c r="H25" s="125">
        <v>98.48</v>
      </c>
      <c r="I25" s="72">
        <v>6</v>
      </c>
      <c r="J25" s="125">
        <v>1.52</v>
      </c>
      <c r="K25" s="72">
        <v>0</v>
      </c>
      <c r="L25" s="125">
        <v>0</v>
      </c>
      <c r="M25" s="72">
        <v>0</v>
      </c>
      <c r="N25" s="125">
        <v>0</v>
      </c>
      <c r="O25" s="72">
        <v>0</v>
      </c>
      <c r="P25" s="125">
        <v>0</v>
      </c>
    </row>
    <row r="26" spans="2:16" x14ac:dyDescent="0.25">
      <c r="B26" s="169" t="s">
        <v>105</v>
      </c>
      <c r="C26" s="72">
        <v>0</v>
      </c>
      <c r="D26" s="125">
        <v>0</v>
      </c>
      <c r="E26" s="72">
        <v>0</v>
      </c>
      <c r="F26" s="125">
        <v>0</v>
      </c>
      <c r="G26" s="72">
        <v>0</v>
      </c>
      <c r="H26" s="125">
        <v>0</v>
      </c>
      <c r="I26" s="72">
        <v>0</v>
      </c>
      <c r="J26" s="125">
        <v>0</v>
      </c>
      <c r="K26" s="72">
        <v>0</v>
      </c>
      <c r="L26" s="125">
        <v>0</v>
      </c>
      <c r="M26" s="72">
        <v>0</v>
      </c>
      <c r="N26" s="125">
        <v>0</v>
      </c>
      <c r="O26" s="72">
        <v>0</v>
      </c>
      <c r="P26" s="125">
        <v>0</v>
      </c>
    </row>
    <row r="27" spans="2:16" x14ac:dyDescent="0.25">
      <c r="B27" s="30" t="s">
        <v>106</v>
      </c>
      <c r="C27" s="87">
        <v>1</v>
      </c>
      <c r="D27" s="126">
        <v>100</v>
      </c>
      <c r="E27" s="87">
        <v>0</v>
      </c>
      <c r="F27" s="126">
        <v>0</v>
      </c>
      <c r="G27" s="87">
        <v>1</v>
      </c>
      <c r="H27" s="126">
        <v>100</v>
      </c>
      <c r="I27" s="87">
        <v>0</v>
      </c>
      <c r="J27" s="126">
        <v>0</v>
      </c>
      <c r="K27" s="87">
        <v>0</v>
      </c>
      <c r="L27" s="126">
        <v>0</v>
      </c>
      <c r="M27" s="87">
        <v>0</v>
      </c>
      <c r="N27" s="126">
        <v>0</v>
      </c>
      <c r="O27" s="87">
        <v>0</v>
      </c>
      <c r="P27" s="126">
        <v>0</v>
      </c>
    </row>
    <row r="28" spans="2:16" ht="8.1" customHeight="1" x14ac:dyDescent="0.25"/>
    <row r="29" spans="2:16" x14ac:dyDescent="0.25">
      <c r="B29" s="31" t="s">
        <v>49</v>
      </c>
      <c r="C29" s="60">
        <v>83968</v>
      </c>
      <c r="D29" s="137">
        <v>100</v>
      </c>
      <c r="E29" s="60">
        <v>16171</v>
      </c>
      <c r="F29" s="137">
        <v>19.260000000000002</v>
      </c>
      <c r="G29" s="60">
        <v>53707</v>
      </c>
      <c r="H29" s="137">
        <v>63.96</v>
      </c>
      <c r="I29" s="60">
        <v>6574</v>
      </c>
      <c r="J29" s="137">
        <v>7.83</v>
      </c>
      <c r="K29" s="60">
        <v>7448</v>
      </c>
      <c r="L29" s="137">
        <v>8.8699999999999992</v>
      </c>
      <c r="M29" s="60">
        <v>68</v>
      </c>
      <c r="N29" s="137">
        <v>0.08</v>
      </c>
      <c r="O29" s="60">
        <v>0</v>
      </c>
      <c r="P29" s="137">
        <v>0</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20" width="8" customWidth="1"/>
  </cols>
  <sheetData>
    <row r="1" spans="1:16" ht="15" customHeight="1" x14ac:dyDescent="0.25"/>
    <row r="2" spans="1:16" ht="52.5" customHeight="1" x14ac:dyDescent="0.25"/>
    <row r="3" spans="1:16" ht="23.45" customHeight="1" x14ac:dyDescent="0.25">
      <c r="A3" s="209" t="s">
        <v>271</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263</v>
      </c>
      <c r="D6" s="265"/>
      <c r="E6" s="265"/>
      <c r="F6" s="265"/>
      <c r="G6" s="265"/>
      <c r="H6" s="265"/>
      <c r="I6" s="265"/>
      <c r="J6" s="265"/>
      <c r="K6" s="265"/>
      <c r="L6" s="265"/>
      <c r="M6" s="265"/>
      <c r="N6" s="265"/>
      <c r="O6" s="265"/>
      <c r="P6" s="229"/>
    </row>
    <row r="7" spans="1:16" ht="60" customHeight="1" x14ac:dyDescent="0.25">
      <c r="B7" s="201" t="s">
        <v>114</v>
      </c>
      <c r="C7" s="217" t="s">
        <v>171</v>
      </c>
      <c r="D7" s="202"/>
      <c r="E7" s="217" t="s">
        <v>264</v>
      </c>
      <c r="F7" s="202"/>
      <c r="G7" s="217" t="s">
        <v>265</v>
      </c>
      <c r="H7" s="202"/>
      <c r="I7" s="217" t="s">
        <v>266</v>
      </c>
      <c r="J7" s="202"/>
      <c r="K7" s="217" t="s">
        <v>267</v>
      </c>
      <c r="L7" s="202"/>
      <c r="M7" s="217" t="s">
        <v>268</v>
      </c>
      <c r="N7" s="202"/>
      <c r="O7" s="217" t="s">
        <v>269</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29" t="s">
        <v>88</v>
      </c>
      <c r="C9" s="95">
        <v>1902</v>
      </c>
      <c r="D9" s="124">
        <v>100</v>
      </c>
      <c r="E9" s="95">
        <v>0</v>
      </c>
      <c r="F9" s="124">
        <v>0</v>
      </c>
      <c r="G9" s="95">
        <v>1769</v>
      </c>
      <c r="H9" s="124">
        <v>93.01</v>
      </c>
      <c r="I9" s="95">
        <v>132</v>
      </c>
      <c r="J9" s="124">
        <v>6.94</v>
      </c>
      <c r="K9" s="95">
        <v>1</v>
      </c>
      <c r="L9" s="124">
        <v>0.05</v>
      </c>
      <c r="M9" s="95">
        <v>0</v>
      </c>
      <c r="N9" s="124">
        <v>0</v>
      </c>
      <c r="O9" s="95">
        <v>0</v>
      </c>
      <c r="P9" s="124">
        <v>0</v>
      </c>
    </row>
    <row r="10" spans="1:16" x14ac:dyDescent="0.25">
      <c r="B10" s="169" t="s">
        <v>89</v>
      </c>
      <c r="C10" s="72">
        <v>4218</v>
      </c>
      <c r="D10" s="125">
        <v>100</v>
      </c>
      <c r="E10" s="72">
        <v>0</v>
      </c>
      <c r="F10" s="125">
        <v>0</v>
      </c>
      <c r="G10" s="72">
        <v>3847</v>
      </c>
      <c r="H10" s="125">
        <v>91.2</v>
      </c>
      <c r="I10" s="72">
        <v>371</v>
      </c>
      <c r="J10" s="125">
        <v>8.8000000000000007</v>
      </c>
      <c r="K10" s="72">
        <v>0</v>
      </c>
      <c r="L10" s="125">
        <v>0</v>
      </c>
      <c r="M10" s="72">
        <v>0</v>
      </c>
      <c r="N10" s="125">
        <v>0</v>
      </c>
      <c r="O10" s="72">
        <v>0</v>
      </c>
      <c r="P10" s="125">
        <v>0</v>
      </c>
    </row>
    <row r="11" spans="1:16" x14ac:dyDescent="0.25">
      <c r="B11" s="169" t="s">
        <v>90</v>
      </c>
      <c r="C11" s="72">
        <v>1898</v>
      </c>
      <c r="D11" s="125">
        <v>100</v>
      </c>
      <c r="E11" s="72">
        <v>108</v>
      </c>
      <c r="F11" s="125">
        <v>5.69</v>
      </c>
      <c r="G11" s="72">
        <v>1504</v>
      </c>
      <c r="H11" s="125">
        <v>79.239999999999995</v>
      </c>
      <c r="I11" s="72">
        <v>215</v>
      </c>
      <c r="J11" s="125">
        <v>11.33</v>
      </c>
      <c r="K11" s="72">
        <v>1</v>
      </c>
      <c r="L11" s="125">
        <v>0.05</v>
      </c>
      <c r="M11" s="72">
        <v>70</v>
      </c>
      <c r="N11" s="125">
        <v>3.69</v>
      </c>
      <c r="O11" s="72">
        <v>0</v>
      </c>
      <c r="P11" s="125">
        <v>0</v>
      </c>
    </row>
    <row r="12" spans="1:16" x14ac:dyDescent="0.25">
      <c r="B12" s="169" t="s">
        <v>91</v>
      </c>
      <c r="C12" s="72">
        <v>352</v>
      </c>
      <c r="D12" s="125">
        <v>100</v>
      </c>
      <c r="E12" s="72">
        <v>0</v>
      </c>
      <c r="F12" s="125">
        <v>0</v>
      </c>
      <c r="G12" s="72">
        <v>286</v>
      </c>
      <c r="H12" s="125">
        <v>81.25</v>
      </c>
      <c r="I12" s="72">
        <v>66</v>
      </c>
      <c r="J12" s="125">
        <v>18.75</v>
      </c>
      <c r="K12" s="72">
        <v>0</v>
      </c>
      <c r="L12" s="125">
        <v>0</v>
      </c>
      <c r="M12" s="72">
        <v>0</v>
      </c>
      <c r="N12" s="125">
        <v>0</v>
      </c>
      <c r="O12" s="72">
        <v>0</v>
      </c>
      <c r="P12" s="125">
        <v>0</v>
      </c>
    </row>
    <row r="13" spans="1:16" x14ac:dyDescent="0.25">
      <c r="B13" s="169" t="s">
        <v>92</v>
      </c>
      <c r="C13" s="72">
        <v>12443</v>
      </c>
      <c r="D13" s="125">
        <v>100</v>
      </c>
      <c r="E13" s="72">
        <v>6312</v>
      </c>
      <c r="F13" s="125">
        <v>50.73</v>
      </c>
      <c r="G13" s="72">
        <v>2691</v>
      </c>
      <c r="H13" s="125">
        <v>21.63</v>
      </c>
      <c r="I13" s="72">
        <v>1222</v>
      </c>
      <c r="J13" s="125">
        <v>9.82</v>
      </c>
      <c r="K13" s="72">
        <v>2122</v>
      </c>
      <c r="L13" s="125">
        <v>17.05</v>
      </c>
      <c r="M13" s="72">
        <v>96</v>
      </c>
      <c r="N13" s="125">
        <v>0.77</v>
      </c>
      <c r="O13" s="72">
        <v>0</v>
      </c>
      <c r="P13" s="125">
        <v>0</v>
      </c>
    </row>
    <row r="14" spans="1:16" x14ac:dyDescent="0.25">
      <c r="B14" s="169" t="s">
        <v>93</v>
      </c>
      <c r="C14" s="72">
        <v>324</v>
      </c>
      <c r="D14" s="125">
        <v>100</v>
      </c>
      <c r="E14" s="72">
        <v>0</v>
      </c>
      <c r="F14" s="125">
        <v>0</v>
      </c>
      <c r="G14" s="72">
        <v>235</v>
      </c>
      <c r="H14" s="125">
        <v>72.53</v>
      </c>
      <c r="I14" s="72">
        <v>3</v>
      </c>
      <c r="J14" s="125">
        <v>0.93</v>
      </c>
      <c r="K14" s="72">
        <v>86</v>
      </c>
      <c r="L14" s="125">
        <v>26.54</v>
      </c>
      <c r="M14" s="72">
        <v>0</v>
      </c>
      <c r="N14" s="125">
        <v>0</v>
      </c>
      <c r="O14" s="72">
        <v>0</v>
      </c>
      <c r="P14" s="125">
        <v>0</v>
      </c>
    </row>
    <row r="15" spans="1:16" x14ac:dyDescent="0.25">
      <c r="B15" s="169" t="s">
        <v>94</v>
      </c>
      <c r="C15" s="72">
        <v>4594</v>
      </c>
      <c r="D15" s="125">
        <v>100</v>
      </c>
      <c r="E15" s="72">
        <v>416</v>
      </c>
      <c r="F15" s="125">
        <v>9.06</v>
      </c>
      <c r="G15" s="72">
        <v>3253</v>
      </c>
      <c r="H15" s="125">
        <v>70.81</v>
      </c>
      <c r="I15" s="72">
        <v>263</v>
      </c>
      <c r="J15" s="125">
        <v>5.72</v>
      </c>
      <c r="K15" s="72">
        <v>662</v>
      </c>
      <c r="L15" s="125">
        <v>14.41</v>
      </c>
      <c r="M15" s="72">
        <v>0</v>
      </c>
      <c r="N15" s="125">
        <v>0</v>
      </c>
      <c r="O15" s="72">
        <v>0</v>
      </c>
      <c r="P15" s="125">
        <v>0</v>
      </c>
    </row>
    <row r="16" spans="1:16" x14ac:dyDescent="0.25">
      <c r="B16" s="169" t="s">
        <v>95</v>
      </c>
      <c r="C16" s="72">
        <v>15581</v>
      </c>
      <c r="D16" s="125">
        <v>100</v>
      </c>
      <c r="E16" s="72">
        <v>1650</v>
      </c>
      <c r="F16" s="125">
        <v>10.59</v>
      </c>
      <c r="G16" s="72">
        <v>10216</v>
      </c>
      <c r="H16" s="125">
        <v>65.569999999999993</v>
      </c>
      <c r="I16" s="72">
        <v>1579</v>
      </c>
      <c r="J16" s="125">
        <v>10.130000000000001</v>
      </c>
      <c r="K16" s="72">
        <v>2136</v>
      </c>
      <c r="L16" s="125">
        <v>13.71</v>
      </c>
      <c r="M16" s="72">
        <v>0</v>
      </c>
      <c r="N16" s="125">
        <v>0</v>
      </c>
      <c r="O16" s="72">
        <v>0</v>
      </c>
      <c r="P16" s="125">
        <v>0</v>
      </c>
    </row>
    <row r="17" spans="2:16" x14ac:dyDescent="0.25">
      <c r="B17" s="169" t="s">
        <v>96</v>
      </c>
      <c r="C17" s="72">
        <v>11849</v>
      </c>
      <c r="D17" s="125">
        <v>100</v>
      </c>
      <c r="E17" s="72">
        <v>1591</v>
      </c>
      <c r="F17" s="125">
        <v>13.43</v>
      </c>
      <c r="G17" s="72">
        <v>8877</v>
      </c>
      <c r="H17" s="125">
        <v>74.92</v>
      </c>
      <c r="I17" s="72">
        <v>1381</v>
      </c>
      <c r="J17" s="125">
        <v>11.65</v>
      </c>
      <c r="K17" s="72">
        <v>0</v>
      </c>
      <c r="L17" s="125">
        <v>0</v>
      </c>
      <c r="M17" s="72">
        <v>0</v>
      </c>
      <c r="N17" s="125">
        <v>0</v>
      </c>
      <c r="O17" s="72">
        <v>0</v>
      </c>
      <c r="P17" s="125">
        <v>0</v>
      </c>
    </row>
    <row r="18" spans="2:16" x14ac:dyDescent="0.25">
      <c r="B18" s="169" t="s">
        <v>97</v>
      </c>
      <c r="C18" s="72">
        <v>10957</v>
      </c>
      <c r="D18" s="125">
        <v>100</v>
      </c>
      <c r="E18" s="72">
        <v>5371</v>
      </c>
      <c r="F18" s="125">
        <v>49.02</v>
      </c>
      <c r="G18" s="72">
        <v>4027</v>
      </c>
      <c r="H18" s="125">
        <v>36.75</v>
      </c>
      <c r="I18" s="72">
        <v>339</v>
      </c>
      <c r="J18" s="125">
        <v>3.09</v>
      </c>
      <c r="K18" s="72">
        <v>1220</v>
      </c>
      <c r="L18" s="125">
        <v>11.13</v>
      </c>
      <c r="M18" s="72">
        <v>0</v>
      </c>
      <c r="N18" s="125">
        <v>0</v>
      </c>
      <c r="O18" s="72">
        <v>0</v>
      </c>
      <c r="P18" s="125">
        <v>0</v>
      </c>
    </row>
    <row r="19" spans="2:16" x14ac:dyDescent="0.25">
      <c r="B19" s="169" t="s">
        <v>98</v>
      </c>
      <c r="C19" s="72">
        <v>6786</v>
      </c>
      <c r="D19" s="125">
        <v>100</v>
      </c>
      <c r="E19" s="72">
        <v>4347</v>
      </c>
      <c r="F19" s="125">
        <v>64.06</v>
      </c>
      <c r="G19" s="72">
        <v>1506</v>
      </c>
      <c r="H19" s="125">
        <v>22.19</v>
      </c>
      <c r="I19" s="72">
        <v>368</v>
      </c>
      <c r="J19" s="125">
        <v>5.42</v>
      </c>
      <c r="K19" s="72">
        <v>565</v>
      </c>
      <c r="L19" s="125">
        <v>8.33</v>
      </c>
      <c r="M19" s="72">
        <v>0</v>
      </c>
      <c r="N19" s="125">
        <v>0</v>
      </c>
      <c r="O19" s="72">
        <v>0</v>
      </c>
      <c r="P19" s="125">
        <v>0</v>
      </c>
    </row>
    <row r="20" spans="2:16" x14ac:dyDescent="0.25">
      <c r="B20" s="169" t="s">
        <v>99</v>
      </c>
      <c r="C20" s="72">
        <v>6862</v>
      </c>
      <c r="D20" s="125">
        <v>100</v>
      </c>
      <c r="E20" s="72">
        <v>1972</v>
      </c>
      <c r="F20" s="125">
        <v>28.74</v>
      </c>
      <c r="G20" s="72">
        <v>2963</v>
      </c>
      <c r="H20" s="125">
        <v>43.18</v>
      </c>
      <c r="I20" s="72">
        <v>1250</v>
      </c>
      <c r="J20" s="125">
        <v>18.22</v>
      </c>
      <c r="K20" s="72">
        <v>677</v>
      </c>
      <c r="L20" s="125">
        <v>9.8699999999999992</v>
      </c>
      <c r="M20" s="72">
        <v>0</v>
      </c>
      <c r="N20" s="125">
        <v>0</v>
      </c>
      <c r="O20" s="72">
        <v>0</v>
      </c>
      <c r="P20" s="125">
        <v>0</v>
      </c>
    </row>
    <row r="21" spans="2:16" x14ac:dyDescent="0.25">
      <c r="B21" s="169" t="s">
        <v>100</v>
      </c>
      <c r="C21" s="72">
        <v>11708</v>
      </c>
      <c r="D21" s="125">
        <v>100</v>
      </c>
      <c r="E21" s="72">
        <v>1278</v>
      </c>
      <c r="F21" s="125">
        <v>10.92</v>
      </c>
      <c r="G21" s="72">
        <v>6955</v>
      </c>
      <c r="H21" s="125">
        <v>59.4</v>
      </c>
      <c r="I21" s="72">
        <v>974</v>
      </c>
      <c r="J21" s="125">
        <v>8.32</v>
      </c>
      <c r="K21" s="72">
        <v>2501</v>
      </c>
      <c r="L21" s="125">
        <v>21.36</v>
      </c>
      <c r="M21" s="72">
        <v>0</v>
      </c>
      <c r="N21" s="125">
        <v>0</v>
      </c>
      <c r="O21" s="72">
        <v>0</v>
      </c>
      <c r="P21" s="125">
        <v>0</v>
      </c>
    </row>
    <row r="22" spans="2:16" x14ac:dyDescent="0.25">
      <c r="B22" s="169" t="s">
        <v>101</v>
      </c>
      <c r="C22" s="72">
        <v>544</v>
      </c>
      <c r="D22" s="125">
        <v>100</v>
      </c>
      <c r="E22" s="72">
        <v>0</v>
      </c>
      <c r="F22" s="125">
        <v>0</v>
      </c>
      <c r="G22" s="72">
        <v>249</v>
      </c>
      <c r="H22" s="125">
        <v>45.77</v>
      </c>
      <c r="I22" s="72">
        <v>125</v>
      </c>
      <c r="J22" s="125">
        <v>22.98</v>
      </c>
      <c r="K22" s="72">
        <v>170</v>
      </c>
      <c r="L22" s="125">
        <v>31.25</v>
      </c>
      <c r="M22" s="72">
        <v>0</v>
      </c>
      <c r="N22" s="125">
        <v>0</v>
      </c>
      <c r="O22" s="72">
        <v>0</v>
      </c>
      <c r="P22" s="125">
        <v>0</v>
      </c>
    </row>
    <row r="23" spans="2:16" x14ac:dyDescent="0.25">
      <c r="B23" s="169" t="s">
        <v>102</v>
      </c>
      <c r="C23" s="72">
        <v>1390</v>
      </c>
      <c r="D23" s="125">
        <v>100</v>
      </c>
      <c r="E23" s="72">
        <v>622</v>
      </c>
      <c r="F23" s="125">
        <v>44.75</v>
      </c>
      <c r="G23" s="72">
        <v>630</v>
      </c>
      <c r="H23" s="125">
        <v>45.32</v>
      </c>
      <c r="I23" s="72">
        <v>138</v>
      </c>
      <c r="J23" s="125">
        <v>9.93</v>
      </c>
      <c r="K23" s="72">
        <v>0</v>
      </c>
      <c r="L23" s="125">
        <v>0</v>
      </c>
      <c r="M23" s="72">
        <v>0</v>
      </c>
      <c r="N23" s="125">
        <v>0</v>
      </c>
      <c r="O23" s="72">
        <v>0</v>
      </c>
      <c r="P23" s="125">
        <v>0</v>
      </c>
    </row>
    <row r="24" spans="2:16" x14ac:dyDescent="0.25">
      <c r="B24" s="169" t="s">
        <v>103</v>
      </c>
      <c r="C24" s="72">
        <v>676</v>
      </c>
      <c r="D24" s="125">
        <v>100</v>
      </c>
      <c r="E24" s="72">
        <v>0</v>
      </c>
      <c r="F24" s="125">
        <v>0</v>
      </c>
      <c r="G24" s="72">
        <v>673</v>
      </c>
      <c r="H24" s="125">
        <v>99.56</v>
      </c>
      <c r="I24" s="72">
        <v>3</v>
      </c>
      <c r="J24" s="125">
        <v>0.44</v>
      </c>
      <c r="K24" s="72">
        <v>0</v>
      </c>
      <c r="L24" s="125">
        <v>0</v>
      </c>
      <c r="M24" s="72">
        <v>0</v>
      </c>
      <c r="N24" s="125">
        <v>0</v>
      </c>
      <c r="O24" s="72">
        <v>0</v>
      </c>
      <c r="P24" s="125">
        <v>0</v>
      </c>
    </row>
    <row r="25" spans="2:16" x14ac:dyDescent="0.25">
      <c r="B25" s="169" t="s">
        <v>104</v>
      </c>
      <c r="C25" s="72">
        <v>533</v>
      </c>
      <c r="D25" s="125">
        <v>100</v>
      </c>
      <c r="E25" s="72">
        <v>0</v>
      </c>
      <c r="F25" s="125">
        <v>0</v>
      </c>
      <c r="G25" s="72">
        <v>487</v>
      </c>
      <c r="H25" s="125">
        <v>91.37</v>
      </c>
      <c r="I25" s="72">
        <v>46</v>
      </c>
      <c r="J25" s="125">
        <v>8.6300000000000008</v>
      </c>
      <c r="K25" s="72">
        <v>0</v>
      </c>
      <c r="L25" s="125">
        <v>0</v>
      </c>
      <c r="M25" s="72">
        <v>0</v>
      </c>
      <c r="N25" s="125">
        <v>0</v>
      </c>
      <c r="O25" s="72">
        <v>0</v>
      </c>
      <c r="P25" s="125">
        <v>0</v>
      </c>
    </row>
    <row r="26" spans="2:16" x14ac:dyDescent="0.25">
      <c r="B26" s="169" t="s">
        <v>105</v>
      </c>
      <c r="C26" s="72">
        <v>0</v>
      </c>
      <c r="D26" s="125">
        <v>0</v>
      </c>
      <c r="E26" s="72">
        <v>0</v>
      </c>
      <c r="F26" s="125">
        <v>0</v>
      </c>
      <c r="G26" s="72">
        <v>0</v>
      </c>
      <c r="H26" s="125">
        <v>0</v>
      </c>
      <c r="I26" s="72">
        <v>0</v>
      </c>
      <c r="J26" s="125">
        <v>0</v>
      </c>
      <c r="K26" s="72">
        <v>0</v>
      </c>
      <c r="L26" s="125">
        <v>0</v>
      </c>
      <c r="M26" s="72">
        <v>0</v>
      </c>
      <c r="N26" s="125">
        <v>0</v>
      </c>
      <c r="O26" s="72">
        <v>0</v>
      </c>
      <c r="P26" s="125">
        <v>0</v>
      </c>
    </row>
    <row r="27" spans="2:16" x14ac:dyDescent="0.25">
      <c r="B27" s="30" t="s">
        <v>106</v>
      </c>
      <c r="C27" s="87">
        <v>4</v>
      </c>
      <c r="D27" s="126">
        <v>100</v>
      </c>
      <c r="E27" s="87">
        <v>2</v>
      </c>
      <c r="F27" s="126">
        <v>50</v>
      </c>
      <c r="G27" s="87">
        <v>2</v>
      </c>
      <c r="H27" s="126">
        <v>50</v>
      </c>
      <c r="I27" s="87">
        <v>0</v>
      </c>
      <c r="J27" s="126">
        <v>0</v>
      </c>
      <c r="K27" s="87">
        <v>0</v>
      </c>
      <c r="L27" s="126">
        <v>0</v>
      </c>
      <c r="M27" s="87">
        <v>0</v>
      </c>
      <c r="N27" s="126">
        <v>0</v>
      </c>
      <c r="O27" s="87">
        <v>0</v>
      </c>
      <c r="P27" s="126">
        <v>0</v>
      </c>
    </row>
    <row r="28" spans="2:16" ht="8.1" customHeight="1" x14ac:dyDescent="0.25"/>
    <row r="29" spans="2:16" x14ac:dyDescent="0.25">
      <c r="B29" s="31" t="s">
        <v>49</v>
      </c>
      <c r="C29" s="60">
        <v>92621</v>
      </c>
      <c r="D29" s="137">
        <v>100</v>
      </c>
      <c r="E29" s="60">
        <v>23669</v>
      </c>
      <c r="F29" s="137">
        <v>25.55</v>
      </c>
      <c r="G29" s="60">
        <v>50170</v>
      </c>
      <c r="H29" s="137">
        <v>54.17</v>
      </c>
      <c r="I29" s="60">
        <v>8475</v>
      </c>
      <c r="J29" s="137">
        <v>9.15</v>
      </c>
      <c r="K29" s="60">
        <v>10141</v>
      </c>
      <c r="L29" s="137">
        <v>10.95</v>
      </c>
      <c r="M29" s="60">
        <v>166</v>
      </c>
      <c r="N29" s="137">
        <v>0.18</v>
      </c>
      <c r="O29" s="60">
        <v>0</v>
      </c>
      <c r="P29" s="137">
        <v>0</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20" width="8" customWidth="1"/>
  </cols>
  <sheetData>
    <row r="1" spans="1:16" ht="15" customHeight="1" x14ac:dyDescent="0.25"/>
    <row r="2" spans="1:16" ht="52.5" customHeight="1" x14ac:dyDescent="0.25"/>
    <row r="3" spans="1:16" ht="23.45" customHeight="1" x14ac:dyDescent="0.25">
      <c r="A3" s="209" t="s">
        <v>272</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263</v>
      </c>
      <c r="D6" s="265"/>
      <c r="E6" s="265"/>
      <c r="F6" s="265"/>
      <c r="G6" s="265"/>
      <c r="H6" s="265"/>
      <c r="I6" s="265"/>
      <c r="J6" s="265"/>
      <c r="K6" s="265"/>
      <c r="L6" s="265"/>
      <c r="M6" s="265"/>
      <c r="N6" s="265"/>
      <c r="O6" s="265"/>
      <c r="P6" s="229"/>
    </row>
    <row r="7" spans="1:16" ht="60" customHeight="1" x14ac:dyDescent="0.25">
      <c r="B7" s="201" t="s">
        <v>114</v>
      </c>
      <c r="C7" s="217" t="s">
        <v>171</v>
      </c>
      <c r="D7" s="202"/>
      <c r="E7" s="217" t="s">
        <v>264</v>
      </c>
      <c r="F7" s="202"/>
      <c r="G7" s="217" t="s">
        <v>265</v>
      </c>
      <c r="H7" s="202"/>
      <c r="I7" s="217" t="s">
        <v>266</v>
      </c>
      <c r="J7" s="202"/>
      <c r="K7" s="217" t="s">
        <v>267</v>
      </c>
      <c r="L7" s="202"/>
      <c r="M7" s="217" t="s">
        <v>268</v>
      </c>
      <c r="N7" s="202"/>
      <c r="O7" s="217" t="s">
        <v>269</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29" t="s">
        <v>88</v>
      </c>
      <c r="C9" s="95">
        <v>95</v>
      </c>
      <c r="D9" s="124">
        <v>100</v>
      </c>
      <c r="E9" s="95">
        <v>0</v>
      </c>
      <c r="F9" s="124">
        <v>0</v>
      </c>
      <c r="G9" s="95">
        <v>13</v>
      </c>
      <c r="H9" s="124">
        <v>13.68</v>
      </c>
      <c r="I9" s="95">
        <v>82</v>
      </c>
      <c r="J9" s="124">
        <v>86.32</v>
      </c>
      <c r="K9" s="95">
        <v>0</v>
      </c>
      <c r="L9" s="124">
        <v>0</v>
      </c>
      <c r="M9" s="95">
        <v>0</v>
      </c>
      <c r="N9" s="124">
        <v>0</v>
      </c>
      <c r="O9" s="95">
        <v>0</v>
      </c>
      <c r="P9" s="124">
        <v>0</v>
      </c>
    </row>
    <row r="10" spans="1:16" x14ac:dyDescent="0.25">
      <c r="B10" s="169" t="s">
        <v>89</v>
      </c>
      <c r="C10" s="72">
        <v>1993</v>
      </c>
      <c r="D10" s="125">
        <v>100</v>
      </c>
      <c r="E10" s="72">
        <v>0</v>
      </c>
      <c r="F10" s="125">
        <v>0</v>
      </c>
      <c r="G10" s="72">
        <v>32</v>
      </c>
      <c r="H10" s="125">
        <v>1.61</v>
      </c>
      <c r="I10" s="72">
        <v>1961</v>
      </c>
      <c r="J10" s="125">
        <v>98.39</v>
      </c>
      <c r="K10" s="72">
        <v>0</v>
      </c>
      <c r="L10" s="125">
        <v>0</v>
      </c>
      <c r="M10" s="72">
        <v>0</v>
      </c>
      <c r="N10" s="125">
        <v>0</v>
      </c>
      <c r="O10" s="72">
        <v>0</v>
      </c>
      <c r="P10" s="125">
        <v>0</v>
      </c>
    </row>
    <row r="11" spans="1:16" x14ac:dyDescent="0.25">
      <c r="B11" s="169" t="s">
        <v>90</v>
      </c>
      <c r="C11" s="72">
        <v>1726</v>
      </c>
      <c r="D11" s="125">
        <v>100</v>
      </c>
      <c r="E11" s="72">
        <v>149</v>
      </c>
      <c r="F11" s="125">
        <v>8.6300000000000008</v>
      </c>
      <c r="G11" s="72">
        <v>17</v>
      </c>
      <c r="H11" s="125">
        <v>0.98</v>
      </c>
      <c r="I11" s="72">
        <v>184</v>
      </c>
      <c r="J11" s="125">
        <v>10.66</v>
      </c>
      <c r="K11" s="72">
        <v>1149</v>
      </c>
      <c r="L11" s="125">
        <v>66.569999999999993</v>
      </c>
      <c r="M11" s="72">
        <v>227</v>
      </c>
      <c r="N11" s="125">
        <v>13.15</v>
      </c>
      <c r="O11" s="72">
        <v>0</v>
      </c>
      <c r="P11" s="125">
        <v>0</v>
      </c>
    </row>
    <row r="12" spans="1:16" x14ac:dyDescent="0.25">
      <c r="B12" s="169" t="s">
        <v>91</v>
      </c>
      <c r="C12" s="72">
        <v>49</v>
      </c>
      <c r="D12" s="125">
        <v>100</v>
      </c>
      <c r="E12" s="72">
        <v>0</v>
      </c>
      <c r="F12" s="125">
        <v>0</v>
      </c>
      <c r="G12" s="72">
        <v>0</v>
      </c>
      <c r="H12" s="125">
        <v>0</v>
      </c>
      <c r="I12" s="72">
        <v>49</v>
      </c>
      <c r="J12" s="125">
        <v>100</v>
      </c>
      <c r="K12" s="72">
        <v>0</v>
      </c>
      <c r="L12" s="125">
        <v>0</v>
      </c>
      <c r="M12" s="72">
        <v>0</v>
      </c>
      <c r="N12" s="125">
        <v>0</v>
      </c>
      <c r="O12" s="72">
        <v>0</v>
      </c>
      <c r="P12" s="125">
        <v>0</v>
      </c>
    </row>
    <row r="13" spans="1:16" x14ac:dyDescent="0.25">
      <c r="B13" s="169" t="s">
        <v>92</v>
      </c>
      <c r="C13" s="72">
        <v>11827</v>
      </c>
      <c r="D13" s="125">
        <v>100</v>
      </c>
      <c r="E13" s="72">
        <v>6970</v>
      </c>
      <c r="F13" s="125">
        <v>58.93</v>
      </c>
      <c r="G13" s="72">
        <v>7</v>
      </c>
      <c r="H13" s="125">
        <v>0.06</v>
      </c>
      <c r="I13" s="72">
        <v>2263</v>
      </c>
      <c r="J13" s="125">
        <v>19.13</v>
      </c>
      <c r="K13" s="72">
        <v>2450</v>
      </c>
      <c r="L13" s="125">
        <v>20.72</v>
      </c>
      <c r="M13" s="72">
        <v>137</v>
      </c>
      <c r="N13" s="125">
        <v>1.1599999999999999</v>
      </c>
      <c r="O13" s="72">
        <v>0</v>
      </c>
      <c r="P13" s="125">
        <v>0</v>
      </c>
    </row>
    <row r="14" spans="1:16" x14ac:dyDescent="0.25">
      <c r="B14" s="169" t="s">
        <v>93</v>
      </c>
      <c r="C14" s="72">
        <v>40</v>
      </c>
      <c r="D14" s="125">
        <v>100</v>
      </c>
      <c r="E14" s="72">
        <v>0</v>
      </c>
      <c r="F14" s="125">
        <v>0</v>
      </c>
      <c r="G14" s="72">
        <v>2</v>
      </c>
      <c r="H14" s="125">
        <v>5</v>
      </c>
      <c r="I14" s="72">
        <v>1</v>
      </c>
      <c r="J14" s="125">
        <v>2.5</v>
      </c>
      <c r="K14" s="72">
        <v>37</v>
      </c>
      <c r="L14" s="125">
        <v>92.5</v>
      </c>
      <c r="M14" s="72">
        <v>0</v>
      </c>
      <c r="N14" s="125">
        <v>0</v>
      </c>
      <c r="O14" s="72">
        <v>0</v>
      </c>
      <c r="P14" s="125">
        <v>0</v>
      </c>
    </row>
    <row r="15" spans="1:16" x14ac:dyDescent="0.25">
      <c r="B15" s="169" t="s">
        <v>94</v>
      </c>
      <c r="C15" s="72">
        <v>3570</v>
      </c>
      <c r="D15" s="125">
        <v>100</v>
      </c>
      <c r="E15" s="72">
        <v>754</v>
      </c>
      <c r="F15" s="125">
        <v>21.12</v>
      </c>
      <c r="G15" s="72">
        <v>1847</v>
      </c>
      <c r="H15" s="125">
        <v>51.74</v>
      </c>
      <c r="I15" s="72">
        <v>132</v>
      </c>
      <c r="J15" s="125">
        <v>3.7</v>
      </c>
      <c r="K15" s="72">
        <v>837</v>
      </c>
      <c r="L15" s="125">
        <v>23.45</v>
      </c>
      <c r="M15" s="72">
        <v>0</v>
      </c>
      <c r="N15" s="125">
        <v>0</v>
      </c>
      <c r="O15" s="72">
        <v>0</v>
      </c>
      <c r="P15" s="125">
        <v>0</v>
      </c>
    </row>
    <row r="16" spans="1:16" x14ac:dyDescent="0.25">
      <c r="B16" s="169" t="s">
        <v>95</v>
      </c>
      <c r="C16" s="72">
        <v>14580</v>
      </c>
      <c r="D16" s="125">
        <v>100</v>
      </c>
      <c r="E16" s="72">
        <v>3330</v>
      </c>
      <c r="F16" s="125">
        <v>22.84</v>
      </c>
      <c r="G16" s="72">
        <v>14</v>
      </c>
      <c r="H16" s="125">
        <v>0.1</v>
      </c>
      <c r="I16" s="72">
        <v>9215</v>
      </c>
      <c r="J16" s="125">
        <v>63.2</v>
      </c>
      <c r="K16" s="72">
        <v>2021</v>
      </c>
      <c r="L16" s="125">
        <v>13.86</v>
      </c>
      <c r="M16" s="72">
        <v>0</v>
      </c>
      <c r="N16" s="125">
        <v>0</v>
      </c>
      <c r="O16" s="72">
        <v>0</v>
      </c>
      <c r="P16" s="125">
        <v>0</v>
      </c>
    </row>
    <row r="17" spans="2:16" x14ac:dyDescent="0.25">
      <c r="B17" s="169" t="s">
        <v>96</v>
      </c>
      <c r="C17" s="72">
        <v>4067</v>
      </c>
      <c r="D17" s="125">
        <v>100</v>
      </c>
      <c r="E17" s="72">
        <v>3229</v>
      </c>
      <c r="F17" s="125">
        <v>79.400000000000006</v>
      </c>
      <c r="G17" s="72">
        <v>7</v>
      </c>
      <c r="H17" s="125">
        <v>0.17</v>
      </c>
      <c r="I17" s="72">
        <v>831</v>
      </c>
      <c r="J17" s="125">
        <v>20.43</v>
      </c>
      <c r="K17" s="72">
        <v>0</v>
      </c>
      <c r="L17" s="125">
        <v>0</v>
      </c>
      <c r="M17" s="72">
        <v>0</v>
      </c>
      <c r="N17" s="125">
        <v>0</v>
      </c>
      <c r="O17" s="72">
        <v>0</v>
      </c>
      <c r="P17" s="125">
        <v>0</v>
      </c>
    </row>
    <row r="18" spans="2:16" x14ac:dyDescent="0.25">
      <c r="B18" s="169" t="s">
        <v>97</v>
      </c>
      <c r="C18" s="72">
        <v>8927</v>
      </c>
      <c r="D18" s="125">
        <v>100</v>
      </c>
      <c r="E18" s="72">
        <v>6521</v>
      </c>
      <c r="F18" s="125">
        <v>73.05</v>
      </c>
      <c r="G18" s="72">
        <v>1388</v>
      </c>
      <c r="H18" s="125">
        <v>15.55</v>
      </c>
      <c r="I18" s="72">
        <v>80</v>
      </c>
      <c r="J18" s="125">
        <v>0.9</v>
      </c>
      <c r="K18" s="72">
        <v>938</v>
      </c>
      <c r="L18" s="125">
        <v>10.51</v>
      </c>
      <c r="M18" s="72">
        <v>0</v>
      </c>
      <c r="N18" s="125">
        <v>0</v>
      </c>
      <c r="O18" s="72">
        <v>0</v>
      </c>
      <c r="P18" s="125">
        <v>0</v>
      </c>
    </row>
    <row r="19" spans="2:16" x14ac:dyDescent="0.25">
      <c r="B19" s="169" t="s">
        <v>98</v>
      </c>
      <c r="C19" s="72">
        <v>7284</v>
      </c>
      <c r="D19" s="125">
        <v>100</v>
      </c>
      <c r="E19" s="72">
        <v>6125</v>
      </c>
      <c r="F19" s="125">
        <v>84.09</v>
      </c>
      <c r="G19" s="72">
        <v>0</v>
      </c>
      <c r="H19" s="125">
        <v>0</v>
      </c>
      <c r="I19" s="72">
        <v>307</v>
      </c>
      <c r="J19" s="125">
        <v>4.21</v>
      </c>
      <c r="K19" s="72">
        <v>852</v>
      </c>
      <c r="L19" s="125">
        <v>11.7</v>
      </c>
      <c r="M19" s="72">
        <v>0</v>
      </c>
      <c r="N19" s="125">
        <v>0</v>
      </c>
      <c r="O19" s="72">
        <v>0</v>
      </c>
      <c r="P19" s="125">
        <v>0</v>
      </c>
    </row>
    <row r="20" spans="2:16" x14ac:dyDescent="0.25">
      <c r="B20" s="169" t="s">
        <v>99</v>
      </c>
      <c r="C20" s="72">
        <v>7359</v>
      </c>
      <c r="D20" s="125">
        <v>100</v>
      </c>
      <c r="E20" s="72">
        <v>3196</v>
      </c>
      <c r="F20" s="125">
        <v>43.43</v>
      </c>
      <c r="G20" s="72">
        <v>769</v>
      </c>
      <c r="H20" s="125">
        <v>10.45</v>
      </c>
      <c r="I20" s="72">
        <v>1554</v>
      </c>
      <c r="J20" s="125">
        <v>21.12</v>
      </c>
      <c r="K20" s="72">
        <v>1840</v>
      </c>
      <c r="L20" s="125">
        <v>25</v>
      </c>
      <c r="M20" s="72">
        <v>0</v>
      </c>
      <c r="N20" s="125">
        <v>0</v>
      </c>
      <c r="O20" s="72">
        <v>0</v>
      </c>
      <c r="P20" s="125">
        <v>0</v>
      </c>
    </row>
    <row r="21" spans="2:16" x14ac:dyDescent="0.25">
      <c r="B21" s="169" t="s">
        <v>100</v>
      </c>
      <c r="C21" s="72">
        <v>5571</v>
      </c>
      <c r="D21" s="125">
        <v>100</v>
      </c>
      <c r="E21" s="72">
        <v>1074</v>
      </c>
      <c r="F21" s="125">
        <v>19.28</v>
      </c>
      <c r="G21" s="72">
        <v>3</v>
      </c>
      <c r="H21" s="125">
        <v>0.05</v>
      </c>
      <c r="I21" s="72">
        <v>402</v>
      </c>
      <c r="J21" s="125">
        <v>7.22</v>
      </c>
      <c r="K21" s="72">
        <v>4092</v>
      </c>
      <c r="L21" s="125">
        <v>73.45</v>
      </c>
      <c r="M21" s="72">
        <v>0</v>
      </c>
      <c r="N21" s="125">
        <v>0</v>
      </c>
      <c r="O21" s="72">
        <v>0</v>
      </c>
      <c r="P21" s="125">
        <v>0</v>
      </c>
    </row>
    <row r="22" spans="2:16" x14ac:dyDescent="0.25">
      <c r="B22" s="169" t="s">
        <v>101</v>
      </c>
      <c r="C22" s="72">
        <v>223</v>
      </c>
      <c r="D22" s="125">
        <v>100</v>
      </c>
      <c r="E22" s="72">
        <v>0</v>
      </c>
      <c r="F22" s="125">
        <v>0</v>
      </c>
      <c r="G22" s="72">
        <v>0</v>
      </c>
      <c r="H22" s="125">
        <v>0</v>
      </c>
      <c r="I22" s="72">
        <v>88</v>
      </c>
      <c r="J22" s="125">
        <v>39.46</v>
      </c>
      <c r="K22" s="72">
        <v>135</v>
      </c>
      <c r="L22" s="125">
        <v>60.54</v>
      </c>
      <c r="M22" s="72">
        <v>0</v>
      </c>
      <c r="N22" s="125">
        <v>0</v>
      </c>
      <c r="O22" s="72">
        <v>0</v>
      </c>
      <c r="P22" s="125">
        <v>0</v>
      </c>
    </row>
    <row r="23" spans="2:16" x14ac:dyDescent="0.25">
      <c r="B23" s="169" t="s">
        <v>102</v>
      </c>
      <c r="C23" s="72">
        <v>948</v>
      </c>
      <c r="D23" s="125">
        <v>100</v>
      </c>
      <c r="E23" s="72">
        <v>572</v>
      </c>
      <c r="F23" s="125">
        <v>60.34</v>
      </c>
      <c r="G23" s="72">
        <v>13</v>
      </c>
      <c r="H23" s="125">
        <v>1.37</v>
      </c>
      <c r="I23" s="72">
        <v>225</v>
      </c>
      <c r="J23" s="125">
        <v>23.73</v>
      </c>
      <c r="K23" s="72">
        <v>138</v>
      </c>
      <c r="L23" s="125">
        <v>14.56</v>
      </c>
      <c r="M23" s="72">
        <v>0</v>
      </c>
      <c r="N23" s="125">
        <v>0</v>
      </c>
      <c r="O23" s="72">
        <v>0</v>
      </c>
      <c r="P23" s="125">
        <v>0</v>
      </c>
    </row>
    <row r="24" spans="2:16" x14ac:dyDescent="0.25">
      <c r="B24" s="169" t="s">
        <v>103</v>
      </c>
      <c r="C24" s="72">
        <v>29</v>
      </c>
      <c r="D24" s="125">
        <v>100</v>
      </c>
      <c r="E24" s="72">
        <v>0</v>
      </c>
      <c r="F24" s="125">
        <v>0</v>
      </c>
      <c r="G24" s="72">
        <v>27</v>
      </c>
      <c r="H24" s="125">
        <v>93.1</v>
      </c>
      <c r="I24" s="72">
        <v>2</v>
      </c>
      <c r="J24" s="125">
        <v>6.9</v>
      </c>
      <c r="K24" s="72">
        <v>0</v>
      </c>
      <c r="L24" s="125">
        <v>0</v>
      </c>
      <c r="M24" s="72">
        <v>0</v>
      </c>
      <c r="N24" s="125">
        <v>0</v>
      </c>
      <c r="O24" s="72">
        <v>0</v>
      </c>
      <c r="P24" s="125">
        <v>0</v>
      </c>
    </row>
    <row r="25" spans="2:16" x14ac:dyDescent="0.25">
      <c r="B25" s="169" t="s">
        <v>104</v>
      </c>
      <c r="C25" s="72">
        <v>38</v>
      </c>
      <c r="D25" s="125">
        <v>100</v>
      </c>
      <c r="E25" s="72">
        <v>0</v>
      </c>
      <c r="F25" s="125">
        <v>0</v>
      </c>
      <c r="G25" s="72">
        <v>14</v>
      </c>
      <c r="H25" s="125">
        <v>36.840000000000003</v>
      </c>
      <c r="I25" s="72">
        <v>24</v>
      </c>
      <c r="J25" s="125">
        <v>63.16</v>
      </c>
      <c r="K25" s="72">
        <v>0</v>
      </c>
      <c r="L25" s="125">
        <v>0</v>
      </c>
      <c r="M25" s="72">
        <v>0</v>
      </c>
      <c r="N25" s="125">
        <v>0</v>
      </c>
      <c r="O25" s="72">
        <v>0</v>
      </c>
      <c r="P25" s="125">
        <v>0</v>
      </c>
    </row>
    <row r="26" spans="2:16" x14ac:dyDescent="0.25">
      <c r="B26" s="169" t="s">
        <v>105</v>
      </c>
      <c r="C26" s="72">
        <v>0</v>
      </c>
      <c r="D26" s="125">
        <v>0</v>
      </c>
      <c r="E26" s="72">
        <v>0</v>
      </c>
      <c r="F26" s="125">
        <v>0</v>
      </c>
      <c r="G26" s="72">
        <v>0</v>
      </c>
      <c r="H26" s="125">
        <v>0</v>
      </c>
      <c r="I26" s="72">
        <v>0</v>
      </c>
      <c r="J26" s="125">
        <v>0</v>
      </c>
      <c r="K26" s="72">
        <v>0</v>
      </c>
      <c r="L26" s="125">
        <v>0</v>
      </c>
      <c r="M26" s="72">
        <v>0</v>
      </c>
      <c r="N26" s="125">
        <v>0</v>
      </c>
      <c r="O26" s="72">
        <v>0</v>
      </c>
      <c r="P26" s="125">
        <v>0</v>
      </c>
    </row>
    <row r="27" spans="2:16" x14ac:dyDescent="0.25">
      <c r="B27" s="30" t="s">
        <v>106</v>
      </c>
      <c r="C27" s="87">
        <v>1</v>
      </c>
      <c r="D27" s="126">
        <v>100</v>
      </c>
      <c r="E27" s="87">
        <v>1</v>
      </c>
      <c r="F27" s="126">
        <v>100</v>
      </c>
      <c r="G27" s="87">
        <v>0</v>
      </c>
      <c r="H27" s="126">
        <v>0</v>
      </c>
      <c r="I27" s="87">
        <v>0</v>
      </c>
      <c r="J27" s="126">
        <v>0</v>
      </c>
      <c r="K27" s="87">
        <v>0</v>
      </c>
      <c r="L27" s="126">
        <v>0</v>
      </c>
      <c r="M27" s="87">
        <v>0</v>
      </c>
      <c r="N27" s="126">
        <v>0</v>
      </c>
      <c r="O27" s="87">
        <v>0</v>
      </c>
      <c r="P27" s="126">
        <v>0</v>
      </c>
    </row>
    <row r="28" spans="2:16" ht="8.1" customHeight="1" x14ac:dyDescent="0.25"/>
    <row r="29" spans="2:16" x14ac:dyDescent="0.25">
      <c r="B29" s="31" t="s">
        <v>49</v>
      </c>
      <c r="C29" s="60">
        <v>68327</v>
      </c>
      <c r="D29" s="137">
        <v>100</v>
      </c>
      <c r="E29" s="60">
        <v>31921</v>
      </c>
      <c r="F29" s="137">
        <v>46.72</v>
      </c>
      <c r="G29" s="60">
        <v>4153</v>
      </c>
      <c r="H29" s="137">
        <v>6.08</v>
      </c>
      <c r="I29" s="60">
        <v>17400</v>
      </c>
      <c r="J29" s="137">
        <v>25.47</v>
      </c>
      <c r="K29" s="60">
        <v>14489</v>
      </c>
      <c r="L29" s="137">
        <v>21.21</v>
      </c>
      <c r="M29" s="60">
        <v>364</v>
      </c>
      <c r="N29" s="137">
        <v>0.53</v>
      </c>
      <c r="O29" s="60">
        <v>0</v>
      </c>
      <c r="P29" s="137">
        <v>0</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16" width="8" customWidth="1"/>
  </cols>
  <sheetData>
    <row r="1" spans="1:16" ht="15" customHeight="1" x14ac:dyDescent="0.25"/>
    <row r="2" spans="1:16" ht="52.5" customHeight="1" x14ac:dyDescent="0.25"/>
    <row r="3" spans="1:16" ht="23.45" customHeight="1" x14ac:dyDescent="0.25">
      <c r="A3" s="209" t="s">
        <v>273</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274</v>
      </c>
      <c r="D6" s="265"/>
      <c r="E6" s="265"/>
      <c r="F6" s="265"/>
      <c r="G6" s="265"/>
      <c r="H6" s="265"/>
      <c r="I6" s="265"/>
      <c r="J6" s="265"/>
      <c r="K6" s="265"/>
      <c r="L6" s="265"/>
      <c r="M6" s="265"/>
      <c r="N6" s="265"/>
      <c r="O6" s="265"/>
      <c r="P6" s="229"/>
    </row>
    <row r="7" spans="1:16" ht="60" customHeight="1" x14ac:dyDescent="0.25">
      <c r="B7" s="201" t="s">
        <v>114</v>
      </c>
      <c r="C7" s="217" t="s">
        <v>275</v>
      </c>
      <c r="D7" s="202"/>
      <c r="E7" s="217" t="s">
        <v>276</v>
      </c>
      <c r="F7" s="202"/>
      <c r="G7" s="217" t="s">
        <v>277</v>
      </c>
      <c r="H7" s="202"/>
      <c r="I7" s="217" t="s">
        <v>278</v>
      </c>
      <c r="J7" s="202"/>
      <c r="K7" s="217" t="s">
        <v>279</v>
      </c>
      <c r="L7" s="202"/>
      <c r="M7" s="217" t="s">
        <v>280</v>
      </c>
      <c r="N7" s="202"/>
      <c r="O7" s="217" t="s">
        <v>281</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16" t="s">
        <v>88</v>
      </c>
      <c r="C9" s="40">
        <v>146969</v>
      </c>
      <c r="D9" s="41">
        <v>0.87324052453016288</v>
      </c>
      <c r="E9" s="40">
        <v>21214</v>
      </c>
      <c r="F9" s="41">
        <v>0.12604647570156211</v>
      </c>
      <c r="G9" s="40">
        <v>120</v>
      </c>
      <c r="H9" s="41">
        <v>7.1299976827507536E-4</v>
      </c>
      <c r="I9" s="40">
        <v>0</v>
      </c>
      <c r="J9" s="41">
        <v>0</v>
      </c>
      <c r="K9" s="40">
        <v>0</v>
      </c>
      <c r="L9" s="41">
        <v>0</v>
      </c>
      <c r="M9" s="40">
        <v>0</v>
      </c>
      <c r="N9" s="41">
        <v>0</v>
      </c>
      <c r="O9" s="40">
        <v>0</v>
      </c>
      <c r="P9" s="41">
        <v>0</v>
      </c>
    </row>
    <row r="10" spans="1:16" x14ac:dyDescent="0.25">
      <c r="B10" s="17" t="s">
        <v>89</v>
      </c>
      <c r="C10" s="42">
        <v>3209</v>
      </c>
      <c r="D10" s="43">
        <v>0.2199451679232351</v>
      </c>
      <c r="E10" s="42">
        <v>6759</v>
      </c>
      <c r="F10" s="43">
        <v>0.463262508567512</v>
      </c>
      <c r="G10" s="42">
        <v>292</v>
      </c>
      <c r="H10" s="43">
        <v>2.001370801919123E-2</v>
      </c>
      <c r="I10" s="42">
        <v>2750</v>
      </c>
      <c r="J10" s="43">
        <v>0.1884852638793694</v>
      </c>
      <c r="K10" s="42">
        <v>573</v>
      </c>
      <c r="L10" s="43">
        <v>3.9273474982864973E-2</v>
      </c>
      <c r="M10" s="42">
        <v>0</v>
      </c>
      <c r="N10" s="43">
        <v>0</v>
      </c>
      <c r="O10" s="42">
        <v>1007</v>
      </c>
      <c r="P10" s="43">
        <v>6.9019876627827284E-2</v>
      </c>
    </row>
    <row r="11" spans="1:16" x14ac:dyDescent="0.25">
      <c r="B11" s="17" t="s">
        <v>90</v>
      </c>
      <c r="C11" s="42">
        <v>4066</v>
      </c>
      <c r="D11" s="43">
        <v>0.31385565418757239</v>
      </c>
      <c r="E11" s="42">
        <v>3344</v>
      </c>
      <c r="F11" s="43">
        <v>0.25812427634118101</v>
      </c>
      <c r="G11" s="42">
        <v>314</v>
      </c>
      <c r="H11" s="43">
        <v>2.4237746043998459E-2</v>
      </c>
      <c r="I11" s="42">
        <v>3486</v>
      </c>
      <c r="J11" s="43">
        <v>0.26908529525279817</v>
      </c>
      <c r="K11" s="42">
        <v>0</v>
      </c>
      <c r="L11" s="43">
        <v>0</v>
      </c>
      <c r="M11" s="42">
        <v>1</v>
      </c>
      <c r="N11" s="43">
        <v>7.7190274025472789E-5</v>
      </c>
      <c r="O11" s="42">
        <v>1744</v>
      </c>
      <c r="P11" s="43">
        <v>0.1346198379004245</v>
      </c>
    </row>
    <row r="12" spans="1:16" x14ac:dyDescent="0.25">
      <c r="B12" s="17" t="s">
        <v>91</v>
      </c>
      <c r="C12" s="42">
        <v>671</v>
      </c>
      <c r="D12" s="43">
        <v>4.3092929163187979E-2</v>
      </c>
      <c r="E12" s="42">
        <v>13042</v>
      </c>
      <c r="F12" s="43">
        <v>0.83758268576199346</v>
      </c>
      <c r="G12" s="42">
        <v>63</v>
      </c>
      <c r="H12" s="43">
        <v>4.0459829169610176E-3</v>
      </c>
      <c r="I12" s="42">
        <v>17</v>
      </c>
      <c r="J12" s="43">
        <v>1.091773168068846E-3</v>
      </c>
      <c r="K12" s="42">
        <v>1441</v>
      </c>
      <c r="L12" s="43">
        <v>9.2543831481600405E-2</v>
      </c>
      <c r="M12" s="42">
        <v>303</v>
      </c>
      <c r="N12" s="43">
        <v>1.945925117205061E-2</v>
      </c>
      <c r="O12" s="42">
        <v>34</v>
      </c>
      <c r="P12" s="43">
        <v>2.1835463361376921E-3</v>
      </c>
    </row>
    <row r="13" spans="1:16" x14ac:dyDescent="0.25">
      <c r="B13" s="17" t="s">
        <v>92</v>
      </c>
      <c r="C13" s="42">
        <v>53</v>
      </c>
      <c r="D13" s="43">
        <v>1.0700585503735109E-2</v>
      </c>
      <c r="E13" s="42">
        <v>1030</v>
      </c>
      <c r="F13" s="43">
        <v>0.20795477488390871</v>
      </c>
      <c r="G13" s="42">
        <v>1627</v>
      </c>
      <c r="H13" s="43">
        <v>0.32848778518069849</v>
      </c>
      <c r="I13" s="42">
        <v>5</v>
      </c>
      <c r="J13" s="43">
        <v>1.0094891984655759E-3</v>
      </c>
      <c r="K13" s="42">
        <v>766</v>
      </c>
      <c r="L13" s="43">
        <v>0.15465374520492631</v>
      </c>
      <c r="M13" s="42">
        <v>1371</v>
      </c>
      <c r="N13" s="43">
        <v>0.27680193821926108</v>
      </c>
      <c r="O13" s="42">
        <v>101</v>
      </c>
      <c r="P13" s="43">
        <v>2.0391681809004639E-2</v>
      </c>
    </row>
    <row r="14" spans="1:16" x14ac:dyDescent="0.25">
      <c r="B14" s="17" t="s">
        <v>93</v>
      </c>
      <c r="C14" s="42">
        <v>557</v>
      </c>
      <c r="D14" s="43">
        <v>6.4482519101643904E-2</v>
      </c>
      <c r="E14" s="42">
        <v>2729</v>
      </c>
      <c r="F14" s="43">
        <v>0.31592961333642039</v>
      </c>
      <c r="G14" s="42">
        <v>0</v>
      </c>
      <c r="H14" s="43">
        <v>0</v>
      </c>
      <c r="I14" s="42">
        <v>4156</v>
      </c>
      <c r="J14" s="43">
        <v>0.48112989117851362</v>
      </c>
      <c r="K14" s="42">
        <v>0</v>
      </c>
      <c r="L14" s="43">
        <v>0</v>
      </c>
      <c r="M14" s="42">
        <v>0</v>
      </c>
      <c r="N14" s="43">
        <v>0</v>
      </c>
      <c r="O14" s="42">
        <v>1196</v>
      </c>
      <c r="P14" s="43">
        <v>0.13845797638342211</v>
      </c>
    </row>
    <row r="15" spans="1:16" x14ac:dyDescent="0.25">
      <c r="B15" s="17" t="s">
        <v>94</v>
      </c>
      <c r="C15" s="42">
        <v>6230</v>
      </c>
      <c r="D15" s="43">
        <v>0.41038139779988142</v>
      </c>
      <c r="E15" s="42">
        <v>4802</v>
      </c>
      <c r="F15" s="43">
        <v>0.3163164481918187</v>
      </c>
      <c r="G15" s="42">
        <v>1281</v>
      </c>
      <c r="H15" s="43">
        <v>8.4381793030762139E-2</v>
      </c>
      <c r="I15" s="42">
        <v>98</v>
      </c>
      <c r="J15" s="43">
        <v>6.4554377182003816E-3</v>
      </c>
      <c r="K15" s="42">
        <v>2256</v>
      </c>
      <c r="L15" s="43">
        <v>0.1486068111455108</v>
      </c>
      <c r="M15" s="42">
        <v>439</v>
      </c>
      <c r="N15" s="43">
        <v>2.891772610499967E-2</v>
      </c>
      <c r="O15" s="42">
        <v>75</v>
      </c>
      <c r="P15" s="43">
        <v>4.9403860088268227E-3</v>
      </c>
    </row>
    <row r="16" spans="1:16" x14ac:dyDescent="0.25">
      <c r="B16" s="17" t="s">
        <v>95</v>
      </c>
      <c r="C16" s="42">
        <v>14587</v>
      </c>
      <c r="D16" s="43">
        <v>0.34710291493158829</v>
      </c>
      <c r="E16" s="42">
        <v>9547</v>
      </c>
      <c r="F16" s="43">
        <v>0.22717430101130279</v>
      </c>
      <c r="G16" s="42">
        <v>7238</v>
      </c>
      <c r="H16" s="43">
        <v>0.1722308149910767</v>
      </c>
      <c r="I16" s="42">
        <v>5781</v>
      </c>
      <c r="J16" s="43">
        <v>0.13756097560975611</v>
      </c>
      <c r="K16" s="42">
        <v>436</v>
      </c>
      <c r="L16" s="43">
        <v>1.037477691850089E-2</v>
      </c>
      <c r="M16" s="42">
        <v>0</v>
      </c>
      <c r="N16" s="43">
        <v>0</v>
      </c>
      <c r="O16" s="42">
        <v>4436</v>
      </c>
      <c r="P16" s="43">
        <v>0.1055562165377751</v>
      </c>
    </row>
    <row r="17" spans="2:16" x14ac:dyDescent="0.25">
      <c r="B17" s="17" t="s">
        <v>96</v>
      </c>
      <c r="C17" s="42">
        <v>11537</v>
      </c>
      <c r="D17" s="43">
        <v>0.26951829182824838</v>
      </c>
      <c r="E17" s="42">
        <v>23574</v>
      </c>
      <c r="F17" s="43">
        <v>0.55071718917908707</v>
      </c>
      <c r="G17" s="42">
        <v>1850</v>
      </c>
      <c r="H17" s="43">
        <v>4.3218240433584083E-2</v>
      </c>
      <c r="I17" s="42">
        <v>0</v>
      </c>
      <c r="J17" s="43">
        <v>0</v>
      </c>
      <c r="K17" s="42">
        <v>0</v>
      </c>
      <c r="L17" s="43">
        <v>0</v>
      </c>
      <c r="M17" s="42">
        <v>5845</v>
      </c>
      <c r="N17" s="43">
        <v>0.1365462785590805</v>
      </c>
      <c r="O17" s="42">
        <v>0</v>
      </c>
      <c r="P17" s="43">
        <v>0</v>
      </c>
    </row>
    <row r="18" spans="2:16" x14ac:dyDescent="0.25">
      <c r="B18" s="17" t="s">
        <v>97</v>
      </c>
      <c r="C18" s="42">
        <v>4519</v>
      </c>
      <c r="D18" s="43">
        <v>5.6460681176441187E-2</v>
      </c>
      <c r="E18" s="42">
        <v>60890</v>
      </c>
      <c r="F18" s="43">
        <v>0.76076363727229568</v>
      </c>
      <c r="G18" s="42">
        <v>9574</v>
      </c>
      <c r="H18" s="43">
        <v>0.1196181813638522</v>
      </c>
      <c r="I18" s="42">
        <v>161</v>
      </c>
      <c r="J18" s="43">
        <v>2.0115445163547321E-3</v>
      </c>
      <c r="K18" s="42">
        <v>806</v>
      </c>
      <c r="L18" s="43">
        <v>1.0070216647092629E-2</v>
      </c>
      <c r="M18" s="42">
        <v>4069</v>
      </c>
      <c r="N18" s="43">
        <v>5.0838351782903121E-2</v>
      </c>
      <c r="O18" s="42">
        <v>19</v>
      </c>
      <c r="P18" s="43">
        <v>2.3738724106049631E-4</v>
      </c>
    </row>
    <row r="19" spans="2:16" x14ac:dyDescent="0.25">
      <c r="B19" s="17" t="s">
        <v>98</v>
      </c>
      <c r="C19" s="42">
        <v>352</v>
      </c>
      <c r="D19" s="43">
        <v>5.6042031523642732E-2</v>
      </c>
      <c r="E19" s="42">
        <v>347</v>
      </c>
      <c r="F19" s="43">
        <v>5.5245979939500083E-2</v>
      </c>
      <c r="G19" s="42">
        <v>4668</v>
      </c>
      <c r="H19" s="43">
        <v>0.74319375895558037</v>
      </c>
      <c r="I19" s="42">
        <v>2</v>
      </c>
      <c r="J19" s="43">
        <v>3.1842063365706099E-4</v>
      </c>
      <c r="K19" s="42">
        <v>903</v>
      </c>
      <c r="L19" s="43">
        <v>0.14376691609616299</v>
      </c>
      <c r="M19" s="42">
        <v>5</v>
      </c>
      <c r="N19" s="43">
        <v>7.9605158414265242E-4</v>
      </c>
      <c r="O19" s="42">
        <v>4</v>
      </c>
      <c r="P19" s="43">
        <v>6.3684126731412198E-4</v>
      </c>
    </row>
    <row r="20" spans="2:16" x14ac:dyDescent="0.25">
      <c r="B20" s="17" t="s">
        <v>99</v>
      </c>
      <c r="C20" s="42">
        <v>11749</v>
      </c>
      <c r="D20" s="43">
        <v>0.26437893789378941</v>
      </c>
      <c r="E20" s="42">
        <v>22219</v>
      </c>
      <c r="F20" s="43">
        <v>0.49997749774977501</v>
      </c>
      <c r="G20" s="42">
        <v>7228</v>
      </c>
      <c r="H20" s="43">
        <v>0.16264626462646259</v>
      </c>
      <c r="I20" s="42">
        <v>1</v>
      </c>
      <c r="J20" s="43">
        <v>2.2502250225022501E-5</v>
      </c>
      <c r="K20" s="42">
        <v>3</v>
      </c>
      <c r="L20" s="43">
        <v>6.7506750675067504E-5</v>
      </c>
      <c r="M20" s="42">
        <v>2</v>
      </c>
      <c r="N20" s="43">
        <v>4.5004500450045003E-5</v>
      </c>
      <c r="O20" s="42">
        <v>3238</v>
      </c>
      <c r="P20" s="43">
        <v>7.2862286228622869E-2</v>
      </c>
    </row>
    <row r="21" spans="2:16" x14ac:dyDescent="0.25">
      <c r="B21" s="17" t="s">
        <v>100</v>
      </c>
      <c r="C21" s="42">
        <v>40616</v>
      </c>
      <c r="D21" s="43">
        <v>0.61111612650838076</v>
      </c>
      <c r="E21" s="42">
        <v>15412</v>
      </c>
      <c r="F21" s="43">
        <v>0.2318919081580452</v>
      </c>
      <c r="G21" s="42">
        <v>4174</v>
      </c>
      <c r="H21" s="43">
        <v>6.2802804610153168E-2</v>
      </c>
      <c r="I21" s="42">
        <v>334</v>
      </c>
      <c r="J21" s="43">
        <v>5.025428064156962E-3</v>
      </c>
      <c r="K21" s="42">
        <v>5724</v>
      </c>
      <c r="L21" s="43">
        <v>8.6124401913875603E-2</v>
      </c>
      <c r="M21" s="42">
        <v>39</v>
      </c>
      <c r="N21" s="43">
        <v>5.8680148054527401E-4</v>
      </c>
      <c r="O21" s="42">
        <v>163</v>
      </c>
      <c r="P21" s="43">
        <v>2.4525292648430682E-3</v>
      </c>
    </row>
    <row r="22" spans="2:16" x14ac:dyDescent="0.25">
      <c r="B22" s="17" t="s">
        <v>101</v>
      </c>
      <c r="C22" s="42">
        <v>2710</v>
      </c>
      <c r="D22" s="43">
        <v>0.17667383792946079</v>
      </c>
      <c r="E22" s="42">
        <v>9847</v>
      </c>
      <c r="F22" s="43">
        <v>0.64195840667579374</v>
      </c>
      <c r="G22" s="42">
        <v>250</v>
      </c>
      <c r="H22" s="43">
        <v>1.629832453223809E-2</v>
      </c>
      <c r="I22" s="42">
        <v>11</v>
      </c>
      <c r="J22" s="43">
        <v>7.1712627941847578E-4</v>
      </c>
      <c r="K22" s="42">
        <v>426</v>
      </c>
      <c r="L22" s="43">
        <v>2.7772345002933699E-2</v>
      </c>
      <c r="M22" s="42">
        <v>4</v>
      </c>
      <c r="N22" s="43">
        <v>2.607731925158094E-4</v>
      </c>
      <c r="O22" s="42">
        <v>2091</v>
      </c>
      <c r="P22" s="43">
        <v>0.13631918638763929</v>
      </c>
    </row>
    <row r="23" spans="2:16" x14ac:dyDescent="0.25">
      <c r="B23" s="17" t="s">
        <v>102</v>
      </c>
      <c r="C23" s="42">
        <v>8</v>
      </c>
      <c r="D23" s="43">
        <v>1.89753320683112E-3</v>
      </c>
      <c r="E23" s="42">
        <v>2642</v>
      </c>
      <c r="F23" s="43">
        <v>0.62666034155597727</v>
      </c>
      <c r="G23" s="42">
        <v>574</v>
      </c>
      <c r="H23" s="43">
        <v>0.13614800759013279</v>
      </c>
      <c r="I23" s="42">
        <v>9</v>
      </c>
      <c r="J23" s="43">
        <v>2.13472485768501E-3</v>
      </c>
      <c r="K23" s="42">
        <v>720</v>
      </c>
      <c r="L23" s="43">
        <v>0.17077798861480081</v>
      </c>
      <c r="M23" s="42">
        <v>11</v>
      </c>
      <c r="N23" s="43">
        <v>2.6091081593927899E-3</v>
      </c>
      <c r="O23" s="42">
        <v>252</v>
      </c>
      <c r="P23" s="43">
        <v>5.9772296015180262E-2</v>
      </c>
    </row>
    <row r="24" spans="2:16" x14ac:dyDescent="0.25">
      <c r="B24" s="17" t="s">
        <v>103</v>
      </c>
      <c r="C24" s="42">
        <v>1381</v>
      </c>
      <c r="D24" s="43">
        <v>8.1163679106670591E-2</v>
      </c>
      <c r="E24" s="42">
        <v>11566</v>
      </c>
      <c r="F24" s="43">
        <v>0.67975315897737287</v>
      </c>
      <c r="G24" s="42">
        <v>250</v>
      </c>
      <c r="H24" s="43">
        <v>1.469291801351748E-2</v>
      </c>
      <c r="I24" s="42">
        <v>1</v>
      </c>
      <c r="J24" s="43">
        <v>5.8771672054069937E-5</v>
      </c>
      <c r="K24" s="42">
        <v>1036</v>
      </c>
      <c r="L24" s="43">
        <v>6.0887452248016463E-2</v>
      </c>
      <c r="M24" s="42">
        <v>2781</v>
      </c>
      <c r="N24" s="43">
        <v>0.16344401998236849</v>
      </c>
      <c r="O24" s="42">
        <v>0</v>
      </c>
      <c r="P24" s="43">
        <v>0</v>
      </c>
    </row>
    <row r="25" spans="2:16" x14ac:dyDescent="0.25">
      <c r="B25" s="17" t="s">
        <v>104</v>
      </c>
      <c r="C25" s="42">
        <v>1365</v>
      </c>
      <c r="D25" s="43">
        <v>0.74917672886937436</v>
      </c>
      <c r="E25" s="42">
        <v>56</v>
      </c>
      <c r="F25" s="43">
        <v>3.073545554335895E-2</v>
      </c>
      <c r="G25" s="42">
        <v>15</v>
      </c>
      <c r="H25" s="43">
        <v>8.2327113062568603E-3</v>
      </c>
      <c r="I25" s="42">
        <v>44</v>
      </c>
      <c r="J25" s="43">
        <v>2.4149286498353462E-2</v>
      </c>
      <c r="K25" s="42">
        <v>36</v>
      </c>
      <c r="L25" s="43">
        <v>1.9758507135016461E-2</v>
      </c>
      <c r="M25" s="42">
        <v>0</v>
      </c>
      <c r="N25" s="43">
        <v>0</v>
      </c>
      <c r="O25" s="42">
        <v>306</v>
      </c>
      <c r="P25" s="43">
        <v>0.16794731064764001</v>
      </c>
    </row>
    <row r="26" spans="2:16" x14ac:dyDescent="0.25">
      <c r="B26" s="17" t="s">
        <v>105</v>
      </c>
      <c r="C26" s="42">
        <v>109</v>
      </c>
      <c r="D26" s="43">
        <v>0.88617886178861793</v>
      </c>
      <c r="E26" s="42">
        <v>13</v>
      </c>
      <c r="F26" s="43">
        <v>0.1056910569105691</v>
      </c>
      <c r="G26" s="42">
        <v>0</v>
      </c>
      <c r="H26" s="43">
        <v>0</v>
      </c>
      <c r="I26" s="42">
        <v>0</v>
      </c>
      <c r="J26" s="43">
        <v>0</v>
      </c>
      <c r="K26" s="42">
        <v>1</v>
      </c>
      <c r="L26" s="43">
        <v>8.130081300813009E-3</v>
      </c>
      <c r="M26" s="42">
        <v>0</v>
      </c>
      <c r="N26" s="43">
        <v>0</v>
      </c>
      <c r="O26" s="42">
        <v>0</v>
      </c>
      <c r="P26" s="43">
        <v>0</v>
      </c>
    </row>
    <row r="27" spans="2:16" x14ac:dyDescent="0.25">
      <c r="B27" s="18" t="s">
        <v>106</v>
      </c>
      <c r="C27" s="44">
        <v>123</v>
      </c>
      <c r="D27" s="45">
        <v>0.71098265895953761</v>
      </c>
      <c r="E27" s="44">
        <v>10</v>
      </c>
      <c r="F27" s="45">
        <v>5.7803468208092477E-2</v>
      </c>
      <c r="G27" s="44">
        <v>2</v>
      </c>
      <c r="H27" s="45">
        <v>1.15606936416185E-2</v>
      </c>
      <c r="I27" s="44">
        <v>3</v>
      </c>
      <c r="J27" s="45">
        <v>1.734104046242774E-2</v>
      </c>
      <c r="K27" s="44">
        <v>31</v>
      </c>
      <c r="L27" s="45">
        <v>0.1791907514450867</v>
      </c>
      <c r="M27" s="44">
        <v>0</v>
      </c>
      <c r="N27" s="45">
        <v>0</v>
      </c>
      <c r="O27" s="44">
        <v>4</v>
      </c>
      <c r="P27" s="45">
        <v>2.312138728323699E-2</v>
      </c>
    </row>
    <row r="28" spans="2:16" ht="7.5" customHeight="1" x14ac:dyDescent="0.25"/>
    <row r="29" spans="2:16" x14ac:dyDescent="0.25">
      <c r="B29" s="19" t="s">
        <v>49</v>
      </c>
      <c r="C29" s="46">
        <v>250811</v>
      </c>
      <c r="D29" s="47">
        <v>0.44713342639290748</v>
      </c>
      <c r="E29" s="46">
        <v>209043</v>
      </c>
      <c r="F29" s="47">
        <v>0.37267150505142338</v>
      </c>
      <c r="G29" s="46">
        <v>39520</v>
      </c>
      <c r="H29" s="47">
        <v>7.0454298300503981E-2</v>
      </c>
      <c r="I29" s="46">
        <v>16859</v>
      </c>
      <c r="J29" s="47">
        <v>3.0055390056887569E-2</v>
      </c>
      <c r="K29" s="46">
        <v>15158</v>
      </c>
      <c r="L29" s="47">
        <v>2.7022931519206459E-2</v>
      </c>
      <c r="M29" s="46">
        <v>14870</v>
      </c>
      <c r="N29" s="47">
        <v>2.6509499385842461E-2</v>
      </c>
      <c r="O29" s="46">
        <v>14670</v>
      </c>
      <c r="P29" s="47">
        <v>2.6152949293228579E-2</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16" width="8" customWidth="1"/>
  </cols>
  <sheetData>
    <row r="1" spans="1:16" ht="15" customHeight="1" x14ac:dyDescent="0.25"/>
    <row r="2" spans="1:16" ht="52.5" customHeight="1" x14ac:dyDescent="0.25"/>
    <row r="3" spans="1:16" ht="23.45" customHeight="1" x14ac:dyDescent="0.25">
      <c r="A3" s="209" t="s">
        <v>282</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274</v>
      </c>
      <c r="D6" s="265"/>
      <c r="E6" s="265"/>
      <c r="F6" s="265"/>
      <c r="G6" s="265"/>
      <c r="H6" s="265"/>
      <c r="I6" s="265"/>
      <c r="J6" s="265"/>
      <c r="K6" s="265"/>
      <c r="L6" s="265"/>
      <c r="M6" s="265"/>
      <c r="N6" s="265"/>
      <c r="O6" s="265"/>
      <c r="P6" s="229"/>
    </row>
    <row r="7" spans="1:16" ht="60" customHeight="1" x14ac:dyDescent="0.25">
      <c r="B7" s="201" t="s">
        <v>114</v>
      </c>
      <c r="C7" s="217" t="s">
        <v>275</v>
      </c>
      <c r="D7" s="202"/>
      <c r="E7" s="217" t="s">
        <v>276</v>
      </c>
      <c r="F7" s="202"/>
      <c r="G7" s="217" t="s">
        <v>277</v>
      </c>
      <c r="H7" s="202"/>
      <c r="I7" s="217" t="s">
        <v>278</v>
      </c>
      <c r="J7" s="202"/>
      <c r="K7" s="217" t="s">
        <v>279</v>
      </c>
      <c r="L7" s="202"/>
      <c r="M7" s="217" t="s">
        <v>280</v>
      </c>
      <c r="N7" s="202"/>
      <c r="O7" s="217" t="s">
        <v>281</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16" t="s">
        <v>88</v>
      </c>
      <c r="C9" s="40">
        <v>66326</v>
      </c>
      <c r="D9" s="41">
        <v>0.90904854581837125</v>
      </c>
      <c r="E9" s="40">
        <v>6566</v>
      </c>
      <c r="F9" s="41">
        <v>8.9992050656506131E-2</v>
      </c>
      <c r="G9" s="40">
        <v>70</v>
      </c>
      <c r="H9" s="41">
        <v>9.5940352512266654E-4</v>
      </c>
      <c r="I9" s="40">
        <v>0</v>
      </c>
      <c r="J9" s="41">
        <v>0</v>
      </c>
      <c r="K9" s="40">
        <v>0</v>
      </c>
      <c r="L9" s="41">
        <v>0</v>
      </c>
      <c r="M9" s="40">
        <v>0</v>
      </c>
      <c r="N9" s="41">
        <v>0</v>
      </c>
      <c r="O9" s="40">
        <v>0</v>
      </c>
      <c r="P9" s="41">
        <v>0</v>
      </c>
    </row>
    <row r="10" spans="1:16" x14ac:dyDescent="0.25">
      <c r="B10" s="17" t="s">
        <v>89</v>
      </c>
      <c r="C10" s="42">
        <v>1842</v>
      </c>
      <c r="D10" s="43">
        <v>0.33649981731823159</v>
      </c>
      <c r="E10" s="42">
        <v>2892</v>
      </c>
      <c r="F10" s="43">
        <v>0.52831567409572522</v>
      </c>
      <c r="G10" s="42">
        <v>81</v>
      </c>
      <c r="H10" s="43">
        <v>1.4797223237120939E-2</v>
      </c>
      <c r="I10" s="42">
        <v>45</v>
      </c>
      <c r="J10" s="43">
        <v>8.2206795761782976E-3</v>
      </c>
      <c r="K10" s="42">
        <v>157</v>
      </c>
      <c r="L10" s="43">
        <v>2.868103763244428E-2</v>
      </c>
      <c r="M10" s="42">
        <v>0</v>
      </c>
      <c r="N10" s="43">
        <v>0</v>
      </c>
      <c r="O10" s="42">
        <v>457</v>
      </c>
      <c r="P10" s="43">
        <v>8.3485568140299601E-2</v>
      </c>
    </row>
    <row r="11" spans="1:16" x14ac:dyDescent="0.25">
      <c r="B11" s="17" t="s">
        <v>90</v>
      </c>
      <c r="C11" s="42">
        <v>2814</v>
      </c>
      <c r="D11" s="43">
        <v>0.5046628407460545</v>
      </c>
      <c r="E11" s="42">
        <v>1960</v>
      </c>
      <c r="F11" s="43">
        <v>0.35150645624103299</v>
      </c>
      <c r="G11" s="42">
        <v>136</v>
      </c>
      <c r="H11" s="43">
        <v>2.4390243902439029E-2</v>
      </c>
      <c r="I11" s="42">
        <v>55</v>
      </c>
      <c r="J11" s="43">
        <v>9.8637015781922518E-3</v>
      </c>
      <c r="K11" s="42">
        <v>0</v>
      </c>
      <c r="L11" s="43">
        <v>0</v>
      </c>
      <c r="M11" s="42">
        <v>1</v>
      </c>
      <c r="N11" s="43">
        <v>1.793400286944046E-4</v>
      </c>
      <c r="O11" s="42">
        <v>610</v>
      </c>
      <c r="P11" s="43">
        <v>0.10939741750358679</v>
      </c>
    </row>
    <row r="12" spans="1:16" x14ac:dyDescent="0.25">
      <c r="B12" s="17" t="s">
        <v>91</v>
      </c>
      <c r="C12" s="42">
        <v>395</v>
      </c>
      <c r="D12" s="43">
        <v>4.807692307692308E-2</v>
      </c>
      <c r="E12" s="42">
        <v>7064</v>
      </c>
      <c r="F12" s="43">
        <v>0.85978578383641679</v>
      </c>
      <c r="G12" s="42">
        <v>27</v>
      </c>
      <c r="H12" s="43">
        <v>3.2862706913339831E-3</v>
      </c>
      <c r="I12" s="42">
        <v>0</v>
      </c>
      <c r="J12" s="43">
        <v>0</v>
      </c>
      <c r="K12" s="42">
        <v>708</v>
      </c>
      <c r="L12" s="43">
        <v>8.6173320350535543E-2</v>
      </c>
      <c r="M12" s="42">
        <v>5</v>
      </c>
      <c r="N12" s="43">
        <v>6.0856864654333014E-4</v>
      </c>
      <c r="O12" s="42">
        <v>17</v>
      </c>
      <c r="P12" s="43">
        <v>2.0691333982473222E-3</v>
      </c>
    </row>
    <row r="13" spans="1:16" x14ac:dyDescent="0.25">
      <c r="B13" s="17" t="s">
        <v>92</v>
      </c>
      <c r="C13" s="42">
        <v>25</v>
      </c>
      <c r="D13" s="43">
        <v>1.7655367231638418E-2</v>
      </c>
      <c r="E13" s="42">
        <v>246</v>
      </c>
      <c r="F13" s="43">
        <v>0.17372881355932199</v>
      </c>
      <c r="G13" s="42">
        <v>588</v>
      </c>
      <c r="H13" s="43">
        <v>0.4152542372881356</v>
      </c>
      <c r="I13" s="42">
        <v>0</v>
      </c>
      <c r="J13" s="43">
        <v>0</v>
      </c>
      <c r="K13" s="42">
        <v>185</v>
      </c>
      <c r="L13" s="43">
        <v>0.1306497175141243</v>
      </c>
      <c r="M13" s="42">
        <v>315</v>
      </c>
      <c r="N13" s="43">
        <v>0.22245762711864411</v>
      </c>
      <c r="O13" s="42">
        <v>57</v>
      </c>
      <c r="P13" s="43">
        <v>4.025423728813559E-2</v>
      </c>
    </row>
    <row r="14" spans="1:16" x14ac:dyDescent="0.25">
      <c r="B14" s="17" t="s">
        <v>93</v>
      </c>
      <c r="C14" s="42">
        <v>235</v>
      </c>
      <c r="D14" s="43">
        <v>0.1200817577925396</v>
      </c>
      <c r="E14" s="42">
        <v>1259</v>
      </c>
      <c r="F14" s="43">
        <v>0.64333163004598881</v>
      </c>
      <c r="G14" s="42">
        <v>0</v>
      </c>
      <c r="H14" s="43">
        <v>0</v>
      </c>
      <c r="I14" s="42">
        <v>37</v>
      </c>
      <c r="J14" s="43">
        <v>1.890648952478283E-2</v>
      </c>
      <c r="K14" s="42">
        <v>0</v>
      </c>
      <c r="L14" s="43">
        <v>0</v>
      </c>
      <c r="M14" s="42">
        <v>0</v>
      </c>
      <c r="N14" s="43">
        <v>0</v>
      </c>
      <c r="O14" s="42">
        <v>426</v>
      </c>
      <c r="P14" s="43">
        <v>0.21768012263668879</v>
      </c>
    </row>
    <row r="15" spans="1:16" x14ac:dyDescent="0.25">
      <c r="B15" s="17" t="s">
        <v>94</v>
      </c>
      <c r="C15" s="42">
        <v>3718</v>
      </c>
      <c r="D15" s="43">
        <v>0.62729880209212086</v>
      </c>
      <c r="E15" s="42">
        <v>1157</v>
      </c>
      <c r="F15" s="43">
        <v>0.19520836848321241</v>
      </c>
      <c r="G15" s="42">
        <v>653</v>
      </c>
      <c r="H15" s="43">
        <v>0.1101737810021934</v>
      </c>
      <c r="I15" s="42">
        <v>33</v>
      </c>
      <c r="J15" s="43">
        <v>5.5677408469714867E-3</v>
      </c>
      <c r="K15" s="42">
        <v>362</v>
      </c>
      <c r="L15" s="43">
        <v>6.1076429897081147E-2</v>
      </c>
      <c r="M15" s="42">
        <v>2</v>
      </c>
      <c r="N15" s="43">
        <v>3.3743883921039309E-4</v>
      </c>
      <c r="O15" s="42">
        <v>2</v>
      </c>
      <c r="P15" s="43">
        <v>3.3743883921039309E-4</v>
      </c>
    </row>
    <row r="16" spans="1:16" x14ac:dyDescent="0.25">
      <c r="B16" s="17" t="s">
        <v>95</v>
      </c>
      <c r="C16" s="42">
        <v>8353</v>
      </c>
      <c r="D16" s="43">
        <v>0.405446073196777</v>
      </c>
      <c r="E16" s="42">
        <v>4305</v>
      </c>
      <c r="F16" s="43">
        <v>0.20896029511697889</v>
      </c>
      <c r="G16" s="42">
        <v>4827</v>
      </c>
      <c r="H16" s="43">
        <v>0.23429764100572761</v>
      </c>
      <c r="I16" s="42">
        <v>2</v>
      </c>
      <c r="J16" s="43">
        <v>9.7077953596738187E-5</v>
      </c>
      <c r="K16" s="42">
        <v>140</v>
      </c>
      <c r="L16" s="43">
        <v>6.7954567517716728E-3</v>
      </c>
      <c r="M16" s="42">
        <v>0</v>
      </c>
      <c r="N16" s="43">
        <v>0</v>
      </c>
      <c r="O16" s="42">
        <v>2975</v>
      </c>
      <c r="P16" s="43">
        <v>0.144403455975148</v>
      </c>
    </row>
    <row r="17" spans="2:16" x14ac:dyDescent="0.25">
      <c r="B17" s="17" t="s">
        <v>96</v>
      </c>
      <c r="C17" s="42">
        <v>6133</v>
      </c>
      <c r="D17" s="43">
        <v>0.27086829785354649</v>
      </c>
      <c r="E17" s="42">
        <v>15520</v>
      </c>
      <c r="F17" s="43">
        <v>0.68545181521067045</v>
      </c>
      <c r="G17" s="42">
        <v>966</v>
      </c>
      <c r="H17" s="43">
        <v>4.2664075611695079E-2</v>
      </c>
      <c r="I17" s="42">
        <v>0</v>
      </c>
      <c r="J17" s="43">
        <v>0</v>
      </c>
      <c r="K17" s="42">
        <v>0</v>
      </c>
      <c r="L17" s="43">
        <v>0</v>
      </c>
      <c r="M17" s="42">
        <v>23</v>
      </c>
      <c r="N17" s="43">
        <v>1.015811324087978E-3</v>
      </c>
      <c r="O17" s="42">
        <v>0</v>
      </c>
      <c r="P17" s="43">
        <v>0</v>
      </c>
    </row>
    <row r="18" spans="2:16" x14ac:dyDescent="0.25">
      <c r="B18" s="17" t="s">
        <v>97</v>
      </c>
      <c r="C18" s="42">
        <v>2122</v>
      </c>
      <c r="D18" s="43">
        <v>7.0056124133377348E-2</v>
      </c>
      <c r="E18" s="42">
        <v>22423</v>
      </c>
      <c r="F18" s="43">
        <v>0.74027731924727636</v>
      </c>
      <c r="G18" s="42">
        <v>4073</v>
      </c>
      <c r="H18" s="43">
        <v>0.13446682073291519</v>
      </c>
      <c r="I18" s="42">
        <v>124</v>
      </c>
      <c r="J18" s="43">
        <v>4.0937603169362829E-3</v>
      </c>
      <c r="K18" s="42">
        <v>634</v>
      </c>
      <c r="L18" s="43">
        <v>2.0931000330141961E-2</v>
      </c>
      <c r="M18" s="42">
        <v>905</v>
      </c>
      <c r="N18" s="43">
        <v>2.9877847474414E-2</v>
      </c>
      <c r="O18" s="42">
        <v>9</v>
      </c>
      <c r="P18" s="43">
        <v>2.9712776493892368E-4</v>
      </c>
    </row>
    <row r="19" spans="2:16" x14ac:dyDescent="0.25">
      <c r="B19" s="17" t="s">
        <v>98</v>
      </c>
      <c r="C19" s="42">
        <v>206</v>
      </c>
      <c r="D19" s="43">
        <v>6.9057995306738187E-2</v>
      </c>
      <c r="E19" s="42">
        <v>156</v>
      </c>
      <c r="F19" s="43">
        <v>5.2296345960442497E-2</v>
      </c>
      <c r="G19" s="42">
        <v>2434</v>
      </c>
      <c r="H19" s="43">
        <v>0.81595709017767348</v>
      </c>
      <c r="I19" s="42">
        <v>0</v>
      </c>
      <c r="J19" s="43">
        <v>0</v>
      </c>
      <c r="K19" s="42">
        <v>185</v>
      </c>
      <c r="L19" s="43">
        <v>6.2018102581293998E-2</v>
      </c>
      <c r="M19" s="42">
        <v>0</v>
      </c>
      <c r="N19" s="43">
        <v>0</v>
      </c>
      <c r="O19" s="42">
        <v>2</v>
      </c>
      <c r="P19" s="43">
        <v>6.7046597385182706E-4</v>
      </c>
    </row>
    <row r="20" spans="2:16" x14ac:dyDescent="0.25">
      <c r="B20" s="17" t="s">
        <v>99</v>
      </c>
      <c r="C20" s="42">
        <v>3313</v>
      </c>
      <c r="D20" s="43">
        <v>0.17733647361096239</v>
      </c>
      <c r="E20" s="42">
        <v>10595</v>
      </c>
      <c r="F20" s="43">
        <v>0.56712343432180712</v>
      </c>
      <c r="G20" s="42">
        <v>3451</v>
      </c>
      <c r="H20" s="43">
        <v>0.18472326303393641</v>
      </c>
      <c r="I20" s="42">
        <v>0</v>
      </c>
      <c r="J20" s="43">
        <v>0</v>
      </c>
      <c r="K20" s="42">
        <v>2</v>
      </c>
      <c r="L20" s="43">
        <v>1.07054919173536E-4</v>
      </c>
      <c r="M20" s="42">
        <v>0</v>
      </c>
      <c r="N20" s="43">
        <v>0</v>
      </c>
      <c r="O20" s="42">
        <v>1321</v>
      </c>
      <c r="P20" s="43">
        <v>7.0709774114120549E-2</v>
      </c>
    </row>
    <row r="21" spans="2:16" x14ac:dyDescent="0.25">
      <c r="B21" s="17" t="s">
        <v>100</v>
      </c>
      <c r="C21" s="42">
        <v>14690</v>
      </c>
      <c r="D21" s="43">
        <v>0.66669692293727878</v>
      </c>
      <c r="E21" s="42">
        <v>5081</v>
      </c>
      <c r="F21" s="43">
        <v>0.23059816647000089</v>
      </c>
      <c r="G21" s="42">
        <v>1323</v>
      </c>
      <c r="H21" s="43">
        <v>6.0043569029681401E-2</v>
      </c>
      <c r="I21" s="42">
        <v>4</v>
      </c>
      <c r="J21" s="43">
        <v>1.8153762367250609E-4</v>
      </c>
      <c r="K21" s="42">
        <v>920</v>
      </c>
      <c r="L21" s="43">
        <v>4.1753653444676408E-2</v>
      </c>
      <c r="M21" s="42">
        <v>4</v>
      </c>
      <c r="N21" s="43">
        <v>1.8153762367250609E-4</v>
      </c>
      <c r="O21" s="42">
        <v>12</v>
      </c>
      <c r="P21" s="43">
        <v>5.446128710175184E-4</v>
      </c>
    </row>
    <row r="22" spans="2:16" x14ac:dyDescent="0.25">
      <c r="B22" s="17" t="s">
        <v>101</v>
      </c>
      <c r="C22" s="42">
        <v>1506</v>
      </c>
      <c r="D22" s="43">
        <v>0.2225177304964539</v>
      </c>
      <c r="E22" s="42">
        <v>4951</v>
      </c>
      <c r="F22" s="43">
        <v>0.73153073286052006</v>
      </c>
      <c r="G22" s="42">
        <v>73</v>
      </c>
      <c r="H22" s="43">
        <v>1.078605200945626E-2</v>
      </c>
      <c r="I22" s="42">
        <v>1</v>
      </c>
      <c r="J22" s="43">
        <v>1.4775413711583921E-4</v>
      </c>
      <c r="K22" s="42">
        <v>36</v>
      </c>
      <c r="L22" s="43">
        <v>5.3191489361702126E-3</v>
      </c>
      <c r="M22" s="42">
        <v>1</v>
      </c>
      <c r="N22" s="43">
        <v>1.4775413711583921E-4</v>
      </c>
      <c r="O22" s="42">
        <v>200</v>
      </c>
      <c r="P22" s="43">
        <v>2.955082742316785E-2</v>
      </c>
    </row>
    <row r="23" spans="2:16" x14ac:dyDescent="0.25">
      <c r="B23" s="17" t="s">
        <v>102</v>
      </c>
      <c r="C23" s="42">
        <v>5</v>
      </c>
      <c r="D23" s="43">
        <v>2.1240441801189469E-3</v>
      </c>
      <c r="E23" s="42">
        <v>1674</v>
      </c>
      <c r="F23" s="43">
        <v>0.71112999150382328</v>
      </c>
      <c r="G23" s="42">
        <v>244</v>
      </c>
      <c r="H23" s="43">
        <v>0.1036533559898046</v>
      </c>
      <c r="I23" s="42">
        <v>0</v>
      </c>
      <c r="J23" s="43">
        <v>0</v>
      </c>
      <c r="K23" s="42">
        <v>376</v>
      </c>
      <c r="L23" s="43">
        <v>0.1597281223449448</v>
      </c>
      <c r="M23" s="42">
        <v>0</v>
      </c>
      <c r="N23" s="43">
        <v>0</v>
      </c>
      <c r="O23" s="42">
        <v>55</v>
      </c>
      <c r="P23" s="43">
        <v>2.336448598130841E-2</v>
      </c>
    </row>
    <row r="24" spans="2:16" x14ac:dyDescent="0.25">
      <c r="B24" s="17" t="s">
        <v>103</v>
      </c>
      <c r="C24" s="42">
        <v>953</v>
      </c>
      <c r="D24" s="43">
        <v>0.11219684483164589</v>
      </c>
      <c r="E24" s="42">
        <v>6291</v>
      </c>
      <c r="F24" s="43">
        <v>0.7406404520838239</v>
      </c>
      <c r="G24" s="42">
        <v>6</v>
      </c>
      <c r="H24" s="43">
        <v>7.0638097480574518E-4</v>
      </c>
      <c r="I24" s="42">
        <v>1</v>
      </c>
      <c r="J24" s="43">
        <v>1.1773016246762421E-4</v>
      </c>
      <c r="K24" s="42">
        <v>351</v>
      </c>
      <c r="L24" s="43">
        <v>4.1323287026136087E-2</v>
      </c>
      <c r="M24" s="42">
        <v>892</v>
      </c>
      <c r="N24" s="43">
        <v>0.10501530492112079</v>
      </c>
      <c r="O24" s="42">
        <v>0</v>
      </c>
      <c r="P24" s="43">
        <v>0</v>
      </c>
    </row>
    <row r="25" spans="2:16" x14ac:dyDescent="0.25">
      <c r="B25" s="17" t="s">
        <v>104</v>
      </c>
      <c r="C25" s="42">
        <v>884</v>
      </c>
      <c r="D25" s="43">
        <v>0.90853031860226108</v>
      </c>
      <c r="E25" s="42">
        <v>0</v>
      </c>
      <c r="F25" s="43">
        <v>0</v>
      </c>
      <c r="G25" s="42">
        <v>6</v>
      </c>
      <c r="H25" s="43">
        <v>6.1664953751284684E-3</v>
      </c>
      <c r="I25" s="42">
        <v>0</v>
      </c>
      <c r="J25" s="43">
        <v>0</v>
      </c>
      <c r="K25" s="42">
        <v>0</v>
      </c>
      <c r="L25" s="43">
        <v>0</v>
      </c>
      <c r="M25" s="42">
        <v>0</v>
      </c>
      <c r="N25" s="43">
        <v>0</v>
      </c>
      <c r="O25" s="42">
        <v>83</v>
      </c>
      <c r="P25" s="43">
        <v>8.5303186022610486E-2</v>
      </c>
    </row>
    <row r="26" spans="2:16" x14ac:dyDescent="0.25">
      <c r="B26" s="17" t="s">
        <v>105</v>
      </c>
      <c r="C26" s="42">
        <v>52</v>
      </c>
      <c r="D26" s="43">
        <v>1</v>
      </c>
      <c r="E26" s="42">
        <v>0</v>
      </c>
      <c r="F26" s="43">
        <v>0</v>
      </c>
      <c r="G26" s="42">
        <v>0</v>
      </c>
      <c r="H26" s="43">
        <v>0</v>
      </c>
      <c r="I26" s="42">
        <v>0</v>
      </c>
      <c r="J26" s="43">
        <v>0</v>
      </c>
      <c r="K26" s="42">
        <v>0</v>
      </c>
      <c r="L26" s="43">
        <v>0</v>
      </c>
      <c r="M26" s="42">
        <v>0</v>
      </c>
      <c r="N26" s="43">
        <v>0</v>
      </c>
      <c r="O26" s="42">
        <v>0</v>
      </c>
      <c r="P26" s="43">
        <v>0</v>
      </c>
    </row>
    <row r="27" spans="2:16" x14ac:dyDescent="0.25">
      <c r="B27" s="18" t="s">
        <v>106</v>
      </c>
      <c r="C27" s="44">
        <v>36</v>
      </c>
      <c r="D27" s="45">
        <v>0.66666666666666663</v>
      </c>
      <c r="E27" s="44">
        <v>2</v>
      </c>
      <c r="F27" s="45">
        <v>3.7037037037037028E-2</v>
      </c>
      <c r="G27" s="44">
        <v>1</v>
      </c>
      <c r="H27" s="45">
        <v>1.8518518518518521E-2</v>
      </c>
      <c r="I27" s="44">
        <v>0</v>
      </c>
      <c r="J27" s="45">
        <v>0</v>
      </c>
      <c r="K27" s="44">
        <v>14</v>
      </c>
      <c r="L27" s="45">
        <v>0.25925925925925919</v>
      </c>
      <c r="M27" s="44">
        <v>0</v>
      </c>
      <c r="N27" s="45">
        <v>0</v>
      </c>
      <c r="O27" s="44">
        <v>1</v>
      </c>
      <c r="P27" s="45">
        <v>1.8518518518518521E-2</v>
      </c>
    </row>
    <row r="28" spans="2:16" ht="7.5" customHeight="1" x14ac:dyDescent="0.25"/>
    <row r="29" spans="2:16" x14ac:dyDescent="0.25">
      <c r="B29" s="19" t="s">
        <v>49</v>
      </c>
      <c r="C29" s="46">
        <v>113608</v>
      </c>
      <c r="D29" s="47">
        <v>0.4784381106394448</v>
      </c>
      <c r="E29" s="46">
        <v>92142</v>
      </c>
      <c r="F29" s="47">
        <v>0.38803820497271069</v>
      </c>
      <c r="G29" s="46">
        <v>18959</v>
      </c>
      <c r="H29" s="47">
        <v>7.9842160231790305E-2</v>
      </c>
      <c r="I29" s="46">
        <v>302</v>
      </c>
      <c r="J29" s="47">
        <v>1.271814567751499E-3</v>
      </c>
      <c r="K29" s="46">
        <v>4070</v>
      </c>
      <c r="L29" s="47">
        <v>1.714001751903511E-2</v>
      </c>
      <c r="M29" s="46">
        <v>2148</v>
      </c>
      <c r="N29" s="47">
        <v>9.0458863957954324E-3</v>
      </c>
      <c r="O29" s="46">
        <v>6227</v>
      </c>
      <c r="P29" s="47">
        <v>2.6223805673472139E-2</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16" width="8" customWidth="1"/>
  </cols>
  <sheetData>
    <row r="1" spans="1:16" ht="15" customHeight="1" x14ac:dyDescent="0.25"/>
    <row r="2" spans="1:16" ht="52.5" customHeight="1" x14ac:dyDescent="0.25"/>
    <row r="3" spans="1:16" ht="23.45" customHeight="1" x14ac:dyDescent="0.25">
      <c r="A3" s="209" t="s">
        <v>283</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274</v>
      </c>
      <c r="D6" s="265"/>
      <c r="E6" s="265"/>
      <c r="F6" s="265"/>
      <c r="G6" s="265"/>
      <c r="H6" s="265"/>
      <c r="I6" s="265"/>
      <c r="J6" s="265"/>
      <c r="K6" s="265"/>
      <c r="L6" s="265"/>
      <c r="M6" s="265"/>
      <c r="N6" s="265"/>
      <c r="O6" s="265"/>
      <c r="P6" s="229"/>
    </row>
    <row r="7" spans="1:16" ht="60" customHeight="1" x14ac:dyDescent="0.25">
      <c r="B7" s="201" t="s">
        <v>114</v>
      </c>
      <c r="C7" s="217" t="s">
        <v>275</v>
      </c>
      <c r="D7" s="202"/>
      <c r="E7" s="217" t="s">
        <v>276</v>
      </c>
      <c r="F7" s="202"/>
      <c r="G7" s="217" t="s">
        <v>277</v>
      </c>
      <c r="H7" s="202"/>
      <c r="I7" s="217" t="s">
        <v>278</v>
      </c>
      <c r="J7" s="202"/>
      <c r="K7" s="217" t="s">
        <v>279</v>
      </c>
      <c r="L7" s="202"/>
      <c r="M7" s="217" t="s">
        <v>280</v>
      </c>
      <c r="N7" s="202"/>
      <c r="O7" s="217" t="s">
        <v>281</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16" t="s">
        <v>88</v>
      </c>
      <c r="C9" s="40">
        <v>58435</v>
      </c>
      <c r="D9" s="41">
        <v>0.86309523809523814</v>
      </c>
      <c r="E9" s="40">
        <v>9243</v>
      </c>
      <c r="F9" s="41">
        <v>0.13652073732718889</v>
      </c>
      <c r="G9" s="40">
        <v>26</v>
      </c>
      <c r="H9" s="41">
        <v>3.8402457757296472E-4</v>
      </c>
      <c r="I9" s="40">
        <v>0</v>
      </c>
      <c r="J9" s="41">
        <v>0</v>
      </c>
      <c r="K9" s="40">
        <v>0</v>
      </c>
      <c r="L9" s="41">
        <v>0</v>
      </c>
      <c r="M9" s="40">
        <v>0</v>
      </c>
      <c r="N9" s="41">
        <v>0</v>
      </c>
      <c r="O9" s="40">
        <v>0</v>
      </c>
      <c r="P9" s="41">
        <v>0</v>
      </c>
    </row>
    <row r="10" spans="1:16" x14ac:dyDescent="0.25">
      <c r="B10" s="17" t="s">
        <v>89</v>
      </c>
      <c r="C10" s="42">
        <v>994</v>
      </c>
      <c r="D10" s="43">
        <v>0.20515995872033019</v>
      </c>
      <c r="E10" s="42">
        <v>2474</v>
      </c>
      <c r="F10" s="43">
        <v>0.51062951496388032</v>
      </c>
      <c r="G10" s="42">
        <v>122</v>
      </c>
      <c r="H10" s="43">
        <v>2.5180598555211559E-2</v>
      </c>
      <c r="I10" s="42">
        <v>683</v>
      </c>
      <c r="J10" s="43">
        <v>0.1409700722394221</v>
      </c>
      <c r="K10" s="42">
        <v>262</v>
      </c>
      <c r="L10" s="43">
        <v>5.4076367389060888E-2</v>
      </c>
      <c r="M10" s="42">
        <v>0</v>
      </c>
      <c r="N10" s="43">
        <v>0</v>
      </c>
      <c r="O10" s="42">
        <v>310</v>
      </c>
      <c r="P10" s="43">
        <v>6.3983488132094937E-2</v>
      </c>
    </row>
    <row r="11" spans="1:16" x14ac:dyDescent="0.25">
      <c r="B11" s="17" t="s">
        <v>90</v>
      </c>
      <c r="C11" s="42">
        <v>982</v>
      </c>
      <c r="D11" s="43">
        <v>0.2183678007560596</v>
      </c>
      <c r="E11" s="42">
        <v>951</v>
      </c>
      <c r="F11" s="43">
        <v>0.2114743162108072</v>
      </c>
      <c r="G11" s="42">
        <v>130</v>
      </c>
      <c r="H11" s="43">
        <v>2.8908160996219699E-2</v>
      </c>
      <c r="I11" s="42">
        <v>1760</v>
      </c>
      <c r="J11" s="43">
        <v>0.39137202579497438</v>
      </c>
      <c r="K11" s="42">
        <v>0</v>
      </c>
      <c r="L11" s="43">
        <v>0</v>
      </c>
      <c r="M11" s="42">
        <v>0</v>
      </c>
      <c r="N11" s="43">
        <v>0</v>
      </c>
      <c r="O11" s="42">
        <v>674</v>
      </c>
      <c r="P11" s="43">
        <v>0.14987769624193911</v>
      </c>
    </row>
    <row r="12" spans="1:16" x14ac:dyDescent="0.25">
      <c r="B12" s="17" t="s">
        <v>91</v>
      </c>
      <c r="C12" s="42">
        <v>200</v>
      </c>
      <c r="D12" s="43">
        <v>3.9984006397441027E-2</v>
      </c>
      <c r="E12" s="42">
        <v>4034</v>
      </c>
      <c r="F12" s="43">
        <v>0.80647740903638543</v>
      </c>
      <c r="G12" s="42">
        <v>27</v>
      </c>
      <c r="H12" s="43">
        <v>5.3978408636545386E-3</v>
      </c>
      <c r="I12" s="42">
        <v>9</v>
      </c>
      <c r="J12" s="43">
        <v>1.7992802878848461E-3</v>
      </c>
      <c r="K12" s="42">
        <v>483</v>
      </c>
      <c r="L12" s="43">
        <v>9.6561375449820075E-2</v>
      </c>
      <c r="M12" s="42">
        <v>243</v>
      </c>
      <c r="N12" s="43">
        <v>4.8580567772890847E-2</v>
      </c>
      <c r="O12" s="42">
        <v>6</v>
      </c>
      <c r="P12" s="43">
        <v>1.1995201919232309E-3</v>
      </c>
    </row>
    <row r="13" spans="1:16" x14ac:dyDescent="0.25">
      <c r="B13" s="17" t="s">
        <v>92</v>
      </c>
      <c r="C13" s="42">
        <v>18</v>
      </c>
      <c r="D13" s="43">
        <v>1.001669449081803E-2</v>
      </c>
      <c r="E13" s="42">
        <v>393</v>
      </c>
      <c r="F13" s="43">
        <v>0.21869782971619359</v>
      </c>
      <c r="G13" s="42">
        <v>615</v>
      </c>
      <c r="H13" s="43">
        <v>0.34223706176961599</v>
      </c>
      <c r="I13" s="42">
        <v>2</v>
      </c>
      <c r="J13" s="43">
        <v>1.1129660545353369E-3</v>
      </c>
      <c r="K13" s="42">
        <v>240</v>
      </c>
      <c r="L13" s="43">
        <v>0.13355592654424039</v>
      </c>
      <c r="M13" s="42">
        <v>500</v>
      </c>
      <c r="N13" s="43">
        <v>0.27824151363383409</v>
      </c>
      <c r="O13" s="42">
        <v>29</v>
      </c>
      <c r="P13" s="43">
        <v>1.6138007790762379E-2</v>
      </c>
    </row>
    <row r="14" spans="1:16" x14ac:dyDescent="0.25">
      <c r="B14" s="17" t="s">
        <v>93</v>
      </c>
      <c r="C14" s="42">
        <v>247</v>
      </c>
      <c r="D14" s="43">
        <v>5.8921755725190837E-2</v>
      </c>
      <c r="E14" s="42">
        <v>1025</v>
      </c>
      <c r="F14" s="43">
        <v>0.24451335877862601</v>
      </c>
      <c r="G14" s="42">
        <v>0</v>
      </c>
      <c r="H14" s="43">
        <v>0</v>
      </c>
      <c r="I14" s="42">
        <v>2487</v>
      </c>
      <c r="J14" s="43">
        <v>0.59327290076335881</v>
      </c>
      <c r="K14" s="42">
        <v>0</v>
      </c>
      <c r="L14" s="43">
        <v>0</v>
      </c>
      <c r="M14" s="42">
        <v>0</v>
      </c>
      <c r="N14" s="43">
        <v>0</v>
      </c>
      <c r="O14" s="42">
        <v>433</v>
      </c>
      <c r="P14" s="43">
        <v>0.1032919847328244</v>
      </c>
    </row>
    <row r="15" spans="1:16" x14ac:dyDescent="0.25">
      <c r="B15" s="17" t="s">
        <v>94</v>
      </c>
      <c r="C15" s="42">
        <v>1862</v>
      </c>
      <c r="D15" s="43">
        <v>0.35473423509239849</v>
      </c>
      <c r="E15" s="42">
        <v>2067</v>
      </c>
      <c r="F15" s="43">
        <v>0.39378929319870448</v>
      </c>
      <c r="G15" s="42">
        <v>440</v>
      </c>
      <c r="H15" s="43">
        <v>8.3825490569632316E-2</v>
      </c>
      <c r="I15" s="42">
        <v>43</v>
      </c>
      <c r="J15" s="43">
        <v>8.1920365783958848E-3</v>
      </c>
      <c r="K15" s="42">
        <v>720</v>
      </c>
      <c r="L15" s="43">
        <v>0.13716898456848919</v>
      </c>
      <c r="M15" s="42">
        <v>86</v>
      </c>
      <c r="N15" s="43">
        <v>1.638407315679177E-2</v>
      </c>
      <c r="O15" s="42">
        <v>31</v>
      </c>
      <c r="P15" s="43">
        <v>5.9058868355877309E-3</v>
      </c>
    </row>
    <row r="16" spans="1:16" x14ac:dyDescent="0.25">
      <c r="B16" s="17" t="s">
        <v>95</v>
      </c>
      <c r="C16" s="42">
        <v>4522</v>
      </c>
      <c r="D16" s="43">
        <v>0.35330885225408237</v>
      </c>
      <c r="E16" s="42">
        <v>3510</v>
      </c>
      <c r="F16" s="43">
        <v>0.27424017501367293</v>
      </c>
      <c r="G16" s="42">
        <v>1560</v>
      </c>
      <c r="H16" s="43">
        <v>0.1218845222282991</v>
      </c>
      <c r="I16" s="42">
        <v>2088</v>
      </c>
      <c r="J16" s="43">
        <v>0.1631377451363388</v>
      </c>
      <c r="K16" s="42">
        <v>214</v>
      </c>
      <c r="L16" s="43">
        <v>1.672005625439487E-2</v>
      </c>
      <c r="M16" s="42">
        <v>0</v>
      </c>
      <c r="N16" s="43">
        <v>0</v>
      </c>
      <c r="O16" s="42">
        <v>905</v>
      </c>
      <c r="P16" s="43">
        <v>7.0708649113211966E-2</v>
      </c>
    </row>
    <row r="17" spans="2:16" x14ac:dyDescent="0.25">
      <c r="B17" s="17" t="s">
        <v>96</v>
      </c>
      <c r="C17" s="42">
        <v>4377</v>
      </c>
      <c r="D17" s="43">
        <v>0.29360075127448348</v>
      </c>
      <c r="E17" s="42">
        <v>6133</v>
      </c>
      <c r="F17" s="43">
        <v>0.41138985779447279</v>
      </c>
      <c r="G17" s="42">
        <v>706</v>
      </c>
      <c r="H17" s="43">
        <v>4.7357123691977462E-2</v>
      </c>
      <c r="I17" s="42">
        <v>0</v>
      </c>
      <c r="J17" s="43">
        <v>0</v>
      </c>
      <c r="K17" s="42">
        <v>0</v>
      </c>
      <c r="L17" s="43">
        <v>0</v>
      </c>
      <c r="M17" s="42">
        <v>3692</v>
      </c>
      <c r="N17" s="43">
        <v>0.2476522672390663</v>
      </c>
      <c r="O17" s="42">
        <v>0</v>
      </c>
      <c r="P17" s="43">
        <v>0</v>
      </c>
    </row>
    <row r="18" spans="2:16" x14ac:dyDescent="0.25">
      <c r="B18" s="17" t="s">
        <v>97</v>
      </c>
      <c r="C18" s="42">
        <v>1620</v>
      </c>
      <c r="D18" s="43">
        <v>5.398560383897627E-2</v>
      </c>
      <c r="E18" s="42">
        <v>22955</v>
      </c>
      <c r="F18" s="43">
        <v>0.76496267661956807</v>
      </c>
      <c r="G18" s="42">
        <v>3464</v>
      </c>
      <c r="H18" s="43">
        <v>0.11543588376432951</v>
      </c>
      <c r="I18" s="42">
        <v>37</v>
      </c>
      <c r="J18" s="43">
        <v>1.233004532124767E-3</v>
      </c>
      <c r="K18" s="42">
        <v>162</v>
      </c>
      <c r="L18" s="43">
        <v>5.3985603838976274E-3</v>
      </c>
      <c r="M18" s="42">
        <v>1763</v>
      </c>
      <c r="N18" s="43">
        <v>5.8750999733404433E-2</v>
      </c>
      <c r="O18" s="42">
        <v>7</v>
      </c>
      <c r="P18" s="43">
        <v>2.332711276992802E-4</v>
      </c>
    </row>
    <row r="19" spans="2:16" x14ac:dyDescent="0.25">
      <c r="B19" s="17" t="s">
        <v>98</v>
      </c>
      <c r="C19" s="42">
        <v>112</v>
      </c>
      <c r="D19" s="43">
        <v>5.3231939163498103E-2</v>
      </c>
      <c r="E19" s="42">
        <v>118</v>
      </c>
      <c r="F19" s="43">
        <v>5.6083650190114069E-2</v>
      </c>
      <c r="G19" s="42">
        <v>1518</v>
      </c>
      <c r="H19" s="43">
        <v>0.72148288973384034</v>
      </c>
      <c r="I19" s="42">
        <v>1</v>
      </c>
      <c r="J19" s="43">
        <v>4.7528517110266159E-4</v>
      </c>
      <c r="K19" s="42">
        <v>351</v>
      </c>
      <c r="L19" s="43">
        <v>0.16682509505703419</v>
      </c>
      <c r="M19" s="42">
        <v>2</v>
      </c>
      <c r="N19" s="43">
        <v>9.5057034220532319E-4</v>
      </c>
      <c r="O19" s="42">
        <v>2</v>
      </c>
      <c r="P19" s="43">
        <v>9.5057034220532319E-4</v>
      </c>
    </row>
    <row r="20" spans="2:16" x14ac:dyDescent="0.25">
      <c r="B20" s="17" t="s">
        <v>99</v>
      </c>
      <c r="C20" s="42">
        <v>3833</v>
      </c>
      <c r="D20" s="43">
        <v>0.26494781226239028</v>
      </c>
      <c r="E20" s="42">
        <v>7016</v>
      </c>
      <c r="F20" s="43">
        <v>0.48496578419852082</v>
      </c>
      <c r="G20" s="42">
        <v>2490</v>
      </c>
      <c r="H20" s="43">
        <v>0.1721158498652105</v>
      </c>
      <c r="I20" s="42">
        <v>0</v>
      </c>
      <c r="J20" s="43">
        <v>0</v>
      </c>
      <c r="K20" s="42">
        <v>1</v>
      </c>
      <c r="L20" s="43">
        <v>6.9122831271168863E-5</v>
      </c>
      <c r="M20" s="42">
        <v>0</v>
      </c>
      <c r="N20" s="43">
        <v>0</v>
      </c>
      <c r="O20" s="42">
        <v>1127</v>
      </c>
      <c r="P20" s="43">
        <v>7.7901430842607311E-2</v>
      </c>
    </row>
    <row r="21" spans="2:16" x14ac:dyDescent="0.25">
      <c r="B21" s="17" t="s">
        <v>100</v>
      </c>
      <c r="C21" s="42">
        <v>17623</v>
      </c>
      <c r="D21" s="43">
        <v>0.63106066031655084</v>
      </c>
      <c r="E21" s="42">
        <v>6026</v>
      </c>
      <c r="F21" s="43">
        <v>0.21578457351572011</v>
      </c>
      <c r="G21" s="42">
        <v>1521</v>
      </c>
      <c r="H21" s="43">
        <v>5.4465372770894513E-2</v>
      </c>
      <c r="I21" s="42">
        <v>192</v>
      </c>
      <c r="J21" s="43">
        <v>6.8753133280813582E-3</v>
      </c>
      <c r="K21" s="42">
        <v>2428</v>
      </c>
      <c r="L21" s="43">
        <v>8.6944066461362171E-2</v>
      </c>
      <c r="M21" s="42">
        <v>10</v>
      </c>
      <c r="N21" s="43">
        <v>3.5808923583757068E-4</v>
      </c>
      <c r="O21" s="42">
        <v>126</v>
      </c>
      <c r="P21" s="43">
        <v>4.511924371553391E-3</v>
      </c>
    </row>
    <row r="22" spans="2:16" x14ac:dyDescent="0.25">
      <c r="B22" s="17" t="s">
        <v>101</v>
      </c>
      <c r="C22" s="42">
        <v>847</v>
      </c>
      <c r="D22" s="43">
        <v>0.16257197696737041</v>
      </c>
      <c r="E22" s="42">
        <v>2978</v>
      </c>
      <c r="F22" s="43">
        <v>0.57159309021113247</v>
      </c>
      <c r="G22" s="42">
        <v>99</v>
      </c>
      <c r="H22" s="43">
        <v>1.900191938579655E-2</v>
      </c>
      <c r="I22" s="42">
        <v>5</v>
      </c>
      <c r="J22" s="43">
        <v>9.5969289827255275E-4</v>
      </c>
      <c r="K22" s="42">
        <v>170</v>
      </c>
      <c r="L22" s="43">
        <v>3.2629558541266791E-2</v>
      </c>
      <c r="M22" s="42">
        <v>1</v>
      </c>
      <c r="N22" s="43">
        <v>1.9193857965451059E-4</v>
      </c>
      <c r="O22" s="42">
        <v>1110</v>
      </c>
      <c r="P22" s="43">
        <v>0.21305182341650669</v>
      </c>
    </row>
    <row r="23" spans="2:16" x14ac:dyDescent="0.25">
      <c r="B23" s="17" t="s">
        <v>102</v>
      </c>
      <c r="C23" s="42">
        <v>3</v>
      </c>
      <c r="D23" s="43">
        <v>2.223869532987398E-3</v>
      </c>
      <c r="E23" s="42">
        <v>758</v>
      </c>
      <c r="F23" s="43">
        <v>0.56189770200148259</v>
      </c>
      <c r="G23" s="42">
        <v>240</v>
      </c>
      <c r="H23" s="43">
        <v>0.17790956263899191</v>
      </c>
      <c r="I23" s="42">
        <v>8</v>
      </c>
      <c r="J23" s="43">
        <v>5.9303187546330613E-3</v>
      </c>
      <c r="K23" s="42">
        <v>224</v>
      </c>
      <c r="L23" s="43">
        <v>0.16604892512972569</v>
      </c>
      <c r="M23" s="42">
        <v>1</v>
      </c>
      <c r="N23" s="43">
        <v>7.4128984432913266E-4</v>
      </c>
      <c r="O23" s="42">
        <v>115</v>
      </c>
      <c r="P23" s="43">
        <v>8.5248332097850266E-2</v>
      </c>
    </row>
    <row r="24" spans="2:16" x14ac:dyDescent="0.25">
      <c r="B24" s="17" t="s">
        <v>103</v>
      </c>
      <c r="C24" s="42">
        <v>319</v>
      </c>
      <c r="D24" s="43">
        <v>5.8639705882352941E-2</v>
      </c>
      <c r="E24" s="42">
        <v>3390</v>
      </c>
      <c r="F24" s="43">
        <v>0.62316176470588236</v>
      </c>
      <c r="G24" s="42">
        <v>139</v>
      </c>
      <c r="H24" s="43">
        <v>2.555147058823529E-2</v>
      </c>
      <c r="I24" s="42">
        <v>0</v>
      </c>
      <c r="J24" s="43">
        <v>0</v>
      </c>
      <c r="K24" s="42">
        <v>441</v>
      </c>
      <c r="L24" s="43">
        <v>8.1066176470588239E-2</v>
      </c>
      <c r="M24" s="42">
        <v>1151</v>
      </c>
      <c r="N24" s="43">
        <v>0.2115808823529412</v>
      </c>
      <c r="O24" s="42">
        <v>0</v>
      </c>
      <c r="P24" s="43">
        <v>0</v>
      </c>
    </row>
    <row r="25" spans="2:16" x14ac:dyDescent="0.25">
      <c r="B25" s="17" t="s">
        <v>104</v>
      </c>
      <c r="C25" s="42">
        <v>360</v>
      </c>
      <c r="D25" s="43">
        <v>0.63157894736842102</v>
      </c>
      <c r="E25" s="42">
        <v>28</v>
      </c>
      <c r="F25" s="43">
        <v>4.912280701754386E-2</v>
      </c>
      <c r="G25" s="42">
        <v>8</v>
      </c>
      <c r="H25" s="43">
        <v>1.4035087719298249E-2</v>
      </c>
      <c r="I25" s="42">
        <v>12</v>
      </c>
      <c r="J25" s="43">
        <v>2.1052631578947371E-2</v>
      </c>
      <c r="K25" s="42">
        <v>16</v>
      </c>
      <c r="L25" s="43">
        <v>2.8070175438596488E-2</v>
      </c>
      <c r="M25" s="42">
        <v>0</v>
      </c>
      <c r="N25" s="43">
        <v>0</v>
      </c>
      <c r="O25" s="42">
        <v>146</v>
      </c>
      <c r="P25" s="43">
        <v>0.256140350877193</v>
      </c>
    </row>
    <row r="26" spans="2:16" x14ac:dyDescent="0.25">
      <c r="B26" s="17" t="s">
        <v>105</v>
      </c>
      <c r="C26" s="42">
        <v>31</v>
      </c>
      <c r="D26" s="43">
        <v>0.91176470588235292</v>
      </c>
      <c r="E26" s="42">
        <v>3</v>
      </c>
      <c r="F26" s="43">
        <v>8.8235294117647065E-2</v>
      </c>
      <c r="G26" s="42">
        <v>0</v>
      </c>
      <c r="H26" s="43">
        <v>0</v>
      </c>
      <c r="I26" s="42">
        <v>0</v>
      </c>
      <c r="J26" s="43">
        <v>0</v>
      </c>
      <c r="K26" s="42">
        <v>0</v>
      </c>
      <c r="L26" s="43">
        <v>0</v>
      </c>
      <c r="M26" s="42">
        <v>0</v>
      </c>
      <c r="N26" s="43">
        <v>0</v>
      </c>
      <c r="O26" s="42">
        <v>0</v>
      </c>
      <c r="P26" s="43">
        <v>0</v>
      </c>
    </row>
    <row r="27" spans="2:16" x14ac:dyDescent="0.25">
      <c r="B27" s="18" t="s">
        <v>106</v>
      </c>
      <c r="C27" s="44">
        <v>51</v>
      </c>
      <c r="D27" s="45">
        <v>0.70833333333333337</v>
      </c>
      <c r="E27" s="44">
        <v>5</v>
      </c>
      <c r="F27" s="45">
        <v>6.9444444444444448E-2</v>
      </c>
      <c r="G27" s="44">
        <v>1</v>
      </c>
      <c r="H27" s="45">
        <v>1.388888888888889E-2</v>
      </c>
      <c r="I27" s="44">
        <v>2</v>
      </c>
      <c r="J27" s="45">
        <v>2.777777777777778E-2</v>
      </c>
      <c r="K27" s="44">
        <v>11</v>
      </c>
      <c r="L27" s="45">
        <v>0.15277777777777779</v>
      </c>
      <c r="M27" s="44">
        <v>0</v>
      </c>
      <c r="N27" s="45">
        <v>0</v>
      </c>
      <c r="O27" s="44">
        <v>2</v>
      </c>
      <c r="P27" s="45">
        <v>2.777777777777778E-2</v>
      </c>
    </row>
    <row r="28" spans="2:16" ht="7.5" customHeight="1" x14ac:dyDescent="0.25"/>
    <row r="29" spans="2:16" x14ac:dyDescent="0.25">
      <c r="B29" s="19" t="s">
        <v>49</v>
      </c>
      <c r="C29" s="46">
        <v>96436</v>
      </c>
      <c r="D29" s="47">
        <v>0.4632493166741124</v>
      </c>
      <c r="E29" s="46">
        <v>73107</v>
      </c>
      <c r="F29" s="47">
        <v>0.35118387110720412</v>
      </c>
      <c r="G29" s="46">
        <v>13106</v>
      </c>
      <c r="H29" s="47">
        <v>6.2957251901063063E-2</v>
      </c>
      <c r="I29" s="46">
        <v>7329</v>
      </c>
      <c r="J29" s="47">
        <v>3.5206294764450717E-2</v>
      </c>
      <c r="K29" s="46">
        <v>5723</v>
      </c>
      <c r="L29" s="47">
        <v>2.749155750265404E-2</v>
      </c>
      <c r="M29" s="46">
        <v>7449</v>
      </c>
      <c r="N29" s="47">
        <v>3.5782738395469152E-2</v>
      </c>
      <c r="O29" s="46">
        <v>5023</v>
      </c>
      <c r="P29" s="47">
        <v>2.4128969655046521E-2</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29"/>
  <sheetViews>
    <sheetView showGridLines="0" workbookViewId="0"/>
  </sheetViews>
  <sheetFormatPr baseColWidth="10" defaultColWidth="8.7109375" defaultRowHeight="15" x14ac:dyDescent="0.25"/>
  <cols>
    <col min="1" max="1" width="0.7109375" customWidth="1"/>
    <col min="2" max="2" width="32.42578125" customWidth="1"/>
    <col min="3" max="16" width="8" customWidth="1"/>
  </cols>
  <sheetData>
    <row r="1" spans="1:16" ht="15" customHeight="1" x14ac:dyDescent="0.25"/>
    <row r="2" spans="1:16" ht="52.5" customHeight="1" x14ac:dyDescent="0.25"/>
    <row r="3" spans="1:16" ht="23.45" customHeight="1" x14ac:dyDescent="0.25">
      <c r="A3" s="209" t="s">
        <v>284</v>
      </c>
      <c r="B3" s="210"/>
      <c r="C3" s="210"/>
      <c r="D3" s="210"/>
      <c r="E3" s="210"/>
      <c r="F3" s="210"/>
      <c r="G3" s="210"/>
      <c r="H3" s="210"/>
      <c r="I3" s="210"/>
      <c r="J3" s="210"/>
      <c r="K3" s="210"/>
      <c r="L3" s="210"/>
      <c r="M3" s="210"/>
      <c r="N3" s="210"/>
      <c r="O3" s="210"/>
      <c r="P3" s="210"/>
    </row>
    <row r="4" spans="1:16" ht="18" customHeight="1" x14ac:dyDescent="0.25">
      <c r="B4" s="226" t="s">
        <v>113</v>
      </c>
      <c r="C4" s="210"/>
      <c r="D4" s="210"/>
      <c r="E4" s="210"/>
      <c r="F4" s="210"/>
      <c r="G4" s="210"/>
      <c r="H4" s="210"/>
      <c r="I4" s="210"/>
      <c r="J4" s="210"/>
      <c r="K4" s="210"/>
      <c r="L4" s="210"/>
      <c r="M4" s="210"/>
      <c r="N4" s="210"/>
      <c r="O4" s="210"/>
      <c r="P4" s="210"/>
    </row>
    <row r="5" spans="1:16" ht="9.6" customHeight="1" x14ac:dyDescent="0.25"/>
    <row r="6" spans="1:16" ht="17.100000000000001" customHeight="1" x14ac:dyDescent="0.25">
      <c r="C6" s="228" t="s">
        <v>274</v>
      </c>
      <c r="D6" s="265"/>
      <c r="E6" s="265"/>
      <c r="F6" s="265"/>
      <c r="G6" s="265"/>
      <c r="H6" s="265"/>
      <c r="I6" s="265"/>
      <c r="J6" s="265"/>
      <c r="K6" s="265"/>
      <c r="L6" s="265"/>
      <c r="M6" s="265"/>
      <c r="N6" s="265"/>
      <c r="O6" s="265"/>
      <c r="P6" s="229"/>
    </row>
    <row r="7" spans="1:16" ht="60" customHeight="1" x14ac:dyDescent="0.25">
      <c r="B7" s="201" t="s">
        <v>114</v>
      </c>
      <c r="C7" s="217" t="s">
        <v>275</v>
      </c>
      <c r="D7" s="202"/>
      <c r="E7" s="217" t="s">
        <v>276</v>
      </c>
      <c r="F7" s="202"/>
      <c r="G7" s="217" t="s">
        <v>277</v>
      </c>
      <c r="H7" s="202"/>
      <c r="I7" s="217" t="s">
        <v>278</v>
      </c>
      <c r="J7" s="202"/>
      <c r="K7" s="217" t="s">
        <v>279</v>
      </c>
      <c r="L7" s="202"/>
      <c r="M7" s="217" t="s">
        <v>280</v>
      </c>
      <c r="N7" s="202"/>
      <c r="O7" s="217" t="s">
        <v>281</v>
      </c>
      <c r="P7" s="202"/>
    </row>
    <row r="8" spans="1:16" ht="14.1" customHeight="1" x14ac:dyDescent="0.25">
      <c r="B8" s="218"/>
      <c r="C8" s="14" t="s">
        <v>119</v>
      </c>
      <c r="D8" s="14" t="s">
        <v>58</v>
      </c>
      <c r="E8" s="14" t="s">
        <v>119</v>
      </c>
      <c r="F8" s="14" t="s">
        <v>58</v>
      </c>
      <c r="G8" s="14" t="s">
        <v>119</v>
      </c>
      <c r="H8" s="14" t="s">
        <v>58</v>
      </c>
      <c r="I8" s="14" t="s">
        <v>119</v>
      </c>
      <c r="J8" s="14" t="s">
        <v>58</v>
      </c>
      <c r="K8" s="14" t="s">
        <v>119</v>
      </c>
      <c r="L8" s="14" t="s">
        <v>58</v>
      </c>
      <c r="M8" s="14" t="s">
        <v>119</v>
      </c>
      <c r="N8" s="14" t="s">
        <v>58</v>
      </c>
      <c r="O8" s="14" t="s">
        <v>119</v>
      </c>
      <c r="P8" s="15" t="s">
        <v>58</v>
      </c>
    </row>
    <row r="9" spans="1:16" ht="18.95" customHeight="1" x14ac:dyDescent="0.25">
      <c r="B9" s="16" t="s">
        <v>88</v>
      </c>
      <c r="C9" s="40">
        <v>22208</v>
      </c>
      <c r="D9" s="41">
        <v>0.8035604443318739</v>
      </c>
      <c r="E9" s="40">
        <v>5405</v>
      </c>
      <c r="F9" s="41">
        <v>0.19557115461157151</v>
      </c>
      <c r="G9" s="40">
        <v>24</v>
      </c>
      <c r="H9" s="41">
        <v>8.6840105655461883E-4</v>
      </c>
      <c r="I9" s="40">
        <v>0</v>
      </c>
      <c r="J9" s="41">
        <v>0</v>
      </c>
      <c r="K9" s="40">
        <v>0</v>
      </c>
      <c r="L9" s="41">
        <v>0</v>
      </c>
      <c r="M9" s="40">
        <v>0</v>
      </c>
      <c r="N9" s="41">
        <v>0</v>
      </c>
      <c r="O9" s="40">
        <v>0</v>
      </c>
      <c r="P9" s="41">
        <v>0</v>
      </c>
    </row>
    <row r="10" spans="1:16" x14ac:dyDescent="0.25">
      <c r="B10" s="17" t="s">
        <v>89</v>
      </c>
      <c r="C10" s="42">
        <v>373</v>
      </c>
      <c r="D10" s="43">
        <v>8.7333177241863735E-2</v>
      </c>
      <c r="E10" s="42">
        <v>1393</v>
      </c>
      <c r="F10" s="43">
        <v>0.32615312573167882</v>
      </c>
      <c r="G10" s="42">
        <v>89</v>
      </c>
      <c r="H10" s="43">
        <v>2.0838211191758368E-2</v>
      </c>
      <c r="I10" s="42">
        <v>2022</v>
      </c>
      <c r="J10" s="43">
        <v>0.47342542730039799</v>
      </c>
      <c r="K10" s="42">
        <v>154</v>
      </c>
      <c r="L10" s="43">
        <v>3.6057129477874032E-2</v>
      </c>
      <c r="M10" s="42">
        <v>0</v>
      </c>
      <c r="N10" s="43">
        <v>0</v>
      </c>
      <c r="O10" s="42">
        <v>240</v>
      </c>
      <c r="P10" s="43">
        <v>5.6192929056427067E-2</v>
      </c>
    </row>
    <row r="11" spans="1:16" x14ac:dyDescent="0.25">
      <c r="B11" s="17" t="s">
        <v>90</v>
      </c>
      <c r="C11" s="42">
        <v>270</v>
      </c>
      <c r="D11" s="43">
        <v>9.3684941013185294E-2</v>
      </c>
      <c r="E11" s="42">
        <v>433</v>
      </c>
      <c r="F11" s="43">
        <v>0.15024288688410831</v>
      </c>
      <c r="G11" s="42">
        <v>48</v>
      </c>
      <c r="H11" s="43">
        <v>1.6655100624566269E-2</v>
      </c>
      <c r="I11" s="42">
        <v>1671</v>
      </c>
      <c r="J11" s="43">
        <v>0.57980569049271335</v>
      </c>
      <c r="K11" s="42">
        <v>0</v>
      </c>
      <c r="L11" s="43">
        <v>0</v>
      </c>
      <c r="M11" s="42">
        <v>0</v>
      </c>
      <c r="N11" s="43">
        <v>0</v>
      </c>
      <c r="O11" s="42">
        <v>460</v>
      </c>
      <c r="P11" s="43">
        <v>0.15961138098542679</v>
      </c>
    </row>
    <row r="12" spans="1:16" x14ac:dyDescent="0.25">
      <c r="B12" s="17" t="s">
        <v>91</v>
      </c>
      <c r="C12" s="42">
        <v>76</v>
      </c>
      <c r="D12" s="43">
        <v>3.2299192520187002E-2</v>
      </c>
      <c r="E12" s="42">
        <v>1944</v>
      </c>
      <c r="F12" s="43">
        <v>0.82617934551636207</v>
      </c>
      <c r="G12" s="42">
        <v>9</v>
      </c>
      <c r="H12" s="43">
        <v>3.824904377390565E-3</v>
      </c>
      <c r="I12" s="42">
        <v>8</v>
      </c>
      <c r="J12" s="43">
        <v>3.3999150021249468E-3</v>
      </c>
      <c r="K12" s="42">
        <v>250</v>
      </c>
      <c r="L12" s="43">
        <v>0.1062473438164046</v>
      </c>
      <c r="M12" s="42">
        <v>55</v>
      </c>
      <c r="N12" s="43">
        <v>2.3374415639609011E-2</v>
      </c>
      <c r="O12" s="42">
        <v>11</v>
      </c>
      <c r="P12" s="43">
        <v>4.674883127921802E-3</v>
      </c>
    </row>
    <row r="13" spans="1:16" x14ac:dyDescent="0.25">
      <c r="B13" s="17" t="s">
        <v>92</v>
      </c>
      <c r="C13" s="42">
        <v>10</v>
      </c>
      <c r="D13" s="43">
        <v>5.7471264367816091E-3</v>
      </c>
      <c r="E13" s="42">
        <v>391</v>
      </c>
      <c r="F13" s="43">
        <v>0.22471264367816091</v>
      </c>
      <c r="G13" s="42">
        <v>424</v>
      </c>
      <c r="H13" s="43">
        <v>0.2436781609195402</v>
      </c>
      <c r="I13" s="42">
        <v>3</v>
      </c>
      <c r="J13" s="43">
        <v>1.724137931034483E-3</v>
      </c>
      <c r="K13" s="42">
        <v>341</v>
      </c>
      <c r="L13" s="43">
        <v>0.1959770114942529</v>
      </c>
      <c r="M13" s="42">
        <v>556</v>
      </c>
      <c r="N13" s="43">
        <v>0.31954022988505748</v>
      </c>
      <c r="O13" s="42">
        <v>15</v>
      </c>
      <c r="P13" s="43">
        <v>8.6206896551724137E-3</v>
      </c>
    </row>
    <row r="14" spans="1:16" x14ac:dyDescent="0.25">
      <c r="B14" s="17" t="s">
        <v>93</v>
      </c>
      <c r="C14" s="42">
        <v>75</v>
      </c>
      <c r="D14" s="43">
        <v>3.0132583366813979E-2</v>
      </c>
      <c r="E14" s="42">
        <v>445</v>
      </c>
      <c r="F14" s="43">
        <v>0.17878666130976301</v>
      </c>
      <c r="G14" s="42">
        <v>0</v>
      </c>
      <c r="H14" s="43">
        <v>0</v>
      </c>
      <c r="I14" s="42">
        <v>1632</v>
      </c>
      <c r="J14" s="43">
        <v>0.65568501406187218</v>
      </c>
      <c r="K14" s="42">
        <v>0</v>
      </c>
      <c r="L14" s="43">
        <v>0</v>
      </c>
      <c r="M14" s="42">
        <v>0</v>
      </c>
      <c r="N14" s="43">
        <v>0</v>
      </c>
      <c r="O14" s="42">
        <v>337</v>
      </c>
      <c r="P14" s="43">
        <v>0.13539574126155079</v>
      </c>
    </row>
    <row r="15" spans="1:16" x14ac:dyDescent="0.25">
      <c r="B15" s="17" t="s">
        <v>94</v>
      </c>
      <c r="C15" s="42">
        <v>650</v>
      </c>
      <c r="D15" s="43">
        <v>0.1622971285892634</v>
      </c>
      <c r="E15" s="42">
        <v>1578</v>
      </c>
      <c r="F15" s="43">
        <v>0.39400749063670409</v>
      </c>
      <c r="G15" s="42">
        <v>188</v>
      </c>
      <c r="H15" s="43">
        <v>4.6941323345817729E-2</v>
      </c>
      <c r="I15" s="42">
        <v>22</v>
      </c>
      <c r="J15" s="43">
        <v>5.4931335830212232E-3</v>
      </c>
      <c r="K15" s="42">
        <v>1174</v>
      </c>
      <c r="L15" s="43">
        <v>0.2931335830212235</v>
      </c>
      <c r="M15" s="42">
        <v>351</v>
      </c>
      <c r="N15" s="43">
        <v>8.7640449438202248E-2</v>
      </c>
      <c r="O15" s="42">
        <v>42</v>
      </c>
      <c r="P15" s="43">
        <v>1.0486891385767789E-2</v>
      </c>
    </row>
    <row r="16" spans="1:16" x14ac:dyDescent="0.25">
      <c r="B16" s="17" t="s">
        <v>95</v>
      </c>
      <c r="C16" s="42">
        <v>1712</v>
      </c>
      <c r="D16" s="43">
        <v>0.19851576994434139</v>
      </c>
      <c r="E16" s="42">
        <v>1732</v>
      </c>
      <c r="F16" s="43">
        <v>0.20083487940630801</v>
      </c>
      <c r="G16" s="42">
        <v>851</v>
      </c>
      <c r="H16" s="43">
        <v>9.8678107606679041E-2</v>
      </c>
      <c r="I16" s="42">
        <v>3691</v>
      </c>
      <c r="J16" s="43">
        <v>0.42799165120593691</v>
      </c>
      <c r="K16" s="42">
        <v>82</v>
      </c>
      <c r="L16" s="43">
        <v>9.508348794063079E-3</v>
      </c>
      <c r="M16" s="42">
        <v>0</v>
      </c>
      <c r="N16" s="43">
        <v>0</v>
      </c>
      <c r="O16" s="42">
        <v>556</v>
      </c>
      <c r="P16" s="43">
        <v>6.4471243042671614E-2</v>
      </c>
    </row>
    <row r="17" spans="2:16" x14ac:dyDescent="0.25">
      <c r="B17" s="17" t="s">
        <v>96</v>
      </c>
      <c r="C17" s="42">
        <v>1027</v>
      </c>
      <c r="D17" s="43">
        <v>0.19539573820395739</v>
      </c>
      <c r="E17" s="42">
        <v>1921</v>
      </c>
      <c r="F17" s="43">
        <v>0.36548706240487061</v>
      </c>
      <c r="G17" s="42">
        <v>178</v>
      </c>
      <c r="H17" s="43">
        <v>3.3866057838660583E-2</v>
      </c>
      <c r="I17" s="42">
        <v>0</v>
      </c>
      <c r="J17" s="43">
        <v>0</v>
      </c>
      <c r="K17" s="42">
        <v>0</v>
      </c>
      <c r="L17" s="43">
        <v>0</v>
      </c>
      <c r="M17" s="42">
        <v>2130</v>
      </c>
      <c r="N17" s="43">
        <v>0.40525114155251141</v>
      </c>
      <c r="O17" s="42">
        <v>0</v>
      </c>
      <c r="P17" s="43">
        <v>0</v>
      </c>
    </row>
    <row r="18" spans="2:16" x14ac:dyDescent="0.25">
      <c r="B18" s="17" t="s">
        <v>97</v>
      </c>
      <c r="C18" s="42">
        <v>777</v>
      </c>
      <c r="D18" s="43">
        <v>3.9361702127659583E-2</v>
      </c>
      <c r="E18" s="42">
        <v>15512</v>
      </c>
      <c r="F18" s="43">
        <v>0.78581560283687946</v>
      </c>
      <c r="G18" s="42">
        <v>2037</v>
      </c>
      <c r="H18" s="43">
        <v>0.1031914893617021</v>
      </c>
      <c r="I18" s="42">
        <v>0</v>
      </c>
      <c r="J18" s="43">
        <v>0</v>
      </c>
      <c r="K18" s="42">
        <v>10</v>
      </c>
      <c r="L18" s="43">
        <v>5.0658561296859173E-4</v>
      </c>
      <c r="M18" s="42">
        <v>1401</v>
      </c>
      <c r="N18" s="43">
        <v>7.0972644376899693E-2</v>
      </c>
      <c r="O18" s="42">
        <v>3</v>
      </c>
      <c r="P18" s="43">
        <v>1.5197568389057749E-4</v>
      </c>
    </row>
    <row r="19" spans="2:16" x14ac:dyDescent="0.25">
      <c r="B19" s="17" t="s">
        <v>98</v>
      </c>
      <c r="C19" s="42">
        <v>34</v>
      </c>
      <c r="D19" s="43">
        <v>2.8475711892797319E-2</v>
      </c>
      <c r="E19" s="42">
        <v>73</v>
      </c>
      <c r="F19" s="43">
        <v>6.1139028475711892E-2</v>
      </c>
      <c r="G19" s="42">
        <v>716</v>
      </c>
      <c r="H19" s="43">
        <v>0.59966499162479059</v>
      </c>
      <c r="I19" s="42">
        <v>1</v>
      </c>
      <c r="J19" s="43">
        <v>8.375209380234506E-4</v>
      </c>
      <c r="K19" s="42">
        <v>367</v>
      </c>
      <c r="L19" s="43">
        <v>0.30737018425460638</v>
      </c>
      <c r="M19" s="42">
        <v>3</v>
      </c>
      <c r="N19" s="43">
        <v>2.5125628140703518E-3</v>
      </c>
      <c r="O19" s="42">
        <v>0</v>
      </c>
      <c r="P19" s="43">
        <v>0</v>
      </c>
    </row>
    <row r="20" spans="2:16" x14ac:dyDescent="0.25">
      <c r="B20" s="17" t="s">
        <v>99</v>
      </c>
      <c r="C20" s="42">
        <v>4603</v>
      </c>
      <c r="D20" s="43">
        <v>0.40766982552475423</v>
      </c>
      <c r="E20" s="42">
        <v>4608</v>
      </c>
      <c r="F20" s="43">
        <v>0.40811265609777703</v>
      </c>
      <c r="G20" s="42">
        <v>1287</v>
      </c>
      <c r="H20" s="43">
        <v>0.1139845894960588</v>
      </c>
      <c r="I20" s="42">
        <v>1</v>
      </c>
      <c r="J20" s="43">
        <v>8.8566114604552294E-5</v>
      </c>
      <c r="K20" s="42">
        <v>0</v>
      </c>
      <c r="L20" s="43">
        <v>0</v>
      </c>
      <c r="M20" s="42">
        <v>2</v>
      </c>
      <c r="N20" s="43">
        <v>1.7713222920910459E-4</v>
      </c>
      <c r="O20" s="42">
        <v>790</v>
      </c>
      <c r="P20" s="43">
        <v>6.996723053759632E-2</v>
      </c>
    </row>
    <row r="21" spans="2:16" x14ac:dyDescent="0.25">
      <c r="B21" s="17" t="s">
        <v>100</v>
      </c>
      <c r="C21" s="42">
        <v>8303</v>
      </c>
      <c r="D21" s="43">
        <v>0.50315113319597626</v>
      </c>
      <c r="E21" s="42">
        <v>4305</v>
      </c>
      <c r="F21" s="43">
        <v>0.26087746939764878</v>
      </c>
      <c r="G21" s="42">
        <v>1330</v>
      </c>
      <c r="H21" s="43">
        <v>8.0596291358623201E-2</v>
      </c>
      <c r="I21" s="42">
        <v>138</v>
      </c>
      <c r="J21" s="43">
        <v>8.3626227123984979E-3</v>
      </c>
      <c r="K21" s="42">
        <v>2376</v>
      </c>
      <c r="L21" s="43">
        <v>0.14398254756999149</v>
      </c>
      <c r="M21" s="42">
        <v>25</v>
      </c>
      <c r="N21" s="43">
        <v>1.514967882680887E-3</v>
      </c>
      <c r="O21" s="42">
        <v>25</v>
      </c>
      <c r="P21" s="43">
        <v>1.514967882680887E-3</v>
      </c>
    </row>
    <row r="22" spans="2:16" x14ac:dyDescent="0.25">
      <c r="B22" s="17" t="s">
        <v>101</v>
      </c>
      <c r="C22" s="42">
        <v>357</v>
      </c>
      <c r="D22" s="43">
        <v>0.1062183873847069</v>
      </c>
      <c r="E22" s="42">
        <v>1918</v>
      </c>
      <c r="F22" s="43">
        <v>0.57066349300803332</v>
      </c>
      <c r="G22" s="42">
        <v>78</v>
      </c>
      <c r="H22" s="43">
        <v>2.3207378756322519E-2</v>
      </c>
      <c r="I22" s="42">
        <v>5</v>
      </c>
      <c r="J22" s="43">
        <v>1.4876524843796489E-3</v>
      </c>
      <c r="K22" s="42">
        <v>220</v>
      </c>
      <c r="L22" s="43">
        <v>6.5456709312704559E-2</v>
      </c>
      <c r="M22" s="42">
        <v>2</v>
      </c>
      <c r="N22" s="43">
        <v>5.9506099375185957E-4</v>
      </c>
      <c r="O22" s="42">
        <v>781</v>
      </c>
      <c r="P22" s="43">
        <v>0.2323713180601012</v>
      </c>
    </row>
    <row r="23" spans="2:16" x14ac:dyDescent="0.25">
      <c r="B23" s="17" t="s">
        <v>102</v>
      </c>
      <c r="C23" s="42">
        <v>0</v>
      </c>
      <c r="D23" s="43">
        <v>0</v>
      </c>
      <c r="E23" s="42">
        <v>210</v>
      </c>
      <c r="F23" s="43">
        <v>0.40935672514619881</v>
      </c>
      <c r="G23" s="42">
        <v>90</v>
      </c>
      <c r="H23" s="43">
        <v>0.17543859649122809</v>
      </c>
      <c r="I23" s="42">
        <v>1</v>
      </c>
      <c r="J23" s="43">
        <v>1.9493177387914229E-3</v>
      </c>
      <c r="K23" s="42">
        <v>120</v>
      </c>
      <c r="L23" s="43">
        <v>0.23391812865497069</v>
      </c>
      <c r="M23" s="42">
        <v>10</v>
      </c>
      <c r="N23" s="43">
        <v>1.9493177387914229E-2</v>
      </c>
      <c r="O23" s="42">
        <v>82</v>
      </c>
      <c r="P23" s="43">
        <v>0.15984405458089671</v>
      </c>
    </row>
    <row r="24" spans="2:16" x14ac:dyDescent="0.25">
      <c r="B24" s="17" t="s">
        <v>103</v>
      </c>
      <c r="C24" s="42">
        <v>109</v>
      </c>
      <c r="D24" s="43">
        <v>3.5378123985718921E-2</v>
      </c>
      <c r="E24" s="42">
        <v>1885</v>
      </c>
      <c r="F24" s="43">
        <v>0.61181434599156115</v>
      </c>
      <c r="G24" s="42">
        <v>105</v>
      </c>
      <c r="H24" s="43">
        <v>3.4079844206426492E-2</v>
      </c>
      <c r="I24" s="42">
        <v>0</v>
      </c>
      <c r="J24" s="43">
        <v>0</v>
      </c>
      <c r="K24" s="42">
        <v>244</v>
      </c>
      <c r="L24" s="43">
        <v>7.9195066536838693E-2</v>
      </c>
      <c r="M24" s="42">
        <v>738</v>
      </c>
      <c r="N24" s="43">
        <v>0.23953261927945471</v>
      </c>
      <c r="O24" s="42">
        <v>0</v>
      </c>
      <c r="P24" s="43">
        <v>0</v>
      </c>
    </row>
    <row r="25" spans="2:16" x14ac:dyDescent="0.25">
      <c r="B25" s="17" t="s">
        <v>104</v>
      </c>
      <c r="C25" s="42">
        <v>121</v>
      </c>
      <c r="D25" s="43">
        <v>0.43369175627240142</v>
      </c>
      <c r="E25" s="42">
        <v>28</v>
      </c>
      <c r="F25" s="43">
        <v>0.1003584229390681</v>
      </c>
      <c r="G25" s="42">
        <v>1</v>
      </c>
      <c r="H25" s="43">
        <v>3.584229390681004E-3</v>
      </c>
      <c r="I25" s="42">
        <v>32</v>
      </c>
      <c r="J25" s="43">
        <v>0.1146953405017921</v>
      </c>
      <c r="K25" s="42">
        <v>20</v>
      </c>
      <c r="L25" s="43">
        <v>7.1684587813620068E-2</v>
      </c>
      <c r="M25" s="42">
        <v>0</v>
      </c>
      <c r="N25" s="43">
        <v>0</v>
      </c>
      <c r="O25" s="42">
        <v>77</v>
      </c>
      <c r="P25" s="43">
        <v>0.27598566308243733</v>
      </c>
    </row>
    <row r="26" spans="2:16" x14ac:dyDescent="0.25">
      <c r="B26" s="17" t="s">
        <v>105</v>
      </c>
      <c r="C26" s="42">
        <v>26</v>
      </c>
      <c r="D26" s="43">
        <v>0.70270270270270274</v>
      </c>
      <c r="E26" s="42">
        <v>10</v>
      </c>
      <c r="F26" s="43">
        <v>0.27027027027027029</v>
      </c>
      <c r="G26" s="42">
        <v>0</v>
      </c>
      <c r="H26" s="43">
        <v>0</v>
      </c>
      <c r="I26" s="42">
        <v>0</v>
      </c>
      <c r="J26" s="43">
        <v>0</v>
      </c>
      <c r="K26" s="42">
        <v>1</v>
      </c>
      <c r="L26" s="43">
        <v>2.7027027027027029E-2</v>
      </c>
      <c r="M26" s="42">
        <v>0</v>
      </c>
      <c r="N26" s="43">
        <v>0</v>
      </c>
      <c r="O26" s="42">
        <v>0</v>
      </c>
      <c r="P26" s="43">
        <v>0</v>
      </c>
    </row>
    <row r="27" spans="2:16" x14ac:dyDescent="0.25">
      <c r="B27" s="18" t="s">
        <v>106</v>
      </c>
      <c r="C27" s="44">
        <v>36</v>
      </c>
      <c r="D27" s="45">
        <v>0.76595744680851063</v>
      </c>
      <c r="E27" s="44">
        <v>3</v>
      </c>
      <c r="F27" s="45">
        <v>6.3829787234042548E-2</v>
      </c>
      <c r="G27" s="44">
        <v>0</v>
      </c>
      <c r="H27" s="45">
        <v>0</v>
      </c>
      <c r="I27" s="44">
        <v>1</v>
      </c>
      <c r="J27" s="45">
        <v>2.1276595744680851E-2</v>
      </c>
      <c r="K27" s="44">
        <v>6</v>
      </c>
      <c r="L27" s="45">
        <v>0.1276595744680851</v>
      </c>
      <c r="M27" s="44">
        <v>0</v>
      </c>
      <c r="N27" s="45">
        <v>0</v>
      </c>
      <c r="O27" s="44">
        <v>1</v>
      </c>
      <c r="P27" s="45">
        <v>2.1276595744680851E-2</v>
      </c>
    </row>
    <row r="28" spans="2:16" ht="7.5" customHeight="1" x14ac:dyDescent="0.25"/>
    <row r="29" spans="2:16" x14ac:dyDescent="0.25">
      <c r="B29" s="19" t="s">
        <v>49</v>
      </c>
      <c r="C29" s="46">
        <v>40767</v>
      </c>
      <c r="D29" s="47">
        <v>0.35356715408232292</v>
      </c>
      <c r="E29" s="46">
        <v>43794</v>
      </c>
      <c r="F29" s="47">
        <v>0.37981995108497679</v>
      </c>
      <c r="G29" s="46">
        <v>7455</v>
      </c>
      <c r="H29" s="47">
        <v>6.4656293906437012E-2</v>
      </c>
      <c r="I29" s="46">
        <v>9228</v>
      </c>
      <c r="J29" s="47">
        <v>8.0033303845553419E-2</v>
      </c>
      <c r="K29" s="46">
        <v>5365</v>
      </c>
      <c r="L29" s="47">
        <v>4.652998213387452E-2</v>
      </c>
      <c r="M29" s="46">
        <v>5273</v>
      </c>
      <c r="N29" s="47">
        <v>4.573207750082392E-2</v>
      </c>
      <c r="O29" s="46">
        <v>3420</v>
      </c>
      <c r="P29" s="47">
        <v>2.9661237446011339E-2</v>
      </c>
    </row>
  </sheetData>
  <mergeCells count="11">
    <mergeCell ref="C6:P6"/>
    <mergeCell ref="B7:B8"/>
    <mergeCell ref="A3:P3"/>
    <mergeCell ref="B4:P4"/>
    <mergeCell ref="O7:P7"/>
    <mergeCell ref="M7:N7"/>
    <mergeCell ref="K7:L7"/>
    <mergeCell ref="C7:D7"/>
    <mergeCell ref="G7:H7"/>
    <mergeCell ref="E7:F7"/>
    <mergeCell ref="I7:J7"/>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285</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108</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294246</v>
      </c>
      <c r="E9" s="108">
        <v>285089</v>
      </c>
      <c r="F9" s="108">
        <v>295552</v>
      </c>
      <c r="G9" s="108">
        <v>307238</v>
      </c>
      <c r="H9" s="108">
        <v>322158</v>
      </c>
      <c r="I9" s="108">
        <v>313855</v>
      </c>
      <c r="J9" s="108">
        <v>352232</v>
      </c>
      <c r="K9" s="108">
        <v>363964</v>
      </c>
      <c r="L9" s="194"/>
      <c r="M9" s="7"/>
      <c r="N9" s="195">
        <f t="shared" ref="N9:N28" si="0">E9/D9-1</f>
        <v>-3.1120219136368865E-2</v>
      </c>
      <c r="O9" s="196">
        <f t="shared" ref="O9:O28" si="1">E9-D9</f>
        <v>-9157</v>
      </c>
      <c r="P9" s="195">
        <f t="shared" ref="P9:P28" si="2">F9/E9-1</f>
        <v>3.6700819744009738E-2</v>
      </c>
      <c r="Q9" s="196">
        <f t="shared" ref="Q9:Q28" si="3">F9-E9</f>
        <v>10463</v>
      </c>
      <c r="R9" s="195">
        <f t="shared" ref="R9:R28" si="4">G9/F9-1</f>
        <v>3.9539573408401862E-2</v>
      </c>
      <c r="S9" s="196">
        <f t="shared" ref="S9:S28" si="5">G9-F9</f>
        <v>11686</v>
      </c>
      <c r="T9" s="195">
        <f t="shared" ref="T9:T28" si="6">H9/G9-1</f>
        <v>4.8561701352046294E-2</v>
      </c>
      <c r="U9" s="196">
        <f t="shared" ref="U9:U28" si="7">H9-G9</f>
        <v>14920</v>
      </c>
      <c r="V9" s="195">
        <f t="shared" ref="V9:V28" si="8">I9/H9-1</f>
        <v>-2.5773067873527844E-2</v>
      </c>
      <c r="W9" s="196">
        <f t="shared" ref="W9:W28" si="9">I9-H9</f>
        <v>-8303</v>
      </c>
      <c r="X9" s="195">
        <f t="shared" ref="X9:X28" si="10">J9/I9-1</f>
        <v>0.12227621035191416</v>
      </c>
      <c r="Y9" s="196">
        <f t="shared" ref="Y9:Y28" si="11">J9-I9</f>
        <v>38377</v>
      </c>
      <c r="Z9" s="195">
        <v>0.14671169950661311</v>
      </c>
      <c r="AA9" s="196">
        <v>46566</v>
      </c>
    </row>
    <row r="10" spans="2:27" x14ac:dyDescent="0.25">
      <c r="B10" s="169" t="s">
        <v>89</v>
      </c>
      <c r="D10" s="42">
        <v>39188</v>
      </c>
      <c r="E10" s="112">
        <v>36344</v>
      </c>
      <c r="F10" s="112">
        <v>37924</v>
      </c>
      <c r="G10" s="112">
        <v>39112</v>
      </c>
      <c r="H10" s="112">
        <v>40520</v>
      </c>
      <c r="I10" s="112">
        <v>45350</v>
      </c>
      <c r="J10" s="112">
        <v>49365</v>
      </c>
      <c r="K10" s="112">
        <v>50979</v>
      </c>
      <c r="L10" s="197"/>
      <c r="M10" s="8"/>
      <c r="N10" s="198">
        <f t="shared" si="0"/>
        <v>-7.2573236705113842E-2</v>
      </c>
      <c r="O10" s="199">
        <f t="shared" si="1"/>
        <v>-2844</v>
      </c>
      <c r="P10" s="198">
        <f t="shared" si="2"/>
        <v>4.3473475676865547E-2</v>
      </c>
      <c r="Q10" s="199">
        <f t="shared" si="3"/>
        <v>1580</v>
      </c>
      <c r="R10" s="198">
        <f t="shared" si="4"/>
        <v>3.1325809513764291E-2</v>
      </c>
      <c r="S10" s="199">
        <f t="shared" si="5"/>
        <v>1188</v>
      </c>
      <c r="T10" s="198">
        <f t="shared" si="6"/>
        <v>3.5999181836776417E-2</v>
      </c>
      <c r="U10" s="199">
        <f t="shared" si="7"/>
        <v>1408</v>
      </c>
      <c r="V10" s="198">
        <f t="shared" si="8"/>
        <v>0.1192003948667324</v>
      </c>
      <c r="W10" s="199">
        <f t="shared" si="9"/>
        <v>4830</v>
      </c>
      <c r="X10" s="198">
        <f t="shared" si="10"/>
        <v>8.8533627342888721E-2</v>
      </c>
      <c r="Y10" s="199">
        <f t="shared" si="11"/>
        <v>4015</v>
      </c>
      <c r="Z10" s="198">
        <v>9.3102043441902316E-2</v>
      </c>
      <c r="AA10" s="199">
        <v>4342</v>
      </c>
    </row>
    <row r="11" spans="2:27" x14ac:dyDescent="0.25">
      <c r="B11" s="169" t="s">
        <v>90</v>
      </c>
      <c r="D11" s="42">
        <v>26877</v>
      </c>
      <c r="E11" s="112">
        <v>27263</v>
      </c>
      <c r="F11" s="112">
        <v>29763</v>
      </c>
      <c r="G11" s="112">
        <v>31755</v>
      </c>
      <c r="H11" s="112">
        <v>32560</v>
      </c>
      <c r="I11" s="112">
        <v>33572</v>
      </c>
      <c r="J11" s="112">
        <v>34151</v>
      </c>
      <c r="K11" s="112">
        <v>34854</v>
      </c>
      <c r="L11" s="197"/>
      <c r="M11" s="8"/>
      <c r="N11" s="198">
        <f t="shared" si="0"/>
        <v>1.436172191836893E-2</v>
      </c>
      <c r="O11" s="199">
        <f t="shared" si="1"/>
        <v>386</v>
      </c>
      <c r="P11" s="198">
        <f t="shared" si="2"/>
        <v>9.1699372776290256E-2</v>
      </c>
      <c r="Q11" s="199">
        <f t="shared" si="3"/>
        <v>2500</v>
      </c>
      <c r="R11" s="198">
        <f t="shared" si="4"/>
        <v>6.6928737022477591E-2</v>
      </c>
      <c r="S11" s="199">
        <f t="shared" si="5"/>
        <v>1992</v>
      </c>
      <c r="T11" s="198">
        <f t="shared" si="6"/>
        <v>2.5350338529365413E-2</v>
      </c>
      <c r="U11" s="199">
        <f t="shared" si="7"/>
        <v>805</v>
      </c>
      <c r="V11" s="198">
        <f t="shared" si="8"/>
        <v>3.1081081081081097E-2</v>
      </c>
      <c r="W11" s="199">
        <f t="shared" si="9"/>
        <v>1012</v>
      </c>
      <c r="X11" s="198">
        <f t="shared" si="10"/>
        <v>1.7246514952937053E-2</v>
      </c>
      <c r="Y11" s="199">
        <f t="shared" si="11"/>
        <v>579</v>
      </c>
      <c r="Z11" s="198">
        <v>-1.3137776771051549E-2</v>
      </c>
      <c r="AA11" s="199">
        <v>-464</v>
      </c>
    </row>
    <row r="12" spans="2:27" x14ac:dyDescent="0.25">
      <c r="B12" s="169" t="s">
        <v>91</v>
      </c>
      <c r="D12" s="42">
        <v>24991</v>
      </c>
      <c r="E12" s="112">
        <v>25528</v>
      </c>
      <c r="F12" s="112">
        <v>26990</v>
      </c>
      <c r="G12" s="112">
        <v>29491</v>
      </c>
      <c r="H12" s="112">
        <v>33350</v>
      </c>
      <c r="I12" s="112">
        <v>35599</v>
      </c>
      <c r="J12" s="112">
        <v>38054</v>
      </c>
      <c r="K12" s="112">
        <v>38521</v>
      </c>
      <c r="L12" s="197"/>
      <c r="M12" s="8"/>
      <c r="N12" s="198">
        <f t="shared" si="0"/>
        <v>2.148773558481043E-2</v>
      </c>
      <c r="O12" s="199">
        <f t="shared" si="1"/>
        <v>537</v>
      </c>
      <c r="P12" s="198">
        <f t="shared" si="2"/>
        <v>5.7270448135380736E-2</v>
      </c>
      <c r="Q12" s="199">
        <f t="shared" si="3"/>
        <v>1462</v>
      </c>
      <c r="R12" s="198">
        <f t="shared" si="4"/>
        <v>9.2663949610967133E-2</v>
      </c>
      <c r="S12" s="199">
        <f t="shared" si="5"/>
        <v>2501</v>
      </c>
      <c r="T12" s="198">
        <f t="shared" si="6"/>
        <v>0.13085348072293246</v>
      </c>
      <c r="U12" s="199">
        <f t="shared" si="7"/>
        <v>3859</v>
      </c>
      <c r="V12" s="198">
        <f t="shared" si="8"/>
        <v>6.7436281859070357E-2</v>
      </c>
      <c r="W12" s="199">
        <f t="shared" si="9"/>
        <v>2249</v>
      </c>
      <c r="X12" s="198">
        <f t="shared" si="10"/>
        <v>6.8962611309306476E-2</v>
      </c>
      <c r="Y12" s="199">
        <f t="shared" si="11"/>
        <v>2455</v>
      </c>
      <c r="Z12" s="198">
        <v>0.10870941745337311</v>
      </c>
      <c r="AA12" s="199">
        <v>3777</v>
      </c>
    </row>
    <row r="13" spans="2:27" x14ac:dyDescent="0.25">
      <c r="B13" s="169" t="s">
        <v>92</v>
      </c>
      <c r="D13" s="42">
        <v>32430</v>
      </c>
      <c r="E13" s="112">
        <v>33152</v>
      </c>
      <c r="F13" s="112">
        <v>36737</v>
      </c>
      <c r="G13" s="112">
        <v>41768</v>
      </c>
      <c r="H13" s="112">
        <v>46523</v>
      </c>
      <c r="I13" s="112">
        <v>52503</v>
      </c>
      <c r="J13" s="112">
        <v>68259</v>
      </c>
      <c r="K13" s="112">
        <v>74457</v>
      </c>
      <c r="L13" s="197"/>
      <c r="M13" s="8"/>
      <c r="N13" s="198">
        <f t="shared" si="0"/>
        <v>2.2263336416898039E-2</v>
      </c>
      <c r="O13" s="199">
        <f t="shared" si="1"/>
        <v>722</v>
      </c>
      <c r="P13" s="198">
        <f t="shared" si="2"/>
        <v>0.10813827220077221</v>
      </c>
      <c r="Q13" s="199">
        <f t="shared" si="3"/>
        <v>3585</v>
      </c>
      <c r="R13" s="198">
        <f t="shared" si="4"/>
        <v>0.13694640280915693</v>
      </c>
      <c r="S13" s="199">
        <f t="shared" si="5"/>
        <v>5031</v>
      </c>
      <c r="T13" s="198">
        <f t="shared" si="6"/>
        <v>0.11384313349932973</v>
      </c>
      <c r="U13" s="199">
        <f t="shared" si="7"/>
        <v>4755</v>
      </c>
      <c r="V13" s="198">
        <f t="shared" si="8"/>
        <v>0.12853857231906796</v>
      </c>
      <c r="W13" s="199">
        <f t="shared" si="9"/>
        <v>5980</v>
      </c>
      <c r="X13" s="198">
        <f t="shared" si="10"/>
        <v>0.30009713730643961</v>
      </c>
      <c r="Y13" s="199">
        <f t="shared" si="11"/>
        <v>15756</v>
      </c>
      <c r="Z13" s="198">
        <v>0.22720530063291131</v>
      </c>
      <c r="AA13" s="199">
        <v>13785</v>
      </c>
    </row>
    <row r="14" spans="2:27" x14ac:dyDescent="0.25">
      <c r="B14" s="169" t="s">
        <v>93</v>
      </c>
      <c r="D14" s="42">
        <v>21169</v>
      </c>
      <c r="E14" s="112">
        <v>21022</v>
      </c>
      <c r="F14" s="112">
        <v>18734</v>
      </c>
      <c r="G14" s="112">
        <v>18426</v>
      </c>
      <c r="H14" s="112">
        <v>18749</v>
      </c>
      <c r="I14" s="112">
        <v>18551</v>
      </c>
      <c r="J14" s="112">
        <v>18557</v>
      </c>
      <c r="K14" s="112">
        <v>20840</v>
      </c>
      <c r="L14" s="197"/>
      <c r="M14" s="8"/>
      <c r="N14" s="198">
        <f t="shared" si="0"/>
        <v>-6.9441163966177388E-3</v>
      </c>
      <c r="O14" s="199">
        <f t="shared" si="1"/>
        <v>-147</v>
      </c>
      <c r="P14" s="198">
        <f t="shared" si="2"/>
        <v>-0.10883835981352863</v>
      </c>
      <c r="Q14" s="199">
        <f t="shared" si="3"/>
        <v>-2288</v>
      </c>
      <c r="R14" s="198">
        <f t="shared" si="4"/>
        <v>-1.644069606063836E-2</v>
      </c>
      <c r="S14" s="199">
        <f t="shared" si="5"/>
        <v>-308</v>
      </c>
      <c r="T14" s="198">
        <f t="shared" si="6"/>
        <v>1.7529577770541538E-2</v>
      </c>
      <c r="U14" s="199">
        <f t="shared" si="7"/>
        <v>323</v>
      </c>
      <c r="V14" s="198">
        <f t="shared" si="8"/>
        <v>-1.0560563230038955E-2</v>
      </c>
      <c r="W14" s="199">
        <f t="shared" si="9"/>
        <v>-198</v>
      </c>
      <c r="X14" s="198">
        <f t="shared" si="10"/>
        <v>3.2343269904577809E-4</v>
      </c>
      <c r="Y14" s="199">
        <f t="shared" si="11"/>
        <v>6</v>
      </c>
      <c r="Z14" s="198">
        <v>0.13088777946602989</v>
      </c>
      <c r="AA14" s="199">
        <v>2412</v>
      </c>
    </row>
    <row r="15" spans="2:27" x14ac:dyDescent="0.25">
      <c r="B15" s="169" t="s">
        <v>94</v>
      </c>
      <c r="D15" s="42">
        <v>68077</v>
      </c>
      <c r="E15" s="112">
        <v>64772</v>
      </c>
      <c r="F15" s="112">
        <v>66829</v>
      </c>
      <c r="G15" s="112">
        <v>69929</v>
      </c>
      <c r="H15" s="112">
        <v>74835</v>
      </c>
      <c r="I15" s="112">
        <v>80045</v>
      </c>
      <c r="J15" s="112">
        <v>84349</v>
      </c>
      <c r="K15" s="112">
        <v>85448</v>
      </c>
      <c r="L15" s="197"/>
      <c r="M15" s="8"/>
      <c r="N15" s="198">
        <f t="shared" si="0"/>
        <v>-4.8547967742409326E-2</v>
      </c>
      <c r="O15" s="199">
        <f t="shared" si="1"/>
        <v>-3305</v>
      </c>
      <c r="P15" s="198">
        <f t="shared" si="2"/>
        <v>3.1757549558451226E-2</v>
      </c>
      <c r="Q15" s="199">
        <f t="shared" si="3"/>
        <v>2057</v>
      </c>
      <c r="R15" s="198">
        <f t="shared" si="4"/>
        <v>4.6387047539242054E-2</v>
      </c>
      <c r="S15" s="199">
        <f t="shared" si="5"/>
        <v>3100</v>
      </c>
      <c r="T15" s="198">
        <f t="shared" si="6"/>
        <v>7.0156873400162967E-2</v>
      </c>
      <c r="U15" s="199">
        <f t="shared" si="7"/>
        <v>4906</v>
      </c>
      <c r="V15" s="198">
        <f t="shared" si="8"/>
        <v>6.9619830293311979E-2</v>
      </c>
      <c r="W15" s="199">
        <f t="shared" si="9"/>
        <v>5210</v>
      </c>
      <c r="X15" s="198">
        <f t="shared" si="10"/>
        <v>5.376975451308641E-2</v>
      </c>
      <c r="Y15" s="199">
        <f t="shared" si="11"/>
        <v>4304</v>
      </c>
      <c r="Z15" s="198">
        <v>4.173117951843941E-2</v>
      </c>
      <c r="AA15" s="199">
        <v>3423</v>
      </c>
    </row>
    <row r="16" spans="2:27" x14ac:dyDescent="0.25">
      <c r="B16" s="169" t="s">
        <v>95</v>
      </c>
      <c r="D16" s="42">
        <v>106369</v>
      </c>
      <c r="E16" s="112">
        <v>105708</v>
      </c>
      <c r="F16" s="112">
        <v>108898</v>
      </c>
      <c r="G16" s="112">
        <v>114380</v>
      </c>
      <c r="H16" s="112">
        <v>122746</v>
      </c>
      <c r="I16" s="112">
        <v>126345</v>
      </c>
      <c r="J16" s="112">
        <v>129327</v>
      </c>
      <c r="K16" s="112">
        <v>128219</v>
      </c>
      <c r="L16" s="197"/>
      <c r="M16" s="8"/>
      <c r="N16" s="198">
        <f t="shared" si="0"/>
        <v>-6.2142165480544298E-3</v>
      </c>
      <c r="O16" s="199">
        <f t="shared" si="1"/>
        <v>-661</v>
      </c>
      <c r="P16" s="198">
        <f t="shared" si="2"/>
        <v>3.0177470011730323E-2</v>
      </c>
      <c r="Q16" s="199">
        <f t="shared" si="3"/>
        <v>3190</v>
      </c>
      <c r="R16" s="198">
        <f t="shared" si="4"/>
        <v>5.0340685779353134E-2</v>
      </c>
      <c r="S16" s="199">
        <f t="shared" si="5"/>
        <v>5482</v>
      </c>
      <c r="T16" s="198">
        <f t="shared" si="6"/>
        <v>7.3142157719881196E-2</v>
      </c>
      <c r="U16" s="199">
        <f t="shared" si="7"/>
        <v>8366</v>
      </c>
      <c r="V16" s="198">
        <f t="shared" si="8"/>
        <v>2.9320711061867621E-2</v>
      </c>
      <c r="W16" s="199">
        <f t="shared" si="9"/>
        <v>3599</v>
      </c>
      <c r="X16" s="198">
        <f t="shared" si="10"/>
        <v>2.3602042027781156E-2</v>
      </c>
      <c r="Y16" s="199">
        <f t="shared" si="11"/>
        <v>2982</v>
      </c>
      <c r="Z16" s="198">
        <v>8.6057030481809793E-3</v>
      </c>
      <c r="AA16" s="199">
        <v>1094</v>
      </c>
    </row>
    <row r="17" spans="2:27" x14ac:dyDescent="0.25">
      <c r="B17" s="169" t="s">
        <v>96</v>
      </c>
      <c r="D17" s="42">
        <v>239983</v>
      </c>
      <c r="E17" s="112">
        <v>230320</v>
      </c>
      <c r="F17" s="112">
        <v>245417</v>
      </c>
      <c r="G17" s="112">
        <v>257644</v>
      </c>
      <c r="H17" s="112">
        <v>250190</v>
      </c>
      <c r="I17" s="112">
        <v>269088</v>
      </c>
      <c r="J17" s="112">
        <v>286708</v>
      </c>
      <c r="K17" s="112">
        <v>295652</v>
      </c>
      <c r="L17" s="197"/>
      <c r="M17" s="8"/>
      <c r="N17" s="198">
        <f t="shared" si="0"/>
        <v>-4.02653521291092E-2</v>
      </c>
      <c r="O17" s="199">
        <f t="shared" si="1"/>
        <v>-9663</v>
      </c>
      <c r="P17" s="198">
        <f t="shared" si="2"/>
        <v>6.5547933310177164E-2</v>
      </c>
      <c r="Q17" s="199">
        <f t="shared" si="3"/>
        <v>15097</v>
      </c>
      <c r="R17" s="198">
        <f t="shared" si="4"/>
        <v>4.9821324521121202E-2</v>
      </c>
      <c r="S17" s="199">
        <f t="shared" si="5"/>
        <v>12227</v>
      </c>
      <c r="T17" s="198">
        <f t="shared" si="6"/>
        <v>-2.8931393706044028E-2</v>
      </c>
      <c r="U17" s="199">
        <f t="shared" si="7"/>
        <v>-7454</v>
      </c>
      <c r="V17" s="198">
        <f t="shared" si="8"/>
        <v>7.5534593708781239E-2</v>
      </c>
      <c r="W17" s="199">
        <f t="shared" si="9"/>
        <v>18898</v>
      </c>
      <c r="X17" s="198">
        <f t="shared" si="10"/>
        <v>6.5480437626352694E-2</v>
      </c>
      <c r="Y17" s="199">
        <f t="shared" si="11"/>
        <v>17620</v>
      </c>
      <c r="Z17" s="198">
        <v>6.9737822836839491E-2</v>
      </c>
      <c r="AA17" s="199">
        <v>19274</v>
      </c>
    </row>
    <row r="18" spans="2:27" x14ac:dyDescent="0.25">
      <c r="B18" s="169" t="s">
        <v>97</v>
      </c>
      <c r="D18" s="42">
        <v>103107</v>
      </c>
      <c r="E18" s="112">
        <v>115485</v>
      </c>
      <c r="F18" s="112">
        <v>129091</v>
      </c>
      <c r="G18" s="112">
        <v>144410</v>
      </c>
      <c r="H18" s="112">
        <v>161791</v>
      </c>
      <c r="I18" s="112">
        <v>172554</v>
      </c>
      <c r="J18" s="112">
        <v>188085</v>
      </c>
      <c r="K18" s="112">
        <v>193323</v>
      </c>
      <c r="L18" s="197"/>
      <c r="M18" s="8"/>
      <c r="N18" s="198">
        <f t="shared" si="0"/>
        <v>0.12005004509878092</v>
      </c>
      <c r="O18" s="199">
        <f t="shared" si="1"/>
        <v>12378</v>
      </c>
      <c r="P18" s="198">
        <f t="shared" si="2"/>
        <v>0.11781616660172323</v>
      </c>
      <c r="Q18" s="199">
        <f t="shared" si="3"/>
        <v>13606</v>
      </c>
      <c r="R18" s="198">
        <f t="shared" si="4"/>
        <v>0.11866822628998142</v>
      </c>
      <c r="S18" s="199">
        <f t="shared" si="5"/>
        <v>15319</v>
      </c>
      <c r="T18" s="198">
        <f t="shared" si="6"/>
        <v>0.12035870092098877</v>
      </c>
      <c r="U18" s="199">
        <f t="shared" si="7"/>
        <v>17381</v>
      </c>
      <c r="V18" s="198">
        <f t="shared" si="8"/>
        <v>6.6524095901502545E-2</v>
      </c>
      <c r="W18" s="199">
        <f t="shared" si="9"/>
        <v>10763</v>
      </c>
      <c r="X18" s="198">
        <f t="shared" si="10"/>
        <v>9.0006606627490493E-2</v>
      </c>
      <c r="Y18" s="199">
        <f t="shared" si="11"/>
        <v>15531</v>
      </c>
      <c r="Z18" s="198">
        <v>0.1093876426739202</v>
      </c>
      <c r="AA18" s="199">
        <v>19062</v>
      </c>
    </row>
    <row r="19" spans="2:27" x14ac:dyDescent="0.25">
      <c r="B19" s="169" t="s">
        <v>98</v>
      </c>
      <c r="D19" s="42">
        <v>35443</v>
      </c>
      <c r="E19" s="112">
        <v>34750</v>
      </c>
      <c r="F19" s="112">
        <v>36342</v>
      </c>
      <c r="G19" s="112">
        <v>38917</v>
      </c>
      <c r="H19" s="112">
        <v>41046</v>
      </c>
      <c r="I19" s="112">
        <v>40991</v>
      </c>
      <c r="J19" s="112">
        <v>42502</v>
      </c>
      <c r="K19" s="112">
        <v>42298</v>
      </c>
      <c r="L19" s="197"/>
      <c r="M19" s="8"/>
      <c r="N19" s="198">
        <f t="shared" si="0"/>
        <v>-1.9552520949129626E-2</v>
      </c>
      <c r="O19" s="199">
        <f t="shared" si="1"/>
        <v>-693</v>
      </c>
      <c r="P19" s="198">
        <f t="shared" si="2"/>
        <v>4.5812949640287703E-2</v>
      </c>
      <c r="Q19" s="199">
        <f t="shared" si="3"/>
        <v>1592</v>
      </c>
      <c r="R19" s="198">
        <f t="shared" si="4"/>
        <v>7.0854658521820379E-2</v>
      </c>
      <c r="S19" s="199">
        <f t="shared" si="5"/>
        <v>2575</v>
      </c>
      <c r="T19" s="198">
        <f t="shared" si="6"/>
        <v>5.4706169540303717E-2</v>
      </c>
      <c r="U19" s="199">
        <f t="shared" si="7"/>
        <v>2129</v>
      </c>
      <c r="V19" s="198">
        <f t="shared" si="8"/>
        <v>-1.339960044827726E-3</v>
      </c>
      <c r="W19" s="199">
        <f t="shared" si="9"/>
        <v>-55</v>
      </c>
      <c r="X19" s="198">
        <f t="shared" si="10"/>
        <v>3.6861750140274596E-2</v>
      </c>
      <c r="Y19" s="199">
        <f t="shared" si="11"/>
        <v>1511</v>
      </c>
      <c r="Z19" s="198">
        <v>1.861529199277534E-2</v>
      </c>
      <c r="AA19" s="199">
        <v>773</v>
      </c>
    </row>
    <row r="20" spans="2:27" x14ac:dyDescent="0.25">
      <c r="B20" s="169" t="s">
        <v>99</v>
      </c>
      <c r="D20" s="42">
        <v>70092</v>
      </c>
      <c r="E20" s="112">
        <v>67467</v>
      </c>
      <c r="F20" s="112">
        <v>69079</v>
      </c>
      <c r="G20" s="112">
        <v>71374</v>
      </c>
      <c r="H20" s="112">
        <v>75584</v>
      </c>
      <c r="I20" s="112">
        <v>78452</v>
      </c>
      <c r="J20" s="112">
        <v>94254</v>
      </c>
      <c r="K20" s="112">
        <v>97115</v>
      </c>
      <c r="L20" s="197"/>
      <c r="M20" s="8"/>
      <c r="N20" s="198">
        <f t="shared" si="0"/>
        <v>-3.7450778976202748E-2</v>
      </c>
      <c r="O20" s="199">
        <f t="shared" si="1"/>
        <v>-2625</v>
      </c>
      <c r="P20" s="198">
        <f t="shared" si="2"/>
        <v>2.3893162583188854E-2</v>
      </c>
      <c r="Q20" s="199">
        <f t="shared" si="3"/>
        <v>1612</v>
      </c>
      <c r="R20" s="198">
        <f t="shared" si="4"/>
        <v>3.3222831830223454E-2</v>
      </c>
      <c r="S20" s="199">
        <f t="shared" si="5"/>
        <v>2295</v>
      </c>
      <c r="T20" s="198">
        <f t="shared" si="6"/>
        <v>5.8985064589346159E-2</v>
      </c>
      <c r="U20" s="199">
        <f t="shared" si="7"/>
        <v>4210</v>
      </c>
      <c r="V20" s="198">
        <f t="shared" si="8"/>
        <v>3.7944538526672345E-2</v>
      </c>
      <c r="W20" s="199">
        <f t="shared" si="9"/>
        <v>2868</v>
      </c>
      <c r="X20" s="198">
        <f t="shared" si="10"/>
        <v>0.20142252587569476</v>
      </c>
      <c r="Y20" s="199">
        <f t="shared" si="11"/>
        <v>15802</v>
      </c>
      <c r="Z20" s="198">
        <v>0.17176848176256951</v>
      </c>
      <c r="AA20" s="199">
        <v>14236</v>
      </c>
    </row>
    <row r="21" spans="2:27" x14ac:dyDescent="0.25">
      <c r="B21" s="169" t="s">
        <v>100</v>
      </c>
      <c r="D21" s="42">
        <v>171922</v>
      </c>
      <c r="E21" s="112">
        <v>161936</v>
      </c>
      <c r="F21" s="112">
        <v>163249</v>
      </c>
      <c r="G21" s="112">
        <v>173065</v>
      </c>
      <c r="H21" s="112">
        <v>185857</v>
      </c>
      <c r="I21" s="112">
        <v>201810</v>
      </c>
      <c r="J21" s="112">
        <v>220017</v>
      </c>
      <c r="K21" s="112">
        <v>233149</v>
      </c>
      <c r="L21" s="197"/>
      <c r="M21" s="8"/>
      <c r="N21" s="198">
        <f t="shared" si="0"/>
        <v>-5.808448017124046E-2</v>
      </c>
      <c r="O21" s="199">
        <f t="shared" si="1"/>
        <v>-9986</v>
      </c>
      <c r="P21" s="198">
        <f t="shared" si="2"/>
        <v>8.108141487995324E-3</v>
      </c>
      <c r="Q21" s="199">
        <f t="shared" si="3"/>
        <v>1313</v>
      </c>
      <c r="R21" s="198">
        <f t="shared" si="4"/>
        <v>6.0129005384412793E-2</v>
      </c>
      <c r="S21" s="199">
        <f t="shared" si="5"/>
        <v>9816</v>
      </c>
      <c r="T21" s="198">
        <f t="shared" si="6"/>
        <v>7.3914425215959367E-2</v>
      </c>
      <c r="U21" s="199">
        <f t="shared" si="7"/>
        <v>12792</v>
      </c>
      <c r="V21" s="198">
        <f t="shared" si="8"/>
        <v>8.5834808481789704E-2</v>
      </c>
      <c r="W21" s="199">
        <f t="shared" si="9"/>
        <v>15953</v>
      </c>
      <c r="X21" s="198">
        <f t="shared" si="10"/>
        <v>9.0218522372528698E-2</v>
      </c>
      <c r="Y21" s="199">
        <f t="shared" si="11"/>
        <v>18207</v>
      </c>
      <c r="Z21" s="198">
        <v>0.10433303966426991</v>
      </c>
      <c r="AA21" s="199">
        <v>22027</v>
      </c>
    </row>
    <row r="22" spans="2:27" x14ac:dyDescent="0.25">
      <c r="B22" s="169" t="s">
        <v>101</v>
      </c>
      <c r="D22" s="42">
        <v>41312</v>
      </c>
      <c r="E22" s="112">
        <v>40012</v>
      </c>
      <c r="F22" s="112">
        <v>42082</v>
      </c>
      <c r="G22" s="112">
        <v>44287</v>
      </c>
      <c r="H22" s="112">
        <v>47580</v>
      </c>
      <c r="I22" s="112">
        <v>51617</v>
      </c>
      <c r="J22" s="112">
        <v>57566</v>
      </c>
      <c r="K22" s="112">
        <v>58869</v>
      </c>
      <c r="L22" s="197"/>
      <c r="M22" s="8"/>
      <c r="N22" s="198">
        <f t="shared" si="0"/>
        <v>-3.1467854376452387E-2</v>
      </c>
      <c r="O22" s="199">
        <f t="shared" si="1"/>
        <v>-1300</v>
      </c>
      <c r="P22" s="198">
        <f t="shared" si="2"/>
        <v>5.1734479656103227E-2</v>
      </c>
      <c r="Q22" s="199">
        <f t="shared" si="3"/>
        <v>2070</v>
      </c>
      <c r="R22" s="198">
        <f t="shared" si="4"/>
        <v>5.2397699729100244E-2</v>
      </c>
      <c r="S22" s="199">
        <f t="shared" si="5"/>
        <v>2205</v>
      </c>
      <c r="T22" s="198">
        <f t="shared" si="6"/>
        <v>7.4355905796283261E-2</v>
      </c>
      <c r="U22" s="199">
        <f t="shared" si="7"/>
        <v>3293</v>
      </c>
      <c r="V22" s="198">
        <f t="shared" si="8"/>
        <v>8.484657419083641E-2</v>
      </c>
      <c r="W22" s="199">
        <f t="shared" si="9"/>
        <v>4037</v>
      </c>
      <c r="X22" s="198">
        <f t="shared" si="10"/>
        <v>0.11525272681480914</v>
      </c>
      <c r="Y22" s="199">
        <f t="shared" si="11"/>
        <v>5949</v>
      </c>
      <c r="Z22" s="198">
        <v>0.1202473834443387</v>
      </c>
      <c r="AA22" s="199">
        <v>6319</v>
      </c>
    </row>
    <row r="23" spans="2:27" x14ac:dyDescent="0.25">
      <c r="B23" s="169" t="s">
        <v>102</v>
      </c>
      <c r="D23" s="42">
        <v>14637</v>
      </c>
      <c r="E23" s="112">
        <v>14462</v>
      </c>
      <c r="F23" s="112">
        <v>15183</v>
      </c>
      <c r="G23" s="112">
        <v>16013</v>
      </c>
      <c r="H23" s="112">
        <v>16801</v>
      </c>
      <c r="I23" s="112">
        <v>16933</v>
      </c>
      <c r="J23" s="112">
        <v>18171</v>
      </c>
      <c r="K23" s="112">
        <v>17788</v>
      </c>
      <c r="L23" s="197"/>
      <c r="M23" s="8"/>
      <c r="N23" s="198">
        <f t="shared" si="0"/>
        <v>-1.1956001912960312E-2</v>
      </c>
      <c r="O23" s="199">
        <f t="shared" si="1"/>
        <v>-175</v>
      </c>
      <c r="P23" s="198">
        <f t="shared" si="2"/>
        <v>4.9854791868344517E-2</v>
      </c>
      <c r="Q23" s="199">
        <f t="shared" si="3"/>
        <v>721</v>
      </c>
      <c r="R23" s="198">
        <f t="shared" si="4"/>
        <v>5.4666403214121084E-2</v>
      </c>
      <c r="S23" s="199">
        <f t="shared" si="5"/>
        <v>830</v>
      </c>
      <c r="T23" s="198">
        <f t="shared" si="6"/>
        <v>4.921001686130011E-2</v>
      </c>
      <c r="U23" s="199">
        <f t="shared" si="7"/>
        <v>788</v>
      </c>
      <c r="V23" s="198">
        <f t="shared" si="8"/>
        <v>7.8566751979047833E-3</v>
      </c>
      <c r="W23" s="199">
        <f t="shared" si="9"/>
        <v>132</v>
      </c>
      <c r="X23" s="198">
        <f t="shared" si="10"/>
        <v>7.3111675426681622E-2</v>
      </c>
      <c r="Y23" s="199">
        <f t="shared" si="11"/>
        <v>1238</v>
      </c>
      <c r="Z23" s="198">
        <v>8.8475499092559584E-3</v>
      </c>
      <c r="AA23" s="199">
        <v>156</v>
      </c>
    </row>
    <row r="24" spans="2:27" x14ac:dyDescent="0.25">
      <c r="B24" s="169" t="s">
        <v>103</v>
      </c>
      <c r="D24" s="42">
        <v>80742</v>
      </c>
      <c r="E24" s="112">
        <v>79315</v>
      </c>
      <c r="F24" s="112">
        <v>78831</v>
      </c>
      <c r="G24" s="112">
        <v>79067</v>
      </c>
      <c r="H24" s="112">
        <v>82443</v>
      </c>
      <c r="I24" s="112">
        <v>85082</v>
      </c>
      <c r="J24" s="112">
        <v>88036</v>
      </c>
      <c r="K24" s="112">
        <v>87711</v>
      </c>
      <c r="L24" s="197"/>
      <c r="M24" s="8"/>
      <c r="N24" s="198">
        <f t="shared" si="0"/>
        <v>-1.767357756805632E-2</v>
      </c>
      <c r="O24" s="199">
        <f t="shared" si="1"/>
        <v>-1427</v>
      </c>
      <c r="P24" s="198">
        <f t="shared" si="2"/>
        <v>-6.1022505200781785E-3</v>
      </c>
      <c r="Q24" s="199">
        <f t="shared" si="3"/>
        <v>-484</v>
      </c>
      <c r="R24" s="198">
        <f t="shared" si="4"/>
        <v>2.9937461151070544E-3</v>
      </c>
      <c r="S24" s="199">
        <f t="shared" si="5"/>
        <v>236</v>
      </c>
      <c r="T24" s="198">
        <f t="shared" si="6"/>
        <v>4.2697965017010953E-2</v>
      </c>
      <c r="U24" s="199">
        <f t="shared" si="7"/>
        <v>3376</v>
      </c>
      <c r="V24" s="198">
        <f t="shared" si="8"/>
        <v>3.2009994784275131E-2</v>
      </c>
      <c r="W24" s="199">
        <f t="shared" si="9"/>
        <v>2639</v>
      </c>
      <c r="X24" s="198">
        <f t="shared" si="10"/>
        <v>3.4719447121600355E-2</v>
      </c>
      <c r="Y24" s="199">
        <f t="shared" si="11"/>
        <v>2954</v>
      </c>
      <c r="Z24" s="198">
        <v>1.777695262186851E-2</v>
      </c>
      <c r="AA24" s="199">
        <v>1532</v>
      </c>
    </row>
    <row r="25" spans="2:27" x14ac:dyDescent="0.25">
      <c r="B25" s="169" t="s">
        <v>104</v>
      </c>
      <c r="D25" s="42">
        <v>11398</v>
      </c>
      <c r="E25" s="112">
        <v>10806</v>
      </c>
      <c r="F25" s="112">
        <v>11690</v>
      </c>
      <c r="G25" s="112">
        <v>10545</v>
      </c>
      <c r="H25" s="112">
        <v>10646</v>
      </c>
      <c r="I25" s="112">
        <v>10406</v>
      </c>
      <c r="J25" s="112">
        <v>10429</v>
      </c>
      <c r="K25" s="112">
        <v>10627</v>
      </c>
      <c r="L25" s="197"/>
      <c r="M25" s="8"/>
      <c r="N25" s="198">
        <f t="shared" si="0"/>
        <v>-5.1938936655553603E-2</v>
      </c>
      <c r="O25" s="199">
        <f t="shared" si="1"/>
        <v>-592</v>
      </c>
      <c r="P25" s="198">
        <f t="shared" si="2"/>
        <v>8.180640384971305E-2</v>
      </c>
      <c r="Q25" s="199">
        <f t="shared" si="3"/>
        <v>884</v>
      </c>
      <c r="R25" s="198">
        <f t="shared" si="4"/>
        <v>-9.7946963216424265E-2</v>
      </c>
      <c r="S25" s="199">
        <f t="shared" si="5"/>
        <v>-1145</v>
      </c>
      <c r="T25" s="198">
        <f t="shared" si="6"/>
        <v>9.577999051683328E-3</v>
      </c>
      <c r="U25" s="199">
        <f t="shared" si="7"/>
        <v>101</v>
      </c>
      <c r="V25" s="198">
        <f t="shared" si="8"/>
        <v>-2.2543678376855114E-2</v>
      </c>
      <c r="W25" s="199">
        <f t="shared" si="9"/>
        <v>-240</v>
      </c>
      <c r="X25" s="198">
        <f t="shared" si="10"/>
        <v>2.2102633096290347E-3</v>
      </c>
      <c r="Y25" s="199">
        <f t="shared" si="11"/>
        <v>23</v>
      </c>
      <c r="Z25" s="198">
        <v>1.9865642994241869E-2</v>
      </c>
      <c r="AA25" s="199">
        <v>207</v>
      </c>
    </row>
    <row r="26" spans="2:27" x14ac:dyDescent="0.25">
      <c r="B26" s="169" t="s">
        <v>105</v>
      </c>
      <c r="D26" s="42">
        <v>1282</v>
      </c>
      <c r="E26" s="112">
        <v>1282</v>
      </c>
      <c r="F26" s="112">
        <v>1369</v>
      </c>
      <c r="G26" s="112">
        <v>1506</v>
      </c>
      <c r="H26" s="112">
        <v>1561</v>
      </c>
      <c r="I26" s="112">
        <v>1676</v>
      </c>
      <c r="J26" s="112">
        <v>1783</v>
      </c>
      <c r="K26" s="112">
        <v>1732</v>
      </c>
      <c r="L26" s="197"/>
      <c r="M26" s="8"/>
      <c r="N26" s="198">
        <f t="shared" si="0"/>
        <v>0</v>
      </c>
      <c r="O26" s="199">
        <f t="shared" si="1"/>
        <v>0</v>
      </c>
      <c r="P26" s="198">
        <f t="shared" si="2"/>
        <v>6.7862714508580391E-2</v>
      </c>
      <c r="Q26" s="199">
        <f t="shared" si="3"/>
        <v>87</v>
      </c>
      <c r="R26" s="198">
        <f t="shared" si="4"/>
        <v>0.10007304601899203</v>
      </c>
      <c r="S26" s="199">
        <f t="shared" si="5"/>
        <v>137</v>
      </c>
      <c r="T26" s="198">
        <f t="shared" si="6"/>
        <v>3.6520584329349237E-2</v>
      </c>
      <c r="U26" s="199">
        <f t="shared" si="7"/>
        <v>55</v>
      </c>
      <c r="V26" s="198">
        <f t="shared" si="8"/>
        <v>7.3670723894939227E-2</v>
      </c>
      <c r="W26" s="199">
        <f t="shared" si="9"/>
        <v>115</v>
      </c>
      <c r="X26" s="198">
        <f t="shared" si="10"/>
        <v>6.3842482100238573E-2</v>
      </c>
      <c r="Y26" s="199">
        <f t="shared" si="11"/>
        <v>107</v>
      </c>
      <c r="Z26" s="198">
        <v>1.1682242990654229E-2</v>
      </c>
      <c r="AA26" s="199">
        <v>20</v>
      </c>
    </row>
    <row r="27" spans="2:27" x14ac:dyDescent="0.25">
      <c r="B27" s="169" t="s">
        <v>106</v>
      </c>
      <c r="D27" s="42">
        <v>1772</v>
      </c>
      <c r="E27" s="112">
        <v>1760</v>
      </c>
      <c r="F27" s="112">
        <v>1818</v>
      </c>
      <c r="G27" s="112">
        <v>1933</v>
      </c>
      <c r="H27" s="112">
        <v>2167</v>
      </c>
      <c r="I27" s="112">
        <v>2328</v>
      </c>
      <c r="J27" s="112">
        <v>2524</v>
      </c>
      <c r="K27" s="112">
        <v>2591</v>
      </c>
      <c r="L27" s="197"/>
      <c r="M27" s="8"/>
      <c r="N27" s="198">
        <f t="shared" si="0"/>
        <v>-6.7720090293453827E-3</v>
      </c>
      <c r="O27" s="199">
        <f t="shared" si="1"/>
        <v>-12</v>
      </c>
      <c r="P27" s="198">
        <f t="shared" si="2"/>
        <v>3.2954545454545459E-2</v>
      </c>
      <c r="Q27" s="199">
        <f t="shared" si="3"/>
        <v>58</v>
      </c>
      <c r="R27" s="198">
        <f t="shared" si="4"/>
        <v>6.3256325632563337E-2</v>
      </c>
      <c r="S27" s="199">
        <f t="shared" si="5"/>
        <v>115</v>
      </c>
      <c r="T27" s="198">
        <f t="shared" si="6"/>
        <v>0.12105535437144344</v>
      </c>
      <c r="U27" s="199">
        <f t="shared" si="7"/>
        <v>234</v>
      </c>
      <c r="V27" s="198">
        <f t="shared" si="8"/>
        <v>7.4296262113521028E-2</v>
      </c>
      <c r="W27" s="199">
        <f t="shared" si="9"/>
        <v>161</v>
      </c>
      <c r="X27" s="198">
        <f t="shared" si="10"/>
        <v>8.4192439862542878E-2</v>
      </c>
      <c r="Y27" s="199">
        <f t="shared" si="11"/>
        <v>196</v>
      </c>
      <c r="Z27" s="198">
        <v>7.3767094902610797E-2</v>
      </c>
      <c r="AA27" s="199">
        <v>178</v>
      </c>
    </row>
    <row r="28" spans="2:27" x14ac:dyDescent="0.25">
      <c r="B28" s="31" t="s">
        <v>49</v>
      </c>
      <c r="D28" s="63">
        <v>1385037</v>
      </c>
      <c r="E28" s="63">
        <v>1356473</v>
      </c>
      <c r="F28" s="63">
        <v>1415578</v>
      </c>
      <c r="G28" s="63">
        <v>1490860</v>
      </c>
      <c r="H28" s="63">
        <v>1567107</v>
      </c>
      <c r="I28" s="63">
        <v>1636757</v>
      </c>
      <c r="J28" s="63">
        <v>1784369</v>
      </c>
      <c r="K28" s="63">
        <v>1838137</v>
      </c>
      <c r="L28" s="64"/>
      <c r="M28" s="11"/>
      <c r="N28" s="200">
        <f t="shared" si="0"/>
        <v>-2.0623275768084204E-2</v>
      </c>
      <c r="O28" s="62">
        <f t="shared" si="1"/>
        <v>-28564</v>
      </c>
      <c r="P28" s="200">
        <f t="shared" si="2"/>
        <v>4.3572559129448241E-2</v>
      </c>
      <c r="Q28" s="62">
        <f t="shared" si="3"/>
        <v>59105</v>
      </c>
      <c r="R28" s="200">
        <f t="shared" si="4"/>
        <v>5.3181103407936581E-2</v>
      </c>
      <c r="S28" s="62">
        <f t="shared" si="5"/>
        <v>75282</v>
      </c>
      <c r="T28" s="200">
        <f t="shared" si="6"/>
        <v>5.1142964463464002E-2</v>
      </c>
      <c r="U28" s="62">
        <f t="shared" si="7"/>
        <v>76247</v>
      </c>
      <c r="V28" s="200">
        <f t="shared" si="8"/>
        <v>4.4444954939260706E-2</v>
      </c>
      <c r="W28" s="62">
        <f t="shared" si="9"/>
        <v>69650</v>
      </c>
      <c r="X28" s="200">
        <f t="shared" si="10"/>
        <v>9.0185653704245583E-2</v>
      </c>
      <c r="Y28" s="62">
        <f t="shared" si="11"/>
        <v>147612</v>
      </c>
      <c r="Z28" s="200">
        <v>9.4508335625794082E-2</v>
      </c>
      <c r="AA28" s="62">
        <v>158719</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FFDB2BFB-1CE1-461C-85B3-F2E19F24CB18}">
          <x14:colorSeries rgb="FF376092"/>
          <x14:colorNegative rgb="FFD00000"/>
          <x14:colorAxis rgb="FF000000"/>
          <x14:colorMarkers rgb="FFD00000"/>
          <x14:colorFirst rgb="FFD00000"/>
          <x14:colorLast rgb="FFD00000"/>
          <x14:colorHigh rgb="FFD00000"/>
          <x14:colorLow rgb="FFD00000"/>
          <x14:sparklines>
            <x14:sparkline>
              <xm:f>EVO_derecho!$D$9:$K$9</xm:f>
              <xm:sqref>L9</xm:sqref>
            </x14:sparkline>
            <x14:sparkline>
              <xm:f>EVO_derecho!$D$10:$K$10</xm:f>
              <xm:sqref>L10</xm:sqref>
            </x14:sparkline>
            <x14:sparkline>
              <xm:f>EVO_derecho!$D$11:$K$11</xm:f>
              <xm:sqref>L11</xm:sqref>
            </x14:sparkline>
            <x14:sparkline>
              <xm:f>EVO_derecho!$D$12:$K$12</xm:f>
              <xm:sqref>L12</xm:sqref>
            </x14:sparkline>
            <x14:sparkline>
              <xm:f>EVO_derecho!$D$13:$K$13</xm:f>
              <xm:sqref>L13</xm:sqref>
            </x14:sparkline>
            <x14:sparkline>
              <xm:f>EVO_derecho!$D$14:$K$14</xm:f>
              <xm:sqref>L14</xm:sqref>
            </x14:sparkline>
            <x14:sparkline>
              <xm:f>EVO_derecho!$D$15:$K$15</xm:f>
              <xm:sqref>L15</xm:sqref>
            </x14:sparkline>
            <x14:sparkline>
              <xm:f>EVO_derecho!$D$16:$K$16</xm:f>
              <xm:sqref>L16</xm:sqref>
            </x14:sparkline>
            <x14:sparkline>
              <xm:f>EVO_derecho!$D$17:$K$17</xm:f>
              <xm:sqref>L17</xm:sqref>
            </x14:sparkline>
            <x14:sparkline>
              <xm:f>EVO_derecho!$D$18:$K$18</xm:f>
              <xm:sqref>L18</xm:sqref>
            </x14:sparkline>
            <x14:sparkline>
              <xm:f>EVO_derecho!$D$19:$K$19</xm:f>
              <xm:sqref>L19</xm:sqref>
            </x14:sparkline>
            <x14:sparkline>
              <xm:f>EVO_derecho!$D$20:$K$20</xm:f>
              <xm:sqref>L20</xm:sqref>
            </x14:sparkline>
            <x14:sparkline>
              <xm:f>EVO_derecho!$D$21:$K$21</xm:f>
              <xm:sqref>L21</xm:sqref>
            </x14:sparkline>
            <x14:sparkline>
              <xm:f>EVO_derecho!$D$22:$K$22</xm:f>
              <xm:sqref>L22</xm:sqref>
            </x14:sparkline>
            <x14:sparkline>
              <xm:f>EVO_derecho!$D$23:$K$23</xm:f>
              <xm:sqref>L23</xm:sqref>
            </x14:sparkline>
            <x14:sparkline>
              <xm:f>EVO_derecho!$D$24:$K$24</xm:f>
              <xm:sqref>L24</xm:sqref>
            </x14:sparkline>
            <x14:sparkline>
              <xm:f>EVO_derecho!$D$25:$K$25</xm:f>
              <xm:sqref>L25</xm:sqref>
            </x14:sparkline>
            <x14:sparkline>
              <xm:f>EVO_derecho!$D$26:$K$26</xm:f>
              <xm:sqref>L26</xm:sqref>
            </x14:sparkline>
            <x14:sparkline>
              <xm:f>EVO_derecho!$D$27:$K$27</xm:f>
              <xm:sqref>L27</xm:sqref>
            </x14:sparkline>
            <x14:sparkline>
              <xm:f>EVO_derecho!$D$28:$K$28</xm:f>
              <xm:sqref>L28</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285</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81"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M30"/>
  <sheetViews>
    <sheetView showGridLines="0" workbookViewId="0"/>
  </sheetViews>
  <sheetFormatPr baseColWidth="10" defaultColWidth="8.7109375" defaultRowHeight="15" x14ac:dyDescent="0.25"/>
  <cols>
    <col min="1" max="1" width="0.7109375" customWidth="1"/>
    <col min="2" max="2" width="32.42578125" customWidth="1"/>
    <col min="3" max="3" width="13" customWidth="1"/>
    <col min="4" max="4" width="0.42578125" customWidth="1"/>
    <col min="5" max="5" width="19.42578125" customWidth="1"/>
    <col min="6" max="6" width="0.42578125" customWidth="1"/>
    <col min="7" max="7" width="19.42578125" customWidth="1"/>
    <col min="8" max="8" width="0.42578125" customWidth="1"/>
    <col min="9" max="9" width="19.42578125" customWidth="1"/>
    <col min="10" max="10" width="0.42578125" customWidth="1"/>
    <col min="11" max="11" width="19.42578125" customWidth="1"/>
    <col min="12" max="12" width="0.42578125" customWidth="1"/>
    <col min="13" max="13" width="19.42578125" customWidth="1"/>
  </cols>
  <sheetData>
    <row r="1" spans="1:13" ht="12" customHeight="1" x14ac:dyDescent="0.25"/>
    <row r="2" spans="1:13" ht="52.5" customHeight="1" x14ac:dyDescent="0.25"/>
    <row r="3" spans="1:13" ht="17.100000000000001" customHeight="1" x14ac:dyDescent="0.25"/>
    <row r="4" spans="1:13" ht="24" customHeight="1" x14ac:dyDescent="0.25">
      <c r="A4" s="209" t="s">
        <v>286</v>
      </c>
      <c r="B4" s="210"/>
      <c r="C4" s="210"/>
      <c r="D4" s="210"/>
      <c r="E4" s="210"/>
      <c r="F4" s="210"/>
      <c r="G4" s="210"/>
      <c r="H4" s="210"/>
      <c r="I4" s="210"/>
      <c r="J4" s="210"/>
      <c r="K4" s="210"/>
      <c r="L4" s="210"/>
      <c r="M4" s="210"/>
    </row>
    <row r="5" spans="1:13" ht="21.6" customHeight="1" x14ac:dyDescent="0.25">
      <c r="B5" s="226" t="s">
        <v>113</v>
      </c>
      <c r="C5" s="210"/>
      <c r="D5" s="210"/>
      <c r="E5" s="210"/>
      <c r="F5" s="210"/>
      <c r="G5" s="210"/>
      <c r="H5" s="210"/>
      <c r="I5" s="210"/>
      <c r="J5" s="210"/>
      <c r="K5" s="210"/>
      <c r="L5" s="210"/>
      <c r="M5" s="210"/>
    </row>
    <row r="6" spans="1:13" ht="6" customHeight="1" x14ac:dyDescent="0.25"/>
    <row r="7" spans="1:13" ht="17.100000000000001" customHeight="1" x14ac:dyDescent="0.25">
      <c r="B7" s="263" t="s">
        <v>114</v>
      </c>
      <c r="C7" s="48" t="s">
        <v>161</v>
      </c>
      <c r="E7" s="49" t="s">
        <v>287</v>
      </c>
      <c r="G7" s="49" t="s">
        <v>288</v>
      </c>
      <c r="I7" s="49" t="s">
        <v>289</v>
      </c>
      <c r="K7" s="49" t="s">
        <v>290</v>
      </c>
      <c r="M7" s="49" t="s">
        <v>291</v>
      </c>
    </row>
    <row r="8" spans="1:13" ht="22.5" customHeight="1" x14ac:dyDescent="0.25">
      <c r="B8" s="223"/>
      <c r="C8" s="15" t="s">
        <v>58</v>
      </c>
      <c r="E8" s="50" t="s">
        <v>58</v>
      </c>
      <c r="G8" s="50" t="s">
        <v>58</v>
      </c>
      <c r="I8" s="50" t="s">
        <v>58</v>
      </c>
      <c r="K8" s="50" t="s">
        <v>58</v>
      </c>
      <c r="M8" s="50" t="s">
        <v>58</v>
      </c>
    </row>
    <row r="9" spans="1:13" ht="8.1" customHeight="1" x14ac:dyDescent="0.25"/>
    <row r="10" spans="1:13" x14ac:dyDescent="0.25">
      <c r="B10" s="107" t="s">
        <v>88</v>
      </c>
      <c r="C10" s="145">
        <f t="shared" ref="C10:C28" si="0">E10+G10+I10+K10+M10</f>
        <v>100.00000000000001</v>
      </c>
      <c r="E10" s="145">
        <v>37.770715051806079</v>
      </c>
      <c r="G10" s="145">
        <v>44.550276003896528</v>
      </c>
      <c r="I10" s="145">
        <v>14.69659250804396</v>
      </c>
      <c r="K10" s="145">
        <v>2.725599976384693</v>
      </c>
      <c r="M10" s="145">
        <v>0.25681645986873819</v>
      </c>
    </row>
    <row r="11" spans="1:13" x14ac:dyDescent="0.25">
      <c r="B11" s="111" t="s">
        <v>89</v>
      </c>
      <c r="C11" s="146">
        <f t="shared" si="0"/>
        <v>100.00000000000001</v>
      </c>
      <c r="E11" s="146">
        <v>21.753824908238538</v>
      </c>
      <c r="G11" s="146">
        <v>54.853363375367962</v>
      </c>
      <c r="I11" s="146">
        <v>16.945887996511249</v>
      </c>
      <c r="K11" s="146">
        <v>5.7673438238180026</v>
      </c>
      <c r="M11" s="146">
        <v>0.67957989606425118</v>
      </c>
    </row>
    <row r="12" spans="1:13" x14ac:dyDescent="0.25">
      <c r="B12" s="111" t="s">
        <v>90</v>
      </c>
      <c r="C12" s="146">
        <f t="shared" si="0"/>
        <v>100</v>
      </c>
      <c r="E12" s="146">
        <v>22.887731481481481</v>
      </c>
      <c r="G12" s="146">
        <v>46.802662037037038</v>
      </c>
      <c r="I12" s="146">
        <v>22.641782407407408</v>
      </c>
      <c r="K12" s="146">
        <v>6.6189236111111107</v>
      </c>
      <c r="M12" s="146">
        <v>1.048900462962963</v>
      </c>
    </row>
    <row r="13" spans="1:13" x14ac:dyDescent="0.25">
      <c r="B13" s="111" t="s">
        <v>91</v>
      </c>
      <c r="C13" s="146">
        <f t="shared" si="0"/>
        <v>100.00000000000001</v>
      </c>
      <c r="E13" s="146">
        <v>25.194236474078259</v>
      </c>
      <c r="G13" s="146">
        <v>51.670433677073042</v>
      </c>
      <c r="I13" s="146">
        <v>17.38593021613222</v>
      </c>
      <c r="K13" s="146">
        <v>5.2443848001130107</v>
      </c>
      <c r="M13" s="146">
        <v>0.50501483260347502</v>
      </c>
    </row>
    <row r="14" spans="1:13" x14ac:dyDescent="0.25">
      <c r="B14" s="111" t="s">
        <v>92</v>
      </c>
      <c r="C14" s="146">
        <f t="shared" si="0"/>
        <v>100</v>
      </c>
      <c r="E14" s="146">
        <v>36.063521148266908</v>
      </c>
      <c r="G14" s="146">
        <v>46.587265231333028</v>
      </c>
      <c r="I14" s="146">
        <v>13.58069934341121</v>
      </c>
      <c r="K14" s="146">
        <v>3.3195907772178961</v>
      </c>
      <c r="M14" s="146">
        <v>0.44892349977095741</v>
      </c>
    </row>
    <row r="15" spans="1:13" x14ac:dyDescent="0.25">
      <c r="B15" s="111" t="s">
        <v>93</v>
      </c>
      <c r="C15" s="146">
        <f t="shared" si="0"/>
        <v>99.999999999999986</v>
      </c>
      <c r="E15" s="146">
        <v>21.578247981191861</v>
      </c>
      <c r="G15" s="146">
        <v>46.918123275068993</v>
      </c>
      <c r="I15" s="146">
        <v>22.0688950219769</v>
      </c>
      <c r="K15" s="146">
        <v>8.1161197996524592</v>
      </c>
      <c r="M15" s="146">
        <v>1.3186139221097819</v>
      </c>
    </row>
    <row r="16" spans="1:13" x14ac:dyDescent="0.25">
      <c r="B16" s="111" t="s">
        <v>94</v>
      </c>
      <c r="C16" s="146">
        <f t="shared" si="0"/>
        <v>100</v>
      </c>
      <c r="E16" s="146">
        <v>30.731144367508001</v>
      </c>
      <c r="G16" s="146">
        <v>48.015784379420737</v>
      </c>
      <c r="I16" s="146">
        <v>16.063584245402431</v>
      </c>
      <c r="K16" s="146">
        <v>4.3630407266770899</v>
      </c>
      <c r="M16" s="146">
        <v>0.82644628099173556</v>
      </c>
    </row>
    <row r="17" spans="2:13" x14ac:dyDescent="0.25">
      <c r="B17" s="111" t="s">
        <v>95</v>
      </c>
      <c r="C17" s="146">
        <f t="shared" si="0"/>
        <v>100.00000000000001</v>
      </c>
      <c r="E17" s="146">
        <v>22.90641003438807</v>
      </c>
      <c r="G17" s="146">
        <v>51.676108953266862</v>
      </c>
      <c r="I17" s="146">
        <v>19.742213206006781</v>
      </c>
      <c r="K17" s="146">
        <v>5.2918037653694867</v>
      </c>
      <c r="M17" s="146">
        <v>0.38346404096880332</v>
      </c>
    </row>
    <row r="18" spans="2:13" x14ac:dyDescent="0.25">
      <c r="B18" s="111" t="s">
        <v>96</v>
      </c>
      <c r="C18" s="146">
        <f t="shared" si="0"/>
        <v>99.999999999999986</v>
      </c>
      <c r="E18" s="146">
        <v>22.18277125032202</v>
      </c>
      <c r="G18" s="146">
        <v>43.825113966017398</v>
      </c>
      <c r="I18" s="146">
        <v>20.926064896226521</v>
      </c>
      <c r="K18" s="146">
        <v>11.18211041542993</v>
      </c>
      <c r="M18" s="146">
        <v>1.883939472004122</v>
      </c>
    </row>
    <row r="19" spans="2:13" x14ac:dyDescent="0.25">
      <c r="B19" s="111" t="s">
        <v>97</v>
      </c>
      <c r="C19" s="146">
        <f t="shared" si="0"/>
        <v>100.00000000000001</v>
      </c>
      <c r="E19" s="146">
        <v>23.92679604310646</v>
      </c>
      <c r="G19" s="146">
        <v>54.91865830783604</v>
      </c>
      <c r="I19" s="146">
        <v>16.15707754741069</v>
      </c>
      <c r="K19" s="146">
        <v>4.4932280634187052</v>
      </c>
      <c r="M19" s="146">
        <v>0.50424003822809904</v>
      </c>
    </row>
    <row r="20" spans="2:13" x14ac:dyDescent="0.25">
      <c r="B20" s="111" t="s">
        <v>98</v>
      </c>
      <c r="C20" s="146">
        <f t="shared" si="0"/>
        <v>100.00000000000001</v>
      </c>
      <c r="E20" s="146">
        <v>36.967610303494013</v>
      </c>
      <c r="G20" s="146">
        <v>44.720734506503447</v>
      </c>
      <c r="I20" s="146">
        <v>15.83779648048967</v>
      </c>
      <c r="K20" s="146">
        <v>2.2570772762050502</v>
      </c>
      <c r="M20" s="146">
        <v>0.21678143330782959</v>
      </c>
    </row>
    <row r="21" spans="2:13" x14ac:dyDescent="0.25">
      <c r="B21" s="111" t="s">
        <v>99</v>
      </c>
      <c r="C21" s="146">
        <f t="shared" si="0"/>
        <v>100</v>
      </c>
      <c r="E21" s="146">
        <v>30.473552494107931</v>
      </c>
      <c r="G21" s="146">
        <v>51.111597055178947</v>
      </c>
      <c r="I21" s="146">
        <v>15.47974828097286</v>
      </c>
      <c r="K21" s="146">
        <v>2.6872706951429892</v>
      </c>
      <c r="M21" s="146">
        <v>0.24783147459727389</v>
      </c>
    </row>
    <row r="22" spans="2:13" x14ac:dyDescent="0.25">
      <c r="B22" s="111" t="s">
        <v>100</v>
      </c>
      <c r="C22" s="146">
        <f t="shared" si="0"/>
        <v>99.999999999999986</v>
      </c>
      <c r="E22" s="146">
        <v>34.683173751295968</v>
      </c>
      <c r="G22" s="146">
        <v>42.120509849362683</v>
      </c>
      <c r="I22" s="146">
        <v>17.193693968408851</v>
      </c>
      <c r="K22" s="146">
        <v>5.444593523205465</v>
      </c>
      <c r="M22" s="146">
        <v>0.55802890772702318</v>
      </c>
    </row>
    <row r="23" spans="2:13" x14ac:dyDescent="0.25">
      <c r="B23" s="111" t="s">
        <v>101</v>
      </c>
      <c r="C23" s="146">
        <f t="shared" si="0"/>
        <v>100</v>
      </c>
      <c r="E23" s="146">
        <v>33.756914336971143</v>
      </c>
      <c r="G23" s="146">
        <v>45.1637015996412</v>
      </c>
      <c r="I23" s="146">
        <v>14.737628943040811</v>
      </c>
      <c r="K23" s="146">
        <v>5.5972492151293167</v>
      </c>
      <c r="M23" s="146">
        <v>0.74450590521752136</v>
      </c>
    </row>
    <row r="24" spans="2:13" x14ac:dyDescent="0.25">
      <c r="B24" s="111" t="s">
        <v>102</v>
      </c>
      <c r="C24" s="146">
        <f t="shared" si="0"/>
        <v>100</v>
      </c>
      <c r="E24" s="146">
        <v>18.852840011155529</v>
      </c>
      <c r="G24" s="146">
        <v>54.801524588639957</v>
      </c>
      <c r="I24" s="146">
        <v>17.0958445663289</v>
      </c>
      <c r="K24" s="146">
        <v>8.0784605373245331</v>
      </c>
      <c r="M24" s="146">
        <v>1.171330296551083</v>
      </c>
    </row>
    <row r="25" spans="2:13" x14ac:dyDescent="0.25">
      <c r="B25" s="111" t="s">
        <v>103</v>
      </c>
      <c r="C25" s="146">
        <f t="shared" si="0"/>
        <v>100.00000000000001</v>
      </c>
      <c r="E25" s="146">
        <v>19.090711122940309</v>
      </c>
      <c r="G25" s="146">
        <v>44.324808246025803</v>
      </c>
      <c r="I25" s="146">
        <v>21.66275496624646</v>
      </c>
      <c r="K25" s="146">
        <v>12.722301531612191</v>
      </c>
      <c r="M25" s="146">
        <v>2.1994241331752522</v>
      </c>
    </row>
    <row r="26" spans="2:13" x14ac:dyDescent="0.25">
      <c r="B26" s="111" t="s">
        <v>104</v>
      </c>
      <c r="C26" s="146">
        <f t="shared" si="0"/>
        <v>100</v>
      </c>
      <c r="E26" s="146">
        <v>27.831715210355991</v>
      </c>
      <c r="G26" s="146">
        <v>33.495145631067963</v>
      </c>
      <c r="I26" s="146">
        <v>21.68284789644013</v>
      </c>
      <c r="K26" s="146">
        <v>14.40129449838188</v>
      </c>
      <c r="M26" s="146">
        <v>2.5889967637540461</v>
      </c>
    </row>
    <row r="27" spans="2:13" x14ac:dyDescent="0.25">
      <c r="B27" s="111" t="s">
        <v>105</v>
      </c>
      <c r="C27" s="146">
        <f t="shared" si="0"/>
        <v>100</v>
      </c>
      <c r="E27" s="146">
        <v>63.240223463687151</v>
      </c>
      <c r="G27" s="146">
        <v>28.938547486033521</v>
      </c>
      <c r="I27" s="146">
        <v>6.1452513966480442</v>
      </c>
      <c r="K27" s="146">
        <v>1.564245810055866</v>
      </c>
      <c r="M27" s="146">
        <v>0.111731843575419</v>
      </c>
    </row>
    <row r="28" spans="2:13" x14ac:dyDescent="0.25">
      <c r="B28" s="115" t="s">
        <v>106</v>
      </c>
      <c r="C28" s="147">
        <f t="shared" si="0"/>
        <v>99.999999999999986</v>
      </c>
      <c r="E28" s="147">
        <v>66.751484308736224</v>
      </c>
      <c r="G28" s="147">
        <v>28.4139100932994</v>
      </c>
      <c r="I28" s="147">
        <v>4.4105173876166237</v>
      </c>
      <c r="K28" s="147">
        <v>0.42408821034775229</v>
      </c>
      <c r="M28" s="147">
        <v>0</v>
      </c>
    </row>
    <row r="29" spans="2:13" ht="8.1" customHeight="1" x14ac:dyDescent="0.25"/>
    <row r="30" spans="2:13" x14ac:dyDescent="0.25">
      <c r="B30" s="119" t="s">
        <v>49</v>
      </c>
      <c r="C30" s="148">
        <f>E30+G30+I30+K30+M30</f>
        <v>100.00000000000001</v>
      </c>
      <c r="E30" s="148">
        <v>27.431413995802309</v>
      </c>
      <c r="G30" s="148">
        <v>47.660395021523769</v>
      </c>
      <c r="I30" s="148">
        <v>17.62222736767675</v>
      </c>
      <c r="K30" s="148">
        <v>6.3819404504928432</v>
      </c>
      <c r="M30" s="148">
        <v>0.90402316450433096</v>
      </c>
    </row>
  </sheetData>
  <mergeCells count="3">
    <mergeCell ref="A4:M4"/>
    <mergeCell ref="B5:M5"/>
    <mergeCell ref="B7:B8"/>
  </mergeCells>
  <printOptions horizontalCentered="1" verticalCentered="1"/>
  <pageMargins left="0.27777777777777779" right="0.27777777777777779" top="0.27777777777777779" bottom="0.27777777777777779" header="0.1388888888888889" footer="0.1388888888888889"/>
  <pageSetup paperSize="9" scale="97"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U30"/>
  <sheetViews>
    <sheetView showGridLines="0" workbookViewId="0"/>
  </sheetViews>
  <sheetFormatPr baseColWidth="10" defaultColWidth="8.7109375" defaultRowHeight="15" x14ac:dyDescent="0.25"/>
  <cols>
    <col min="1" max="1" width="0.7109375" customWidth="1"/>
    <col min="2" max="2" width="32.42578125" customWidth="1"/>
    <col min="3" max="3" width="13" customWidth="1"/>
    <col min="4" max="4" width="0.42578125" customWidth="1"/>
    <col min="5" max="5" width="15.42578125" customWidth="1"/>
    <col min="6" max="6" width="0.42578125" customWidth="1"/>
    <col min="7" max="7" width="15.42578125" customWidth="1"/>
    <col min="8" max="8" width="0.42578125" customWidth="1"/>
    <col min="9" max="9" width="15.42578125" customWidth="1"/>
    <col min="10" max="10" width="0.42578125" customWidth="1"/>
    <col min="11" max="11" width="15.42578125" customWidth="1"/>
    <col min="12" max="12" width="0.42578125" customWidth="1"/>
    <col min="13" max="13" width="15.42578125" customWidth="1"/>
    <col min="14" max="14" width="0.42578125" customWidth="1"/>
    <col min="15" max="15" width="15.42578125" customWidth="1"/>
    <col min="16" max="16" width="0.42578125" customWidth="1"/>
    <col min="17" max="17" width="15.42578125" customWidth="1"/>
    <col min="18" max="18" width="0.42578125" customWidth="1"/>
    <col min="19" max="19" width="15.42578125" customWidth="1"/>
    <col min="20" max="20" width="0.42578125" customWidth="1"/>
    <col min="21" max="21" width="15.42578125" customWidth="1"/>
  </cols>
  <sheetData>
    <row r="1" spans="1:21" ht="12" customHeight="1" x14ac:dyDescent="0.25"/>
    <row r="2" spans="1:21" ht="52.5" customHeight="1" x14ac:dyDescent="0.25"/>
    <row r="3" spans="1:21" ht="17.100000000000001" customHeight="1" x14ac:dyDescent="0.25"/>
    <row r="4" spans="1:21" ht="24" customHeight="1" x14ac:dyDescent="0.25">
      <c r="A4" s="209" t="s">
        <v>292</v>
      </c>
      <c r="B4" s="210"/>
      <c r="C4" s="210"/>
      <c r="D4" s="210"/>
      <c r="E4" s="210"/>
      <c r="F4" s="210"/>
      <c r="G4" s="210"/>
      <c r="H4" s="210"/>
      <c r="I4" s="210"/>
      <c r="J4" s="210"/>
      <c r="K4" s="210"/>
      <c r="L4" s="210"/>
      <c r="M4" s="210"/>
      <c r="N4" s="210"/>
      <c r="O4" s="210"/>
      <c r="P4" s="210"/>
      <c r="Q4" s="210"/>
      <c r="R4" s="210"/>
      <c r="S4" s="210"/>
      <c r="T4" s="210"/>
      <c r="U4" s="210"/>
    </row>
    <row r="5" spans="1:21" ht="21.6" customHeight="1" x14ac:dyDescent="0.25">
      <c r="B5" s="226" t="s">
        <v>113</v>
      </c>
      <c r="C5" s="210"/>
      <c r="D5" s="210"/>
      <c r="E5" s="210"/>
      <c r="F5" s="210"/>
      <c r="G5" s="210"/>
      <c r="H5" s="210"/>
      <c r="I5" s="210"/>
      <c r="J5" s="210"/>
      <c r="K5" s="210"/>
      <c r="L5" s="210"/>
      <c r="M5" s="210"/>
      <c r="N5" s="210"/>
      <c r="O5" s="210"/>
      <c r="P5" s="210"/>
      <c r="Q5" s="210"/>
      <c r="R5" s="210"/>
      <c r="S5" s="210"/>
      <c r="T5" s="210"/>
      <c r="U5" s="210"/>
    </row>
    <row r="6" spans="1:21" ht="6" customHeight="1" x14ac:dyDescent="0.25"/>
    <row r="7" spans="1:21" ht="17.100000000000001" customHeight="1" x14ac:dyDescent="0.25">
      <c r="B7" s="263" t="s">
        <v>114</v>
      </c>
      <c r="C7" s="48" t="s">
        <v>161</v>
      </c>
      <c r="E7" s="49" t="s">
        <v>293</v>
      </c>
      <c r="G7" s="49" t="s">
        <v>294</v>
      </c>
      <c r="I7" s="49" t="s">
        <v>295</v>
      </c>
      <c r="K7" s="49" t="s">
        <v>296</v>
      </c>
      <c r="M7" s="49" t="s">
        <v>297</v>
      </c>
      <c r="O7" s="49" t="s">
        <v>298</v>
      </c>
      <c r="Q7" s="49" t="s">
        <v>299</v>
      </c>
      <c r="S7" s="49" t="s">
        <v>300</v>
      </c>
      <c r="U7" s="49" t="s">
        <v>301</v>
      </c>
    </row>
    <row r="8" spans="1:21" ht="22.5" customHeight="1" x14ac:dyDescent="0.25">
      <c r="B8" s="223"/>
      <c r="C8" s="15" t="s">
        <v>58</v>
      </c>
      <c r="E8" s="50" t="s">
        <v>58</v>
      </c>
      <c r="G8" s="50" t="s">
        <v>58</v>
      </c>
      <c r="I8" s="50" t="s">
        <v>58</v>
      </c>
      <c r="K8" s="50" t="s">
        <v>58</v>
      </c>
      <c r="M8" s="50" t="s">
        <v>58</v>
      </c>
      <c r="O8" s="50" t="s">
        <v>58</v>
      </c>
      <c r="Q8" s="50" t="s">
        <v>58</v>
      </c>
      <c r="S8" s="50" t="s">
        <v>58</v>
      </c>
      <c r="U8" s="50" t="s">
        <v>58</v>
      </c>
    </row>
    <row r="9" spans="1:21" ht="8.1" customHeight="1" x14ac:dyDescent="0.25"/>
    <row r="10" spans="1:21" x14ac:dyDescent="0.25">
      <c r="B10" s="107" t="s">
        <v>88</v>
      </c>
      <c r="C10" s="145">
        <f t="shared" ref="C10:C28" si="0">E10+G10+I10+K10+M10+O10+Q10+S10+U10</f>
        <v>100</v>
      </c>
      <c r="E10" s="145">
        <v>22.36335907905741</v>
      </c>
      <c r="G10" s="145">
        <v>42.98027254390712</v>
      </c>
      <c r="I10" s="145">
        <v>19.472622620160379</v>
      </c>
      <c r="K10" s="145">
        <v>4.7060559846509564</v>
      </c>
      <c r="M10" s="145">
        <v>4.2987159935061738</v>
      </c>
      <c r="O10" s="145">
        <v>0.71432085403650325</v>
      </c>
      <c r="Q10" s="145">
        <v>0.76351650514094549</v>
      </c>
      <c r="S10" s="145">
        <v>0.34928912284154079</v>
      </c>
      <c r="U10" s="145">
        <v>4.3518472966989723</v>
      </c>
    </row>
    <row r="11" spans="1:21" x14ac:dyDescent="0.25">
      <c r="B11" s="111" t="s">
        <v>89</v>
      </c>
      <c r="C11" s="146">
        <f t="shared" si="0"/>
        <v>100</v>
      </c>
      <c r="E11" s="146">
        <v>3.300198807157058</v>
      </c>
      <c r="G11" s="146">
        <v>3.2893547804084591</v>
      </c>
      <c r="I11" s="146">
        <v>14.964756913067051</v>
      </c>
      <c r="K11" s="146">
        <v>1.160310862100127</v>
      </c>
      <c r="M11" s="146">
        <v>0.44099042110970538</v>
      </c>
      <c r="O11" s="146">
        <v>0.13735767214892461</v>
      </c>
      <c r="Q11" s="146">
        <v>3.2532080245797942E-2</v>
      </c>
      <c r="S11" s="146">
        <v>7.5908187240195185E-2</v>
      </c>
      <c r="U11" s="146">
        <v>76.598590276522685</v>
      </c>
    </row>
    <row r="12" spans="1:21" x14ac:dyDescent="0.25">
      <c r="B12" s="111" t="s">
        <v>90</v>
      </c>
      <c r="C12" s="146">
        <f t="shared" si="0"/>
        <v>99.999999999999986</v>
      </c>
      <c r="E12" s="146">
        <v>37.903284274632057</v>
      </c>
      <c r="G12" s="146">
        <v>20.17690132675995</v>
      </c>
      <c r="I12" s="146">
        <v>23.50467628507214</v>
      </c>
      <c r="K12" s="146">
        <v>4.5602842021315162</v>
      </c>
      <c r="M12" s="146">
        <v>2.501268759515697</v>
      </c>
      <c r="O12" s="146">
        <v>2.0155151163633729</v>
      </c>
      <c r="Q12" s="146">
        <v>1.3847603857028929</v>
      </c>
      <c r="S12" s="146">
        <v>0.26100195751468142</v>
      </c>
      <c r="U12" s="146">
        <v>7.6923076923076934</v>
      </c>
    </row>
    <row r="13" spans="1:21" x14ac:dyDescent="0.25">
      <c r="B13" s="111" t="s">
        <v>91</v>
      </c>
      <c r="C13" s="146">
        <f t="shared" si="0"/>
        <v>99.999999999999986</v>
      </c>
      <c r="E13" s="146">
        <v>47.420824065247317</v>
      </c>
      <c r="G13" s="146">
        <v>15.810472054513999</v>
      </c>
      <c r="I13" s="146">
        <v>16.484835645941459</v>
      </c>
      <c r="K13" s="146">
        <v>5.0100624933799391</v>
      </c>
      <c r="M13" s="146">
        <v>2.6515552730996008</v>
      </c>
      <c r="O13" s="146">
        <v>1.7476962186209091</v>
      </c>
      <c r="Q13" s="146">
        <v>1.158069413550824</v>
      </c>
      <c r="S13" s="146">
        <v>0.82265296755287232</v>
      </c>
      <c r="U13" s="146">
        <v>8.8938318680930681</v>
      </c>
    </row>
    <row r="14" spans="1:21" x14ac:dyDescent="0.25">
      <c r="B14" s="111" t="s">
        <v>92</v>
      </c>
      <c r="C14" s="146">
        <f t="shared" si="0"/>
        <v>100.00000000000001</v>
      </c>
      <c r="E14" s="146">
        <v>33.791418537181251</v>
      </c>
      <c r="G14" s="146">
        <v>32.685906245228281</v>
      </c>
      <c r="I14" s="146">
        <v>15.21148266910979</v>
      </c>
      <c r="K14" s="146">
        <v>5.6283402046113906</v>
      </c>
      <c r="M14" s="146">
        <v>4.6755229806077274</v>
      </c>
      <c r="O14" s="146">
        <v>0.98946404031149782</v>
      </c>
      <c r="Q14" s="146">
        <v>1.197129332722553</v>
      </c>
      <c r="S14" s="146">
        <v>0.47640861200183232</v>
      </c>
      <c r="U14" s="146">
        <v>5.3443273782256826</v>
      </c>
    </row>
    <row r="15" spans="1:21" x14ac:dyDescent="0.25">
      <c r="B15" s="111" t="s">
        <v>93</v>
      </c>
      <c r="C15" s="146">
        <f t="shared" si="0"/>
        <v>100.00000000000001</v>
      </c>
      <c r="E15" s="146">
        <v>40.995502861815211</v>
      </c>
      <c r="G15" s="146">
        <v>17.733033524121019</v>
      </c>
      <c r="I15" s="146">
        <v>24.785363859362221</v>
      </c>
      <c r="K15" s="146">
        <v>4.7935404742436631</v>
      </c>
      <c r="M15" s="146">
        <v>1.7988552739165991</v>
      </c>
      <c r="O15" s="146">
        <v>1.8192968111201959</v>
      </c>
      <c r="Q15" s="146">
        <v>1.96238757154538</v>
      </c>
      <c r="S15" s="146">
        <v>0.70523303352412103</v>
      </c>
      <c r="U15" s="146">
        <v>5.4067865903515946</v>
      </c>
    </row>
    <row r="16" spans="1:21" x14ac:dyDescent="0.25">
      <c r="B16" s="111" t="s">
        <v>94</v>
      </c>
      <c r="C16" s="146">
        <f t="shared" si="0"/>
        <v>99.999999999999986</v>
      </c>
      <c r="E16" s="146">
        <v>35.853340777963894</v>
      </c>
      <c r="G16" s="146">
        <v>30.12097524660339</v>
      </c>
      <c r="I16" s="146">
        <v>15.55183324027545</v>
      </c>
      <c r="K16" s="146">
        <v>4.8278429182951799</v>
      </c>
      <c r="M16" s="146">
        <v>6.1790433649730128</v>
      </c>
      <c r="O16" s="146">
        <v>1.712265028847944</v>
      </c>
      <c r="Q16" s="146">
        <v>0.8598548297040759</v>
      </c>
      <c r="S16" s="146">
        <v>0.30522985296854638</v>
      </c>
      <c r="U16" s="146">
        <v>4.5896147403685088</v>
      </c>
    </row>
    <row r="17" spans="2:21" x14ac:dyDescent="0.25">
      <c r="B17" s="111" t="s">
        <v>95</v>
      </c>
      <c r="C17" s="146">
        <f t="shared" si="0"/>
        <v>100</v>
      </c>
      <c r="E17" s="146">
        <v>44.647584176541898</v>
      </c>
      <c r="G17" s="146">
        <v>17.67645530788451</v>
      </c>
      <c r="I17" s="146">
        <v>21.493777986690091</v>
      </c>
      <c r="K17" s="146">
        <v>5.1334702258726894</v>
      </c>
      <c r="M17" s="146">
        <v>2.1078152445510989</v>
      </c>
      <c r="O17" s="146">
        <v>1.66250216471636</v>
      </c>
      <c r="Q17" s="146">
        <v>0.90052200588802855</v>
      </c>
      <c r="S17" s="146">
        <v>1.142970238242498</v>
      </c>
      <c r="U17" s="146">
        <v>5.2349026496128248</v>
      </c>
    </row>
    <row r="18" spans="2:21" x14ac:dyDescent="0.25">
      <c r="B18" s="111" t="s">
        <v>96</v>
      </c>
      <c r="C18" s="146">
        <f t="shared" si="0"/>
        <v>100.00000000000001</v>
      </c>
      <c r="E18" s="146">
        <v>38.745751132564664</v>
      </c>
      <c r="G18" s="146">
        <v>17.559372147588999</v>
      </c>
      <c r="I18" s="146">
        <v>29.20252888109891</v>
      </c>
      <c r="K18" s="146">
        <v>3.9971552887549908</v>
      </c>
      <c r="M18" s="146">
        <v>2.9018294629207571</v>
      </c>
      <c r="O18" s="146">
        <v>1.3624374919502511</v>
      </c>
      <c r="Q18" s="146">
        <v>2.4594432653701199</v>
      </c>
      <c r="S18" s="146">
        <v>0</v>
      </c>
      <c r="U18" s="146">
        <v>3.7714823297513118</v>
      </c>
    </row>
    <row r="19" spans="2:21" x14ac:dyDescent="0.25">
      <c r="B19" s="111" t="s">
        <v>97</v>
      </c>
      <c r="C19" s="146">
        <f t="shared" si="0"/>
        <v>100</v>
      </c>
      <c r="E19" s="146">
        <v>48.51568581242725</v>
      </c>
      <c r="G19" s="146">
        <v>11.188236890402839</v>
      </c>
      <c r="I19" s="146">
        <v>14.185430368989721</v>
      </c>
      <c r="K19" s="146">
        <v>4.511858088566103</v>
      </c>
      <c r="M19" s="146">
        <v>1.9759910305575199</v>
      </c>
      <c r="O19" s="146">
        <v>3.0014782441030912</v>
      </c>
      <c r="Q19" s="146">
        <v>2.7672443958837678</v>
      </c>
      <c r="S19" s="146">
        <v>0</v>
      </c>
      <c r="U19" s="146">
        <v>13.854075169069709</v>
      </c>
    </row>
    <row r="20" spans="2:21" x14ac:dyDescent="0.25">
      <c r="B20" s="111" t="s">
        <v>98</v>
      </c>
      <c r="C20" s="146">
        <f t="shared" si="0"/>
        <v>100</v>
      </c>
      <c r="E20" s="146">
        <v>24.85969387755102</v>
      </c>
      <c r="G20" s="146">
        <v>37.678571428571431</v>
      </c>
      <c r="I20" s="146">
        <v>21.632653061224492</v>
      </c>
      <c r="K20" s="146">
        <v>4.7448979591836737</v>
      </c>
      <c r="M20" s="146">
        <v>4.8596938775510203</v>
      </c>
      <c r="O20" s="146">
        <v>1.5306122448979591</v>
      </c>
      <c r="Q20" s="146">
        <v>0.85459183673469385</v>
      </c>
      <c r="S20" s="146">
        <v>0.1275510204081633</v>
      </c>
      <c r="U20" s="146">
        <v>3.7117346938775508</v>
      </c>
    </row>
    <row r="21" spans="2:21" x14ac:dyDescent="0.25">
      <c r="B21" s="111" t="s">
        <v>99</v>
      </c>
      <c r="C21" s="146">
        <f t="shared" si="0"/>
        <v>100</v>
      </c>
      <c r="E21" s="146">
        <v>43.396318182923572</v>
      </c>
      <c r="G21" s="146">
        <v>23.654580384718269</v>
      </c>
      <c r="I21" s="146">
        <v>13.02254322608886</v>
      </c>
      <c r="K21" s="146">
        <v>3.8301597723790759</v>
      </c>
      <c r="M21" s="146">
        <v>3.1832883441550539</v>
      </c>
      <c r="O21" s="146">
        <v>4.1438680965929811</v>
      </c>
      <c r="Q21" s="146">
        <v>1.9430461321465911</v>
      </c>
      <c r="S21" s="146">
        <v>0</v>
      </c>
      <c r="U21" s="146">
        <v>6.8261958609955986</v>
      </c>
    </row>
    <row r="22" spans="2:21" x14ac:dyDescent="0.25">
      <c r="B22" s="111" t="s">
        <v>100</v>
      </c>
      <c r="C22" s="146">
        <f t="shared" si="0"/>
        <v>100.00000000000001</v>
      </c>
      <c r="E22" s="146">
        <v>26.08742053025567</v>
      </c>
      <c r="G22" s="146">
        <v>35.256361391044507</v>
      </c>
      <c r="I22" s="146">
        <v>26.915278010702689</v>
      </c>
      <c r="K22" s="146">
        <v>2.0887011937613389</v>
      </c>
      <c r="M22" s="146">
        <v>5.4138525102529309</v>
      </c>
      <c r="O22" s="146">
        <v>0.60526596636733698</v>
      </c>
      <c r="Q22" s="146">
        <v>0.95897302983641053</v>
      </c>
      <c r="S22" s="146">
        <v>0</v>
      </c>
      <c r="U22" s="146">
        <v>2.6741473677791161</v>
      </c>
    </row>
    <row r="23" spans="2:21" x14ac:dyDescent="0.25">
      <c r="B23" s="111" t="s">
        <v>101</v>
      </c>
      <c r="C23" s="146">
        <f t="shared" si="0"/>
        <v>100</v>
      </c>
      <c r="E23" s="146">
        <v>39.110805477486103</v>
      </c>
      <c r="G23" s="146">
        <v>24.340728338216831</v>
      </c>
      <c r="I23" s="146">
        <v>19.90372540812055</v>
      </c>
      <c r="K23" s="146">
        <v>4.1619326675835673</v>
      </c>
      <c r="M23" s="146">
        <v>2.8403994498594751</v>
      </c>
      <c r="O23" s="146">
        <v>1.895592896011481</v>
      </c>
      <c r="Q23" s="146">
        <v>3.360641033307421</v>
      </c>
      <c r="S23" s="146">
        <v>8.9696824732404465E-3</v>
      </c>
      <c r="U23" s="146">
        <v>4.3772050469413379</v>
      </c>
    </row>
    <row r="24" spans="2:21" x14ac:dyDescent="0.25">
      <c r="B24" s="111" t="s">
        <v>102</v>
      </c>
      <c r="C24" s="146">
        <f t="shared" si="0"/>
        <v>99.999999999999986</v>
      </c>
      <c r="E24" s="146">
        <v>46.271296899730011</v>
      </c>
      <c r="G24" s="146">
        <v>14.21655339353878</v>
      </c>
      <c r="I24" s="146">
        <v>15.85513453123545</v>
      </c>
      <c r="K24" s="146">
        <v>5.9491667442510003</v>
      </c>
      <c r="M24" s="146">
        <v>2.4020109859417191</v>
      </c>
      <c r="O24" s="146">
        <v>1.843403779908761</v>
      </c>
      <c r="Q24" s="146">
        <v>1.322037054278</v>
      </c>
      <c r="S24" s="146">
        <v>0.13965180150823939</v>
      </c>
      <c r="U24" s="146">
        <v>12.00074480960804</v>
      </c>
    </row>
    <row r="25" spans="2:21" x14ac:dyDescent="0.25">
      <c r="B25" s="111" t="s">
        <v>103</v>
      </c>
      <c r="C25" s="146">
        <f t="shared" si="0"/>
        <v>100.00000000000001</v>
      </c>
      <c r="E25" s="146">
        <v>35.991196885051643</v>
      </c>
      <c r="G25" s="146">
        <v>19.91825678976517</v>
      </c>
      <c r="I25" s="146">
        <v>11.72700669907374</v>
      </c>
      <c r="K25" s="146">
        <v>4.5611743935766276</v>
      </c>
      <c r="M25" s="146">
        <v>3.7485791675735811</v>
      </c>
      <c r="O25" s="146">
        <v>1.083460301337396</v>
      </c>
      <c r="Q25" s="146">
        <v>1.4679919707852671</v>
      </c>
      <c r="S25" s="146">
        <v>18.624392367409129</v>
      </c>
      <c r="U25" s="146">
        <v>2.8779414254274589</v>
      </c>
    </row>
    <row r="26" spans="2:21" x14ac:dyDescent="0.25">
      <c r="B26" s="111" t="s">
        <v>104</v>
      </c>
      <c r="C26" s="146">
        <f t="shared" si="0"/>
        <v>100</v>
      </c>
      <c r="E26" s="146">
        <v>22.896440129449839</v>
      </c>
      <c r="G26" s="146">
        <v>33.57605177993527</v>
      </c>
      <c r="I26" s="146">
        <v>29.449838187702269</v>
      </c>
      <c r="K26" s="146">
        <v>5.6634304207119754</v>
      </c>
      <c r="M26" s="146">
        <v>3.721682847896441</v>
      </c>
      <c r="O26" s="146">
        <v>0.8090614886731391</v>
      </c>
      <c r="Q26" s="146">
        <v>0.64724919093851141</v>
      </c>
      <c r="S26" s="146">
        <v>0</v>
      </c>
      <c r="U26" s="146">
        <v>3.2362459546925559</v>
      </c>
    </row>
    <row r="27" spans="2:21" x14ac:dyDescent="0.25">
      <c r="B27" s="111" t="s">
        <v>105</v>
      </c>
      <c r="C27" s="146">
        <f t="shared" si="0"/>
        <v>100</v>
      </c>
      <c r="E27" s="146">
        <v>7.2706935123042511</v>
      </c>
      <c r="G27" s="146">
        <v>67.785234899328856</v>
      </c>
      <c r="I27" s="146">
        <v>4.9217002237136462</v>
      </c>
      <c r="K27" s="146">
        <v>4.6979865771812079</v>
      </c>
      <c r="M27" s="146">
        <v>11.96868008948546</v>
      </c>
      <c r="O27" s="146">
        <v>0.11185682326621919</v>
      </c>
      <c r="Q27" s="146">
        <v>1.006711409395973</v>
      </c>
      <c r="S27" s="146">
        <v>0</v>
      </c>
      <c r="U27" s="146">
        <v>2.2371364653243848</v>
      </c>
    </row>
    <row r="28" spans="2:21" x14ac:dyDescent="0.25">
      <c r="B28" s="115" t="s">
        <v>106</v>
      </c>
      <c r="C28" s="147">
        <f t="shared" si="0"/>
        <v>100</v>
      </c>
      <c r="E28" s="147">
        <v>2.5445292620865141</v>
      </c>
      <c r="G28" s="147">
        <v>80.237489397794732</v>
      </c>
      <c r="I28" s="147">
        <v>3.3078880407124678</v>
      </c>
      <c r="K28" s="147">
        <v>2.459711620016964</v>
      </c>
      <c r="M28" s="147">
        <v>8.7362171331636986</v>
      </c>
      <c r="O28" s="147">
        <v>0.33927056827820179</v>
      </c>
      <c r="Q28" s="147">
        <v>0.2544529262086514</v>
      </c>
      <c r="S28" s="147">
        <v>8.4817642069550461E-2</v>
      </c>
      <c r="U28" s="147">
        <v>2.0356234096692112</v>
      </c>
    </row>
    <row r="29" spans="2:21" ht="8.1" customHeight="1" x14ac:dyDescent="0.25"/>
    <row r="30" spans="2:21" x14ac:dyDescent="0.25">
      <c r="B30" s="119" t="s">
        <v>49</v>
      </c>
      <c r="C30" s="148">
        <f>E30+G30+I30+K30+M30+O30+Q30+S30+U30</f>
        <v>100.00000000000001</v>
      </c>
      <c r="E30" s="148">
        <v>36.402750872719849</v>
      </c>
      <c r="G30" s="148">
        <v>22.68698116120294</v>
      </c>
      <c r="I30" s="148">
        <v>20.229172995234279</v>
      </c>
      <c r="K30" s="148">
        <v>4.1914207032553321</v>
      </c>
      <c r="M30" s="148">
        <v>3.238151676468684</v>
      </c>
      <c r="O30" s="148">
        <v>1.658665697254605</v>
      </c>
      <c r="Q30" s="148">
        <v>1.760130273045531</v>
      </c>
      <c r="S30" s="148">
        <v>1.1383951914505821</v>
      </c>
      <c r="U30" s="148">
        <v>8.694331429368205</v>
      </c>
    </row>
  </sheetData>
  <mergeCells count="3">
    <mergeCell ref="B7:B8"/>
    <mergeCell ref="A4:U4"/>
    <mergeCell ref="B5:U5"/>
  </mergeCells>
  <printOptions horizontalCentered="1" verticalCentered="1"/>
  <pageMargins left="0.27777777777777779" right="0.27777777777777779" top="0.27777777777777779" bottom="0.27777777777777779" header="0.1388888888888889" footer="0.1388888888888889"/>
  <pageSetup paperSize="9" scale="74"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3:R20"/>
  <sheetViews>
    <sheetView showGridLines="0" workbookViewId="0"/>
  </sheetViews>
  <sheetFormatPr baseColWidth="10" defaultColWidth="8.7109375" defaultRowHeight="15" x14ac:dyDescent="0.25"/>
  <cols>
    <col min="1" max="1" width="1" customWidth="1"/>
    <col min="2" max="2" width="13" customWidth="1"/>
    <col min="7" max="7" width="1" customWidth="1"/>
    <col min="8" max="8" width="13" customWidth="1"/>
    <col min="13" max="13" width="1" customWidth="1"/>
    <col min="14" max="14" width="13" customWidth="1"/>
  </cols>
  <sheetData>
    <row r="3" spans="1:18" ht="39.950000000000003" customHeight="1" x14ac:dyDescent="0.25"/>
    <row r="4" spans="1:18" ht="24.95" customHeight="1" x14ac:dyDescent="0.25">
      <c r="A4" s="209" t="s">
        <v>40</v>
      </c>
      <c r="B4" s="210"/>
      <c r="C4" s="210"/>
      <c r="D4" s="210"/>
      <c r="E4" s="210"/>
      <c r="F4" s="210"/>
      <c r="G4" s="210"/>
      <c r="H4" s="210"/>
      <c r="I4" s="210"/>
      <c r="J4" s="210"/>
      <c r="K4" s="210"/>
      <c r="L4" s="210"/>
      <c r="M4" s="210"/>
      <c r="N4" s="210"/>
      <c r="O4" s="210"/>
      <c r="P4" s="210"/>
      <c r="Q4" s="210"/>
      <c r="R4" s="210"/>
    </row>
    <row r="5" spans="1:18" ht="18" customHeight="1" x14ac:dyDescent="0.25">
      <c r="B5" s="226" t="s">
        <v>113</v>
      </c>
      <c r="C5" s="210"/>
      <c r="D5" s="210"/>
      <c r="E5" s="210"/>
      <c r="F5" s="210"/>
      <c r="G5" s="210"/>
      <c r="H5" s="210"/>
      <c r="I5" s="210"/>
      <c r="J5" s="210"/>
      <c r="K5" s="210"/>
      <c r="L5" s="210"/>
      <c r="M5" s="210"/>
      <c r="N5" s="210"/>
      <c r="O5" s="210"/>
      <c r="P5" s="210"/>
      <c r="Q5" s="210"/>
      <c r="R5" s="210"/>
    </row>
    <row r="7" spans="1:18" ht="21.95" customHeight="1" x14ac:dyDescent="0.25">
      <c r="B7" s="263" t="s">
        <v>302</v>
      </c>
      <c r="C7" s="265"/>
      <c r="D7" s="265"/>
      <c r="E7" s="265"/>
      <c r="F7" s="229"/>
      <c r="H7" s="263" t="s">
        <v>303</v>
      </c>
      <c r="I7" s="265"/>
      <c r="J7" s="265"/>
      <c r="K7" s="265"/>
      <c r="L7" s="229"/>
      <c r="N7" s="263" t="s">
        <v>304</v>
      </c>
      <c r="O7" s="265"/>
      <c r="P7" s="265"/>
      <c r="Q7" s="265"/>
      <c r="R7" s="229"/>
    </row>
    <row r="8" spans="1:18" ht="21.95" customHeight="1" x14ac:dyDescent="0.25">
      <c r="B8" s="22" t="s">
        <v>305</v>
      </c>
      <c r="C8" s="13" t="s">
        <v>306</v>
      </c>
      <c r="D8" s="13" t="s">
        <v>307</v>
      </c>
      <c r="E8" s="13" t="s">
        <v>308</v>
      </c>
      <c r="F8" s="51" t="s">
        <v>171</v>
      </c>
      <c r="H8" s="22" t="s">
        <v>305</v>
      </c>
      <c r="I8" s="13" t="s">
        <v>306</v>
      </c>
      <c r="J8" s="13" t="s">
        <v>307</v>
      </c>
      <c r="K8" s="13" t="s">
        <v>308</v>
      </c>
      <c r="L8" s="51" t="s">
        <v>171</v>
      </c>
      <c r="N8" s="22" t="s">
        <v>305</v>
      </c>
      <c r="O8" s="13" t="s">
        <v>306</v>
      </c>
      <c r="P8" s="13" t="s">
        <v>307</v>
      </c>
      <c r="Q8" s="13" t="s">
        <v>308</v>
      </c>
      <c r="R8" s="51" t="s">
        <v>171</v>
      </c>
    </row>
    <row r="9" spans="1:18" x14ac:dyDescent="0.25">
      <c r="B9" s="52" t="s">
        <v>309</v>
      </c>
      <c r="C9" s="170">
        <v>0.3</v>
      </c>
      <c r="D9" s="170">
        <v>0.2</v>
      </c>
      <c r="E9" s="170">
        <v>0.1</v>
      </c>
      <c r="F9" s="171">
        <v>0.2</v>
      </c>
      <c r="H9" s="52" t="s">
        <v>309</v>
      </c>
      <c r="I9" s="170">
        <v>0</v>
      </c>
      <c r="J9" s="170">
        <v>0</v>
      </c>
      <c r="K9" s="170">
        <v>0</v>
      </c>
      <c r="L9" s="171">
        <v>0</v>
      </c>
      <c r="N9" s="52" t="s">
        <v>309</v>
      </c>
      <c r="O9" s="170">
        <v>0.2</v>
      </c>
      <c r="P9" s="170">
        <v>0.2</v>
      </c>
      <c r="Q9" s="170">
        <v>0.1</v>
      </c>
      <c r="R9" s="171">
        <v>0.2</v>
      </c>
    </row>
    <row r="10" spans="1:18" x14ac:dyDescent="0.25">
      <c r="B10" s="53" t="s">
        <v>310</v>
      </c>
      <c r="C10" s="172">
        <v>17.899999999999999</v>
      </c>
      <c r="D10" s="172">
        <v>1.6</v>
      </c>
      <c r="E10" s="172">
        <v>0.5</v>
      </c>
      <c r="F10" s="173">
        <v>8.4</v>
      </c>
      <c r="H10" s="53" t="s">
        <v>310</v>
      </c>
      <c r="I10" s="172">
        <v>1.6</v>
      </c>
      <c r="J10" s="172">
        <v>0.1</v>
      </c>
      <c r="K10" s="172">
        <v>0</v>
      </c>
      <c r="L10" s="173">
        <v>0.8</v>
      </c>
      <c r="N10" s="53" t="s">
        <v>310</v>
      </c>
      <c r="O10" s="172">
        <v>15.2</v>
      </c>
      <c r="P10" s="172">
        <v>1.4</v>
      </c>
      <c r="Q10" s="172">
        <v>0.4</v>
      </c>
      <c r="R10" s="173">
        <v>7.2</v>
      </c>
    </row>
    <row r="11" spans="1:18" x14ac:dyDescent="0.25">
      <c r="B11" s="53" t="s">
        <v>311</v>
      </c>
      <c r="C11" s="172">
        <v>3.7</v>
      </c>
      <c r="D11" s="172">
        <v>4.5</v>
      </c>
      <c r="E11" s="172">
        <v>1.5</v>
      </c>
      <c r="F11" s="173">
        <v>3.6</v>
      </c>
      <c r="H11" s="53" t="s">
        <v>311</v>
      </c>
      <c r="I11" s="172">
        <v>4.0999999999999996</v>
      </c>
      <c r="J11" s="172">
        <v>0.2</v>
      </c>
      <c r="K11" s="172">
        <v>0</v>
      </c>
      <c r="L11" s="173">
        <v>2.1</v>
      </c>
      <c r="N11" s="53" t="s">
        <v>311</v>
      </c>
      <c r="O11" s="172">
        <v>3.8</v>
      </c>
      <c r="P11" s="172">
        <v>4</v>
      </c>
      <c r="Q11" s="172">
        <v>1.2</v>
      </c>
      <c r="R11" s="173">
        <v>3.3</v>
      </c>
    </row>
    <row r="12" spans="1:18" x14ac:dyDescent="0.25">
      <c r="B12" s="53" t="s">
        <v>312</v>
      </c>
      <c r="C12" s="172">
        <v>56.5</v>
      </c>
      <c r="D12" s="172">
        <v>2.6</v>
      </c>
      <c r="E12" s="172">
        <v>3</v>
      </c>
      <c r="F12" s="173">
        <v>25.5</v>
      </c>
      <c r="H12" s="53" t="s">
        <v>312</v>
      </c>
      <c r="I12" s="172">
        <v>57.9</v>
      </c>
      <c r="J12" s="172">
        <v>2.5</v>
      </c>
      <c r="K12" s="172">
        <v>1.1000000000000001</v>
      </c>
      <c r="L12" s="173">
        <v>29</v>
      </c>
      <c r="N12" s="53" t="s">
        <v>312</v>
      </c>
      <c r="O12" s="172">
        <v>56.8</v>
      </c>
      <c r="P12" s="172">
        <v>2.5</v>
      </c>
      <c r="Q12" s="172">
        <v>2.7</v>
      </c>
      <c r="R12" s="173">
        <v>26.1</v>
      </c>
    </row>
    <row r="13" spans="1:18" x14ac:dyDescent="0.25">
      <c r="B13" s="53" t="s">
        <v>313</v>
      </c>
      <c r="C13" s="172">
        <v>15.9</v>
      </c>
      <c r="D13" s="172">
        <v>10.7</v>
      </c>
      <c r="E13" s="172">
        <v>16</v>
      </c>
      <c r="F13" s="173">
        <v>14</v>
      </c>
      <c r="H13" s="53" t="s">
        <v>313</v>
      </c>
      <c r="I13" s="172">
        <v>10.7</v>
      </c>
      <c r="J13" s="172">
        <v>3</v>
      </c>
      <c r="K13" s="172">
        <v>0.6</v>
      </c>
      <c r="L13" s="173">
        <v>6.2</v>
      </c>
      <c r="N13" s="53" t="s">
        <v>313</v>
      </c>
      <c r="O13" s="172">
        <v>15.1</v>
      </c>
      <c r="P13" s="172">
        <v>9.6999999999999993</v>
      </c>
      <c r="Q13" s="172">
        <v>13.7</v>
      </c>
      <c r="R13" s="173">
        <v>12.8</v>
      </c>
    </row>
    <row r="14" spans="1:18" x14ac:dyDescent="0.25">
      <c r="B14" s="53" t="s">
        <v>314</v>
      </c>
      <c r="C14" s="172">
        <v>5.5</v>
      </c>
      <c r="D14" s="172">
        <v>38.4</v>
      </c>
      <c r="E14" s="172">
        <v>2.7</v>
      </c>
      <c r="F14" s="173">
        <v>17.399999999999999</v>
      </c>
      <c r="H14" s="53" t="s">
        <v>314</v>
      </c>
      <c r="I14" s="172">
        <v>22.6</v>
      </c>
      <c r="J14" s="172">
        <v>47.9</v>
      </c>
      <c r="K14" s="172">
        <v>1.7</v>
      </c>
      <c r="L14" s="173">
        <v>26.4</v>
      </c>
      <c r="N14" s="53" t="s">
        <v>314</v>
      </c>
      <c r="O14" s="172">
        <v>8.3000000000000007</v>
      </c>
      <c r="P14" s="172">
        <v>39.700000000000003</v>
      </c>
      <c r="Q14" s="172">
        <v>2.6</v>
      </c>
      <c r="R14" s="173">
        <v>18.7</v>
      </c>
    </row>
    <row r="15" spans="1:18" x14ac:dyDescent="0.25">
      <c r="B15" s="53" t="s">
        <v>315</v>
      </c>
      <c r="C15" s="172">
        <v>0</v>
      </c>
      <c r="D15" s="172">
        <v>19.5</v>
      </c>
      <c r="E15" s="172">
        <v>4.2</v>
      </c>
      <c r="F15" s="173">
        <v>8.1999999999999993</v>
      </c>
      <c r="H15" s="53" t="s">
        <v>315</v>
      </c>
      <c r="I15" s="172">
        <v>0</v>
      </c>
      <c r="J15" s="172">
        <v>7.5</v>
      </c>
      <c r="K15" s="172">
        <v>1.1000000000000001</v>
      </c>
      <c r="L15" s="173">
        <v>2.6</v>
      </c>
      <c r="N15" s="53" t="s">
        <v>315</v>
      </c>
      <c r="O15" s="172">
        <v>0</v>
      </c>
      <c r="P15" s="172">
        <v>18</v>
      </c>
      <c r="Q15" s="172">
        <v>3.8</v>
      </c>
      <c r="R15" s="173">
        <v>7.4</v>
      </c>
    </row>
    <row r="16" spans="1:18" x14ac:dyDescent="0.25">
      <c r="B16" s="53" t="s">
        <v>316</v>
      </c>
      <c r="C16" s="172">
        <v>0.1</v>
      </c>
      <c r="D16" s="172">
        <v>22.3</v>
      </c>
      <c r="E16" s="172">
        <v>7.5</v>
      </c>
      <c r="F16" s="173">
        <v>9.9</v>
      </c>
      <c r="H16" s="53" t="s">
        <v>316</v>
      </c>
      <c r="I16" s="172">
        <v>1.9</v>
      </c>
      <c r="J16" s="172">
        <v>36</v>
      </c>
      <c r="K16" s="172">
        <v>16.899999999999999</v>
      </c>
      <c r="L16" s="173">
        <v>15.7</v>
      </c>
      <c r="N16" s="53" t="s">
        <v>316</v>
      </c>
      <c r="O16" s="172">
        <v>0.4</v>
      </c>
      <c r="P16" s="172">
        <v>24</v>
      </c>
      <c r="Q16" s="172">
        <v>9</v>
      </c>
      <c r="R16" s="173">
        <v>10.8</v>
      </c>
    </row>
    <row r="17" spans="2:18" x14ac:dyDescent="0.25">
      <c r="B17" s="53" t="s">
        <v>317</v>
      </c>
      <c r="C17" s="172">
        <v>0</v>
      </c>
      <c r="D17" s="172">
        <v>0</v>
      </c>
      <c r="E17" s="172">
        <v>17.600000000000001</v>
      </c>
      <c r="F17" s="173">
        <v>3.5</v>
      </c>
      <c r="H17" s="53" t="s">
        <v>317</v>
      </c>
      <c r="I17" s="172">
        <v>0</v>
      </c>
      <c r="J17" s="172">
        <v>0</v>
      </c>
      <c r="K17" s="172">
        <v>26.5</v>
      </c>
      <c r="L17" s="173">
        <v>5.3</v>
      </c>
      <c r="N17" s="53" t="s">
        <v>317</v>
      </c>
      <c r="O17" s="172">
        <v>0</v>
      </c>
      <c r="P17" s="172">
        <v>0</v>
      </c>
      <c r="Q17" s="172">
        <v>18.899999999999999</v>
      </c>
      <c r="R17" s="173">
        <v>3.8</v>
      </c>
    </row>
    <row r="18" spans="2:18" x14ac:dyDescent="0.25">
      <c r="B18" s="54" t="s">
        <v>318</v>
      </c>
      <c r="C18" s="174">
        <v>0.1</v>
      </c>
      <c r="D18" s="174">
        <v>0.2</v>
      </c>
      <c r="E18" s="174">
        <v>46.9</v>
      </c>
      <c r="F18" s="175">
        <v>9.3000000000000007</v>
      </c>
      <c r="H18" s="54" t="s">
        <v>318</v>
      </c>
      <c r="I18" s="174">
        <v>1.2</v>
      </c>
      <c r="J18" s="174">
        <v>2.8</v>
      </c>
      <c r="K18" s="174">
        <v>52.1</v>
      </c>
      <c r="L18" s="175">
        <v>11.9</v>
      </c>
      <c r="N18" s="54" t="s">
        <v>318</v>
      </c>
      <c r="O18" s="174">
        <v>0.2</v>
      </c>
      <c r="P18" s="174">
        <v>0.5</v>
      </c>
      <c r="Q18" s="174">
        <v>47.6</v>
      </c>
      <c r="R18" s="175">
        <v>9.6999999999999993</v>
      </c>
    </row>
    <row r="19" spans="2:18" ht="7.5" customHeight="1" x14ac:dyDescent="0.25"/>
    <row r="20" spans="2:18" x14ac:dyDescent="0.25">
      <c r="B20" s="55" t="s">
        <v>171</v>
      </c>
      <c r="C20" s="176">
        <f>ROUND(SUM(C9:C18),1)</f>
        <v>100</v>
      </c>
      <c r="D20" s="176">
        <f>ROUND(SUM(D9:D18),1)</f>
        <v>100</v>
      </c>
      <c r="E20" s="176">
        <f>ROUND(SUM(E9:E18),1)</f>
        <v>100</v>
      </c>
      <c r="F20" s="177">
        <f>ROUND(SUM(F9:F18),1)</f>
        <v>100</v>
      </c>
      <c r="H20" s="55" t="s">
        <v>171</v>
      </c>
      <c r="I20" s="176">
        <f>ROUND(SUM(I9:I18),1)</f>
        <v>100</v>
      </c>
      <c r="J20" s="176">
        <f>ROUND(SUM(J9:J18),1)</f>
        <v>100</v>
      </c>
      <c r="K20" s="176">
        <f>ROUND(SUM(K9:K18),1)</f>
        <v>100</v>
      </c>
      <c r="L20" s="177">
        <f>ROUND(SUM(L9:L18),1)</f>
        <v>100</v>
      </c>
      <c r="N20" s="55" t="s">
        <v>171</v>
      </c>
      <c r="O20" s="176">
        <f>ROUND(SUM(O9:O18),1)</f>
        <v>100</v>
      </c>
      <c r="P20" s="176">
        <f>ROUND(SUM(P9:P18),1)</f>
        <v>100</v>
      </c>
      <c r="Q20" s="176">
        <f>ROUND(SUM(Q9:Q18),1)</f>
        <v>100</v>
      </c>
      <c r="R20" s="177">
        <f>ROUND(SUM(R9:R18),1)</f>
        <v>100</v>
      </c>
    </row>
  </sheetData>
  <mergeCells count="5">
    <mergeCell ref="B7:F7"/>
    <mergeCell ref="H7:L7"/>
    <mergeCell ref="N7:R7"/>
    <mergeCell ref="B5:R5"/>
    <mergeCell ref="A4:R4"/>
  </mergeCells>
  <conditionalFormatting sqref="C9:C18">
    <cfRule type="colorScale" priority="1">
      <colorScale>
        <cfvo type="min"/>
        <cfvo type="max"/>
        <color rgb="FFFCFCFF"/>
        <color rgb="FFAD84C6"/>
      </colorScale>
    </cfRule>
  </conditionalFormatting>
  <conditionalFormatting sqref="D9:D18">
    <cfRule type="colorScale" priority="2">
      <colorScale>
        <cfvo type="min"/>
        <cfvo type="max"/>
        <color rgb="FFFCFCFF"/>
        <color rgb="FFAD84C6"/>
      </colorScale>
    </cfRule>
  </conditionalFormatting>
  <conditionalFormatting sqref="E9:E18">
    <cfRule type="colorScale" priority="3">
      <colorScale>
        <cfvo type="min"/>
        <cfvo type="max"/>
        <color rgb="FFFCFCFF"/>
        <color rgb="FFAD84C6"/>
      </colorScale>
    </cfRule>
  </conditionalFormatting>
  <conditionalFormatting sqref="I9:I18">
    <cfRule type="colorScale" priority="4">
      <colorScale>
        <cfvo type="min"/>
        <cfvo type="max"/>
        <color rgb="FFFCFCFF"/>
        <color rgb="FFAD84C6"/>
      </colorScale>
    </cfRule>
  </conditionalFormatting>
  <conditionalFormatting sqref="J9:J18">
    <cfRule type="colorScale" priority="5">
      <colorScale>
        <cfvo type="min"/>
        <cfvo type="max"/>
        <color rgb="FFFCFCFF"/>
        <color rgb="FFAD84C6"/>
      </colorScale>
    </cfRule>
  </conditionalFormatting>
  <conditionalFormatting sqref="K9:K18">
    <cfRule type="colorScale" priority="6">
      <colorScale>
        <cfvo type="min"/>
        <cfvo type="max"/>
        <color rgb="FFFCFCFF"/>
        <color rgb="FFAD84C6"/>
      </colorScale>
    </cfRule>
  </conditionalFormatting>
  <conditionalFormatting sqref="O9:O18">
    <cfRule type="colorScale" priority="7">
      <colorScale>
        <cfvo type="min"/>
        <cfvo type="max"/>
        <color rgb="FFFCFCFF"/>
        <color rgb="FFAD84C6"/>
      </colorScale>
    </cfRule>
  </conditionalFormatting>
  <conditionalFormatting sqref="P9:P18">
    <cfRule type="colorScale" priority="8">
      <colorScale>
        <cfvo type="min"/>
        <cfvo type="max"/>
        <color rgb="FFFCFCFF"/>
        <color rgb="FFAD84C6"/>
      </colorScale>
    </cfRule>
  </conditionalFormatting>
  <conditionalFormatting sqref="Q9:Q18">
    <cfRule type="colorScale" priority="9">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1"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319</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78">
        <v>17.11</v>
      </c>
      <c r="D11" s="124">
        <v>0.28000000000000003</v>
      </c>
      <c r="E11" s="178">
        <v>48.6</v>
      </c>
      <c r="F11" s="124">
        <v>0.23</v>
      </c>
      <c r="G11" s="178">
        <v>73.819999999999993</v>
      </c>
      <c r="H11" s="124">
        <v>0.28999999999999998</v>
      </c>
    </row>
    <row r="12" spans="1:9" x14ac:dyDescent="0.25">
      <c r="B12" s="111" t="s">
        <v>89</v>
      </c>
      <c r="C12" s="179">
        <v>10.68</v>
      </c>
      <c r="D12" s="125">
        <v>0.28000000000000003</v>
      </c>
      <c r="E12" s="179">
        <v>22.44</v>
      </c>
      <c r="F12" s="125">
        <v>0.24</v>
      </c>
      <c r="G12" s="179">
        <v>46.97</v>
      </c>
      <c r="H12" s="125">
        <v>0.14000000000000001</v>
      </c>
    </row>
    <row r="13" spans="1:9" x14ac:dyDescent="0.25">
      <c r="B13" s="111" t="s">
        <v>90</v>
      </c>
      <c r="C13" s="179">
        <v>23.07</v>
      </c>
      <c r="D13" s="125">
        <v>0.23</v>
      </c>
      <c r="E13" s="179">
        <v>44.27</v>
      </c>
      <c r="F13" s="125">
        <v>0.16</v>
      </c>
      <c r="G13" s="179">
        <v>70.98</v>
      </c>
      <c r="H13" s="125">
        <v>0.13</v>
      </c>
    </row>
    <row r="14" spans="1:9" x14ac:dyDescent="0.25">
      <c r="B14" s="111" t="s">
        <v>91</v>
      </c>
      <c r="C14" s="179">
        <v>23.94</v>
      </c>
      <c r="D14" s="125">
        <v>0.32</v>
      </c>
      <c r="E14" s="179">
        <v>31.72</v>
      </c>
      <c r="F14" s="125">
        <v>0.46</v>
      </c>
      <c r="G14" s="179">
        <v>36.54</v>
      </c>
      <c r="H14" s="125">
        <v>0.65</v>
      </c>
    </row>
    <row r="15" spans="1:9" x14ac:dyDescent="0.25">
      <c r="B15" s="111" t="s">
        <v>92</v>
      </c>
      <c r="C15" s="179">
        <v>30.49</v>
      </c>
      <c r="D15" s="125">
        <v>0.4</v>
      </c>
      <c r="E15" s="179">
        <v>55.89</v>
      </c>
      <c r="F15" s="125">
        <v>0.23</v>
      </c>
      <c r="G15" s="179">
        <v>79.47</v>
      </c>
      <c r="H15" s="125">
        <v>0.24</v>
      </c>
    </row>
    <row r="16" spans="1:9" x14ac:dyDescent="0.25">
      <c r="B16" s="111" t="s">
        <v>93</v>
      </c>
      <c r="C16" s="179">
        <v>23.11</v>
      </c>
      <c r="D16" s="125">
        <v>0.47</v>
      </c>
      <c r="E16" s="179">
        <v>37.369999999999997</v>
      </c>
      <c r="F16" s="125">
        <v>0.39</v>
      </c>
      <c r="G16" s="179">
        <v>45.52</v>
      </c>
      <c r="H16" s="125">
        <v>0.52</v>
      </c>
    </row>
    <row r="17" spans="2:8" x14ac:dyDescent="0.25">
      <c r="B17" s="111" t="s">
        <v>94</v>
      </c>
      <c r="C17" s="179">
        <v>19.27</v>
      </c>
      <c r="D17" s="125">
        <v>0.44</v>
      </c>
      <c r="E17" s="179">
        <v>29.88</v>
      </c>
      <c r="F17" s="125">
        <v>0.56999999999999995</v>
      </c>
      <c r="G17" s="179">
        <v>38.020000000000003</v>
      </c>
      <c r="H17" s="125">
        <v>0.62</v>
      </c>
    </row>
    <row r="18" spans="2:8" x14ac:dyDescent="0.25">
      <c r="B18" s="111" t="s">
        <v>95</v>
      </c>
      <c r="C18" s="179">
        <v>22.42</v>
      </c>
      <c r="D18" s="125">
        <v>0.2</v>
      </c>
      <c r="E18" s="179">
        <v>45.42</v>
      </c>
      <c r="F18" s="125">
        <v>0.16</v>
      </c>
      <c r="G18" s="179">
        <v>72.86</v>
      </c>
      <c r="H18" s="125">
        <v>0.12</v>
      </c>
    </row>
    <row r="19" spans="2:8" x14ac:dyDescent="0.25">
      <c r="B19" s="111" t="s">
        <v>96</v>
      </c>
      <c r="C19" s="179">
        <v>20.34</v>
      </c>
      <c r="D19" s="125">
        <v>0.32</v>
      </c>
      <c r="E19" s="179">
        <v>28.4</v>
      </c>
      <c r="F19" s="125">
        <v>0.52</v>
      </c>
      <c r="G19" s="179">
        <v>35.9</v>
      </c>
      <c r="H19" s="125">
        <v>0.63</v>
      </c>
    </row>
    <row r="20" spans="2:8" x14ac:dyDescent="0.25">
      <c r="B20" s="111" t="s">
        <v>97</v>
      </c>
      <c r="C20" s="179">
        <v>20.170000000000002</v>
      </c>
      <c r="D20" s="125">
        <v>0.1</v>
      </c>
      <c r="E20" s="179">
        <v>34.130000000000003</v>
      </c>
      <c r="F20" s="125">
        <v>0.19</v>
      </c>
      <c r="G20" s="179">
        <v>58.58</v>
      </c>
      <c r="H20" s="125">
        <v>0.15</v>
      </c>
    </row>
    <row r="21" spans="2:8" x14ac:dyDescent="0.25">
      <c r="B21" s="111" t="s">
        <v>98</v>
      </c>
      <c r="C21" s="179">
        <v>22.43</v>
      </c>
      <c r="D21" s="125">
        <v>0.28000000000000003</v>
      </c>
      <c r="E21" s="179">
        <v>43.53</v>
      </c>
      <c r="F21" s="125">
        <v>0.22</v>
      </c>
      <c r="G21" s="179">
        <v>69.22</v>
      </c>
      <c r="H21" s="125">
        <v>0.19</v>
      </c>
    </row>
    <row r="22" spans="2:8" x14ac:dyDescent="0.25">
      <c r="B22" s="111" t="s">
        <v>99</v>
      </c>
      <c r="C22" s="179">
        <v>29.55</v>
      </c>
      <c r="D22" s="125">
        <v>0.38</v>
      </c>
      <c r="E22" s="179">
        <v>54.42</v>
      </c>
      <c r="F22" s="125">
        <v>0.23</v>
      </c>
      <c r="G22" s="179">
        <v>82.73</v>
      </c>
      <c r="H22" s="125">
        <v>0.18</v>
      </c>
    </row>
    <row r="23" spans="2:8" x14ac:dyDescent="0.25">
      <c r="B23" s="111" t="s">
        <v>100</v>
      </c>
      <c r="C23" s="179">
        <v>23.92</v>
      </c>
      <c r="D23" s="125">
        <v>0.21</v>
      </c>
      <c r="E23" s="179">
        <v>40.75</v>
      </c>
      <c r="F23" s="125">
        <v>0.33</v>
      </c>
      <c r="G23" s="179">
        <v>59.31</v>
      </c>
      <c r="H23" s="125">
        <v>0.4</v>
      </c>
    </row>
    <row r="24" spans="2:8" x14ac:dyDescent="0.25">
      <c r="B24" s="111" t="s">
        <v>101</v>
      </c>
      <c r="C24" s="179">
        <v>23.12</v>
      </c>
      <c r="D24" s="125">
        <v>0.34</v>
      </c>
      <c r="E24" s="179">
        <v>42.6</v>
      </c>
      <c r="F24" s="125">
        <v>0.28000000000000003</v>
      </c>
      <c r="G24" s="179">
        <v>72.94</v>
      </c>
      <c r="H24" s="125">
        <v>0.23</v>
      </c>
    </row>
    <row r="25" spans="2:8" x14ac:dyDescent="0.25">
      <c r="B25" s="111" t="s">
        <v>102</v>
      </c>
      <c r="C25" s="179">
        <v>53.16</v>
      </c>
      <c r="D25" s="125">
        <v>1</v>
      </c>
      <c r="E25" s="179">
        <v>87.73</v>
      </c>
      <c r="F25" s="125">
        <v>0.69</v>
      </c>
      <c r="G25" s="179">
        <v>99.3</v>
      </c>
      <c r="H25" s="125">
        <v>0.57999999999999996</v>
      </c>
    </row>
    <row r="26" spans="2:8" x14ac:dyDescent="0.25">
      <c r="B26" s="111" t="s">
        <v>103</v>
      </c>
      <c r="C26" s="179">
        <v>19.14</v>
      </c>
      <c r="D26" s="125">
        <v>0.6</v>
      </c>
      <c r="E26" s="179">
        <v>26.06</v>
      </c>
      <c r="F26" s="125">
        <v>0.63</v>
      </c>
      <c r="G26" s="179">
        <v>30.93</v>
      </c>
      <c r="H26" s="125">
        <v>0.65</v>
      </c>
    </row>
    <row r="27" spans="2:8" x14ac:dyDescent="0.25">
      <c r="B27" s="111" t="s">
        <v>104</v>
      </c>
      <c r="C27" s="179">
        <v>21.12</v>
      </c>
      <c r="D27" s="125">
        <v>0.42</v>
      </c>
      <c r="E27" s="179">
        <v>31.54</v>
      </c>
      <c r="F27" s="125">
        <v>0.5</v>
      </c>
      <c r="G27" s="179">
        <v>42.71</v>
      </c>
      <c r="H27" s="125">
        <v>0.48</v>
      </c>
    </row>
    <row r="28" spans="2:8" x14ac:dyDescent="0.25">
      <c r="B28" s="111" t="s">
        <v>105</v>
      </c>
      <c r="C28" s="179">
        <v>20.25</v>
      </c>
      <c r="D28" s="125">
        <v>0.08</v>
      </c>
      <c r="E28" s="179">
        <v>45.1</v>
      </c>
      <c r="F28" s="125">
        <v>0.03</v>
      </c>
      <c r="G28" s="179">
        <v>70.52</v>
      </c>
      <c r="H28" s="125">
        <v>0.05</v>
      </c>
    </row>
    <row r="29" spans="2:8" x14ac:dyDescent="0.25">
      <c r="B29" s="115" t="s">
        <v>106</v>
      </c>
      <c r="C29" s="180">
        <v>25.27</v>
      </c>
      <c r="D29" s="126">
        <v>0.3</v>
      </c>
      <c r="E29" s="180">
        <v>52.12</v>
      </c>
      <c r="F29" s="126">
        <v>0.18</v>
      </c>
      <c r="G29" s="180">
        <v>81.239999999999995</v>
      </c>
      <c r="H29" s="126">
        <v>0.15</v>
      </c>
    </row>
    <row r="30" spans="2:8" ht="8.1" customHeight="1" x14ac:dyDescent="0.25"/>
    <row r="31" spans="2:8" x14ac:dyDescent="0.25">
      <c r="B31" s="119" t="s">
        <v>49</v>
      </c>
      <c r="C31" s="103">
        <v>20.57</v>
      </c>
      <c r="D31" s="137">
        <v>0.44</v>
      </c>
      <c r="E31" s="103">
        <v>44.33</v>
      </c>
      <c r="F31" s="137">
        <v>0.35</v>
      </c>
      <c r="G31" s="103">
        <v>66.8</v>
      </c>
      <c r="H31" s="137">
        <v>0.37</v>
      </c>
    </row>
    <row r="33" spans="2:8" x14ac:dyDescent="0.25">
      <c r="B33" s="267" t="s">
        <v>322</v>
      </c>
      <c r="C33" s="210"/>
      <c r="D33" s="210"/>
      <c r="E33" s="210"/>
      <c r="F33" s="210"/>
      <c r="G33" s="210"/>
      <c r="H33" s="210"/>
    </row>
    <row r="34" spans="2:8" ht="50.1" customHeight="1" x14ac:dyDescent="0.25">
      <c r="B34" s="248" t="s">
        <v>323</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324</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78">
        <v>17.11</v>
      </c>
      <c r="D11" s="124">
        <v>0.28000000000000003</v>
      </c>
      <c r="E11" s="178">
        <v>48.6</v>
      </c>
      <c r="F11" s="124">
        <v>0.23</v>
      </c>
      <c r="G11" s="178">
        <v>73.819999999999993</v>
      </c>
      <c r="H11" s="124">
        <v>0.28999999999999998</v>
      </c>
    </row>
    <row r="12" spans="1:9" x14ac:dyDescent="0.25">
      <c r="B12" s="111" t="s">
        <v>89</v>
      </c>
      <c r="C12" s="179">
        <v>10.68</v>
      </c>
      <c r="D12" s="125">
        <v>0.28000000000000003</v>
      </c>
      <c r="E12" s="179">
        <v>22.44</v>
      </c>
      <c r="F12" s="125">
        <v>0.24</v>
      </c>
      <c r="G12" s="179">
        <v>46.97</v>
      </c>
      <c r="H12" s="125">
        <v>0.14000000000000001</v>
      </c>
    </row>
    <row r="13" spans="1:9" x14ac:dyDescent="0.25">
      <c r="B13" s="111" t="s">
        <v>90</v>
      </c>
      <c r="C13" s="179">
        <v>23.08</v>
      </c>
      <c r="D13" s="125">
        <v>0.23</v>
      </c>
      <c r="E13" s="179">
        <v>44.19</v>
      </c>
      <c r="F13" s="125">
        <v>0.16</v>
      </c>
      <c r="G13" s="179">
        <v>70.959999999999994</v>
      </c>
      <c r="H13" s="125">
        <v>0.13</v>
      </c>
    </row>
    <row r="14" spans="1:9" x14ac:dyDescent="0.25">
      <c r="B14" s="111" t="s">
        <v>91</v>
      </c>
      <c r="C14" s="179">
        <v>23.94</v>
      </c>
      <c r="D14" s="125">
        <v>0.32</v>
      </c>
      <c r="E14" s="179">
        <v>31.72</v>
      </c>
      <c r="F14" s="125">
        <v>0.46</v>
      </c>
      <c r="G14" s="179">
        <v>36.54</v>
      </c>
      <c r="H14" s="125">
        <v>0.65</v>
      </c>
    </row>
    <row r="15" spans="1:9" x14ac:dyDescent="0.25">
      <c r="B15" s="111" t="s">
        <v>92</v>
      </c>
      <c r="C15" s="179">
        <v>22.19</v>
      </c>
      <c r="D15" s="125">
        <v>0.28999999999999998</v>
      </c>
      <c r="E15" s="179">
        <v>36.04</v>
      </c>
      <c r="F15" s="125">
        <v>0.53</v>
      </c>
      <c r="G15" s="179">
        <v>53.15</v>
      </c>
      <c r="H15" s="125">
        <v>0.6</v>
      </c>
    </row>
    <row r="16" spans="1:9" x14ac:dyDescent="0.25">
      <c r="B16" s="111" t="s">
        <v>93</v>
      </c>
      <c r="C16" s="179">
        <v>23.11</v>
      </c>
      <c r="D16" s="125">
        <v>0.47</v>
      </c>
      <c r="E16" s="179">
        <v>37.369999999999997</v>
      </c>
      <c r="F16" s="125">
        <v>0.39</v>
      </c>
      <c r="G16" s="179">
        <v>45.52</v>
      </c>
      <c r="H16" s="125">
        <v>0.52</v>
      </c>
    </row>
    <row r="17" spans="2:8" x14ac:dyDescent="0.25">
      <c r="B17" s="111" t="s">
        <v>94</v>
      </c>
      <c r="C17" s="179">
        <v>19.41</v>
      </c>
      <c r="D17" s="125">
        <v>0.43</v>
      </c>
      <c r="E17" s="179">
        <v>29.86</v>
      </c>
      <c r="F17" s="125">
        <v>0.57999999999999996</v>
      </c>
      <c r="G17" s="179">
        <v>37.32</v>
      </c>
      <c r="H17" s="125">
        <v>0.63</v>
      </c>
    </row>
    <row r="18" spans="2:8" x14ac:dyDescent="0.25">
      <c r="B18" s="111" t="s">
        <v>95</v>
      </c>
      <c r="C18" s="179">
        <v>22.51</v>
      </c>
      <c r="D18" s="125">
        <v>0.21</v>
      </c>
      <c r="E18" s="179">
        <v>45.22</v>
      </c>
      <c r="F18" s="125">
        <v>0.16</v>
      </c>
      <c r="G18" s="179">
        <v>73.099999999999994</v>
      </c>
      <c r="H18" s="125">
        <v>0.12</v>
      </c>
    </row>
    <row r="19" spans="2:8" x14ac:dyDescent="0.25">
      <c r="B19" s="111" t="s">
        <v>96</v>
      </c>
      <c r="C19" s="179">
        <v>20.86</v>
      </c>
      <c r="D19" s="125">
        <v>0.3</v>
      </c>
      <c r="E19" s="179">
        <v>26.97</v>
      </c>
      <c r="F19" s="125">
        <v>0.52</v>
      </c>
      <c r="G19" s="179">
        <v>32.53</v>
      </c>
      <c r="H19" s="125">
        <v>0.61</v>
      </c>
    </row>
    <row r="20" spans="2:8" x14ac:dyDescent="0.25">
      <c r="B20" s="111" t="s">
        <v>97</v>
      </c>
      <c r="C20" s="179">
        <v>20.14</v>
      </c>
      <c r="D20" s="125">
        <v>0.09</v>
      </c>
      <c r="E20" s="179">
        <v>33.92</v>
      </c>
      <c r="F20" s="125">
        <v>0.19</v>
      </c>
      <c r="G20" s="179">
        <v>58.15</v>
      </c>
      <c r="H20" s="125">
        <v>0.15</v>
      </c>
    </row>
    <row r="21" spans="2:8" x14ac:dyDescent="0.25">
      <c r="B21" s="111" t="s">
        <v>98</v>
      </c>
      <c r="C21" s="179">
        <v>23.03</v>
      </c>
      <c r="D21" s="125">
        <v>0.34</v>
      </c>
      <c r="E21" s="179">
        <v>46.62</v>
      </c>
      <c r="F21" s="125">
        <v>0.3</v>
      </c>
      <c r="G21" s="179">
        <v>73.47</v>
      </c>
      <c r="H21" s="125">
        <v>0.39</v>
      </c>
    </row>
    <row r="22" spans="2:8" x14ac:dyDescent="0.25">
      <c r="B22" s="111" t="s">
        <v>99</v>
      </c>
      <c r="C22" s="179">
        <v>27.6</v>
      </c>
      <c r="D22" s="125">
        <v>0.42</v>
      </c>
      <c r="E22" s="179">
        <v>52.7</v>
      </c>
      <c r="F22" s="125">
        <v>0.24</v>
      </c>
      <c r="G22" s="179">
        <v>81.91</v>
      </c>
      <c r="H22" s="125">
        <v>0.18</v>
      </c>
    </row>
    <row r="23" spans="2:8" x14ac:dyDescent="0.25">
      <c r="B23" s="111" t="s">
        <v>100</v>
      </c>
      <c r="C23" s="179">
        <v>23.52</v>
      </c>
      <c r="D23" s="125">
        <v>0.19</v>
      </c>
      <c r="E23" s="179">
        <v>39.78</v>
      </c>
      <c r="F23" s="125">
        <v>0.33</v>
      </c>
      <c r="G23" s="179">
        <v>57.09</v>
      </c>
      <c r="H23" s="125">
        <v>0.4</v>
      </c>
    </row>
    <row r="24" spans="2:8" x14ac:dyDescent="0.25">
      <c r="B24" s="111" t="s">
        <v>101</v>
      </c>
      <c r="C24" s="179">
        <v>23.12</v>
      </c>
      <c r="D24" s="125">
        <v>0.34</v>
      </c>
      <c r="E24" s="179">
        <v>42.6</v>
      </c>
      <c r="F24" s="125">
        <v>0.28000000000000003</v>
      </c>
      <c r="G24" s="179">
        <v>72.94</v>
      </c>
      <c r="H24" s="125">
        <v>0.23</v>
      </c>
    </row>
    <row r="25" spans="2:8" x14ac:dyDescent="0.25">
      <c r="B25" s="111" t="s">
        <v>102</v>
      </c>
      <c r="C25" s="179">
        <v>14.03</v>
      </c>
      <c r="D25" s="125">
        <v>0.64</v>
      </c>
      <c r="E25" s="179">
        <v>17.260000000000002</v>
      </c>
      <c r="F25" s="125">
        <v>0.63</v>
      </c>
      <c r="G25" s="179">
        <v>20.85</v>
      </c>
      <c r="H25" s="125">
        <v>0.63</v>
      </c>
    </row>
    <row r="26" spans="2:8" x14ac:dyDescent="0.25">
      <c r="B26" s="111" t="s">
        <v>103</v>
      </c>
      <c r="C26" s="179">
        <v>19.14</v>
      </c>
      <c r="D26" s="125">
        <v>0.6</v>
      </c>
      <c r="E26" s="179">
        <v>26.06</v>
      </c>
      <c r="F26" s="125">
        <v>0.63</v>
      </c>
      <c r="G26" s="179">
        <v>30.93</v>
      </c>
      <c r="H26" s="125">
        <v>0.65</v>
      </c>
    </row>
    <row r="27" spans="2:8" x14ac:dyDescent="0.25">
      <c r="B27" s="111" t="s">
        <v>104</v>
      </c>
      <c r="C27" s="179">
        <v>21.12</v>
      </c>
      <c r="D27" s="125">
        <v>0.42</v>
      </c>
      <c r="E27" s="179">
        <v>31.54</v>
      </c>
      <c r="F27" s="125">
        <v>0.5</v>
      </c>
      <c r="G27" s="179">
        <v>42.71</v>
      </c>
      <c r="H27" s="125">
        <v>0.48</v>
      </c>
    </row>
    <row r="28" spans="2:8" x14ac:dyDescent="0.25">
      <c r="B28" s="111" t="s">
        <v>105</v>
      </c>
      <c r="C28" s="179">
        <v>20.25</v>
      </c>
      <c r="D28" s="125">
        <v>0.08</v>
      </c>
      <c r="E28" s="179">
        <v>45.1</v>
      </c>
      <c r="F28" s="125">
        <v>0.03</v>
      </c>
      <c r="G28" s="179">
        <v>70.52</v>
      </c>
      <c r="H28" s="125">
        <v>0.05</v>
      </c>
    </row>
    <row r="29" spans="2:8" x14ac:dyDescent="0.25">
      <c r="B29" s="115" t="s">
        <v>106</v>
      </c>
      <c r="C29" s="180">
        <v>25.29</v>
      </c>
      <c r="D29" s="126">
        <v>0.3</v>
      </c>
      <c r="E29" s="180">
        <v>52.16</v>
      </c>
      <c r="F29" s="126">
        <v>0.18</v>
      </c>
      <c r="G29" s="180">
        <v>81.239999999999995</v>
      </c>
      <c r="H29" s="126">
        <v>0.15</v>
      </c>
    </row>
    <row r="30" spans="2:8" ht="8.1" customHeight="1" x14ac:dyDescent="0.25"/>
    <row r="31" spans="2:8" x14ac:dyDescent="0.25">
      <c r="B31" s="119" t="s">
        <v>49</v>
      </c>
      <c r="C31" s="103">
        <v>19.53</v>
      </c>
      <c r="D31" s="137">
        <v>0.35</v>
      </c>
      <c r="E31" s="103">
        <v>43.5</v>
      </c>
      <c r="F31" s="137">
        <v>0.33</v>
      </c>
      <c r="G31" s="103">
        <v>65.02</v>
      </c>
      <c r="H31" s="137">
        <v>0.39</v>
      </c>
    </row>
    <row r="33" spans="2:8" x14ac:dyDescent="0.25">
      <c r="B33" s="267" t="s">
        <v>322</v>
      </c>
      <c r="C33" s="210"/>
      <c r="D33" s="210"/>
      <c r="E33" s="210"/>
      <c r="F33" s="210"/>
      <c r="G33" s="210"/>
      <c r="H33" s="210"/>
    </row>
    <row r="34" spans="2:8" ht="50.1" customHeight="1" x14ac:dyDescent="0.25">
      <c r="B34" s="248" t="s">
        <v>323</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325</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81" t="s">
        <v>82</v>
      </c>
      <c r="D11" s="182" t="s">
        <v>82</v>
      </c>
      <c r="E11" s="181" t="s">
        <v>82</v>
      </c>
      <c r="F11" s="182" t="s">
        <v>82</v>
      </c>
      <c r="G11" s="181" t="s">
        <v>82</v>
      </c>
      <c r="H11" s="182" t="s">
        <v>82</v>
      </c>
    </row>
    <row r="12" spans="1:9" x14ac:dyDescent="0.25">
      <c r="B12" s="111" t="s">
        <v>89</v>
      </c>
      <c r="C12" s="183" t="s">
        <v>82</v>
      </c>
      <c r="D12" s="184" t="s">
        <v>82</v>
      </c>
      <c r="E12" s="183" t="s">
        <v>82</v>
      </c>
      <c r="F12" s="184" t="s">
        <v>82</v>
      </c>
      <c r="G12" s="183" t="s">
        <v>82</v>
      </c>
      <c r="H12" s="184" t="s">
        <v>82</v>
      </c>
    </row>
    <row r="13" spans="1:9" x14ac:dyDescent="0.25">
      <c r="B13" s="111" t="s">
        <v>90</v>
      </c>
      <c r="C13" s="179">
        <v>22.88</v>
      </c>
      <c r="D13" s="125">
        <v>0.27</v>
      </c>
      <c r="E13" s="179">
        <v>45.68</v>
      </c>
      <c r="F13" s="125">
        <v>0.15</v>
      </c>
      <c r="G13" s="179">
        <v>71.25</v>
      </c>
      <c r="H13" s="125">
        <v>0.14000000000000001</v>
      </c>
    </row>
    <row r="14" spans="1:9" x14ac:dyDescent="0.25">
      <c r="B14" s="111" t="s">
        <v>91</v>
      </c>
      <c r="C14" s="183" t="s">
        <v>82</v>
      </c>
      <c r="D14" s="184" t="s">
        <v>82</v>
      </c>
      <c r="E14" s="183" t="s">
        <v>82</v>
      </c>
      <c r="F14" s="184" t="s">
        <v>82</v>
      </c>
      <c r="G14" s="183" t="s">
        <v>82</v>
      </c>
      <c r="H14" s="184" t="s">
        <v>82</v>
      </c>
    </row>
    <row r="15" spans="1:9" x14ac:dyDescent="0.25">
      <c r="B15" s="111" t="s">
        <v>92</v>
      </c>
      <c r="C15" s="179">
        <v>31.01</v>
      </c>
      <c r="D15" s="125">
        <v>0.39</v>
      </c>
      <c r="E15" s="179">
        <v>57.18</v>
      </c>
      <c r="F15" s="125">
        <v>0.2</v>
      </c>
      <c r="G15" s="179">
        <v>82.03</v>
      </c>
      <c r="H15" s="125">
        <v>0.18</v>
      </c>
    </row>
    <row r="16" spans="1:9" x14ac:dyDescent="0.25">
      <c r="B16" s="111" t="s">
        <v>93</v>
      </c>
      <c r="C16" s="183" t="s">
        <v>82</v>
      </c>
      <c r="D16" s="184" t="s">
        <v>82</v>
      </c>
      <c r="E16" s="183" t="s">
        <v>82</v>
      </c>
      <c r="F16" s="184" t="s">
        <v>82</v>
      </c>
      <c r="G16" s="183" t="s">
        <v>82</v>
      </c>
      <c r="H16" s="184" t="s">
        <v>82</v>
      </c>
    </row>
    <row r="17" spans="2:8" x14ac:dyDescent="0.25">
      <c r="B17" s="111" t="s">
        <v>94</v>
      </c>
      <c r="C17" s="179">
        <v>17.829999999999998</v>
      </c>
      <c r="D17" s="125">
        <v>0.46</v>
      </c>
      <c r="E17" s="179">
        <v>30.16</v>
      </c>
      <c r="F17" s="125">
        <v>0.53</v>
      </c>
      <c r="G17" s="179">
        <v>47.57</v>
      </c>
      <c r="H17" s="125">
        <v>0.49</v>
      </c>
    </row>
    <row r="18" spans="2:8" x14ac:dyDescent="0.25">
      <c r="B18" s="111" t="s">
        <v>95</v>
      </c>
      <c r="C18" s="179">
        <v>22.08</v>
      </c>
      <c r="D18" s="125">
        <v>0.14000000000000001</v>
      </c>
      <c r="E18" s="179">
        <v>46.32</v>
      </c>
      <c r="F18" s="125">
        <v>0.12</v>
      </c>
      <c r="G18" s="179">
        <v>72.12</v>
      </c>
      <c r="H18" s="125">
        <v>0.11</v>
      </c>
    </row>
    <row r="19" spans="2:8" x14ac:dyDescent="0.25">
      <c r="B19" s="111" t="s">
        <v>96</v>
      </c>
      <c r="C19" s="179">
        <v>18.260000000000002</v>
      </c>
      <c r="D19" s="125">
        <v>0.41</v>
      </c>
      <c r="E19" s="179">
        <v>42.79</v>
      </c>
      <c r="F19" s="125">
        <v>0.35</v>
      </c>
      <c r="G19" s="179">
        <v>74.63</v>
      </c>
      <c r="H19" s="125">
        <v>0.2</v>
      </c>
    </row>
    <row r="20" spans="2:8" x14ac:dyDescent="0.25">
      <c r="B20" s="111" t="s">
        <v>97</v>
      </c>
      <c r="C20" s="179">
        <v>20.190000000000001</v>
      </c>
      <c r="D20" s="125">
        <v>0.11</v>
      </c>
      <c r="E20" s="179">
        <v>34.229999999999997</v>
      </c>
      <c r="F20" s="125">
        <v>0.19</v>
      </c>
      <c r="G20" s="179">
        <v>58.76</v>
      </c>
      <c r="H20" s="125">
        <v>0.15</v>
      </c>
    </row>
    <row r="21" spans="2:8" x14ac:dyDescent="0.25">
      <c r="B21" s="111" t="s">
        <v>98</v>
      </c>
      <c r="C21" s="179">
        <v>22.38</v>
      </c>
      <c r="D21" s="125">
        <v>0.27</v>
      </c>
      <c r="E21" s="179">
        <v>43.34</v>
      </c>
      <c r="F21" s="125">
        <v>0.21</v>
      </c>
      <c r="G21" s="179">
        <v>69.040000000000006</v>
      </c>
      <c r="H21" s="125">
        <v>0.17</v>
      </c>
    </row>
    <row r="22" spans="2:8" x14ac:dyDescent="0.25">
      <c r="B22" s="111" t="s">
        <v>99</v>
      </c>
      <c r="C22" s="179">
        <v>33.950000000000003</v>
      </c>
      <c r="D22" s="125">
        <v>0.28000000000000003</v>
      </c>
      <c r="E22" s="179">
        <v>61.29</v>
      </c>
      <c r="F22" s="125">
        <v>0.13</v>
      </c>
      <c r="G22" s="179">
        <v>89.79</v>
      </c>
      <c r="H22" s="125">
        <v>0.1</v>
      </c>
    </row>
    <row r="23" spans="2:8" x14ac:dyDescent="0.25">
      <c r="B23" s="111" t="s">
        <v>100</v>
      </c>
      <c r="C23" s="179">
        <v>31.33</v>
      </c>
      <c r="D23" s="125">
        <v>0.26</v>
      </c>
      <c r="E23" s="179">
        <v>60.76</v>
      </c>
      <c r="F23" s="125">
        <v>0.12</v>
      </c>
      <c r="G23" s="179">
        <v>87.82</v>
      </c>
      <c r="H23" s="125">
        <v>0.12</v>
      </c>
    </row>
    <row r="24" spans="2:8" x14ac:dyDescent="0.25">
      <c r="B24" s="111" t="s">
        <v>101</v>
      </c>
      <c r="C24" s="179">
        <v>20.5</v>
      </c>
      <c r="D24" s="125">
        <v>0.03</v>
      </c>
      <c r="E24" s="183" t="s">
        <v>82</v>
      </c>
      <c r="F24" s="184" t="s">
        <v>82</v>
      </c>
      <c r="G24" s="183" t="s">
        <v>82</v>
      </c>
      <c r="H24" s="184" t="s">
        <v>82</v>
      </c>
    </row>
    <row r="25" spans="2:8" x14ac:dyDescent="0.25">
      <c r="B25" s="111" t="s">
        <v>102</v>
      </c>
      <c r="C25" s="179">
        <v>103.84</v>
      </c>
      <c r="D25" s="125">
        <v>0.42</v>
      </c>
      <c r="E25" s="179">
        <v>125.85</v>
      </c>
      <c r="F25" s="125">
        <v>0.3</v>
      </c>
      <c r="G25" s="179">
        <v>128.12</v>
      </c>
      <c r="H25" s="125">
        <v>0.28999999999999998</v>
      </c>
    </row>
    <row r="26" spans="2:8" x14ac:dyDescent="0.25">
      <c r="B26" s="111" t="s">
        <v>103</v>
      </c>
      <c r="C26" s="183" t="s">
        <v>82</v>
      </c>
      <c r="D26" s="184" t="s">
        <v>82</v>
      </c>
      <c r="E26" s="183" t="s">
        <v>82</v>
      </c>
      <c r="F26" s="184" t="s">
        <v>82</v>
      </c>
      <c r="G26" s="183" t="s">
        <v>82</v>
      </c>
      <c r="H26" s="184" t="s">
        <v>82</v>
      </c>
    </row>
    <row r="27" spans="2:8" x14ac:dyDescent="0.25">
      <c r="B27" s="111" t="s">
        <v>104</v>
      </c>
      <c r="C27" s="183" t="s">
        <v>82</v>
      </c>
      <c r="D27" s="184" t="s">
        <v>82</v>
      </c>
      <c r="E27" s="183" t="s">
        <v>82</v>
      </c>
      <c r="F27" s="184" t="s">
        <v>82</v>
      </c>
      <c r="G27" s="183" t="s">
        <v>82</v>
      </c>
      <c r="H27" s="184" t="s">
        <v>82</v>
      </c>
    </row>
    <row r="28" spans="2:8" x14ac:dyDescent="0.25">
      <c r="B28" s="111" t="s">
        <v>105</v>
      </c>
      <c r="C28" s="183" t="s">
        <v>82</v>
      </c>
      <c r="D28" s="184" t="s">
        <v>82</v>
      </c>
      <c r="E28" s="183" t="s">
        <v>82</v>
      </c>
      <c r="F28" s="184" t="s">
        <v>82</v>
      </c>
      <c r="G28" s="183" t="s">
        <v>82</v>
      </c>
      <c r="H28" s="184" t="s">
        <v>82</v>
      </c>
    </row>
    <row r="29" spans="2:8" x14ac:dyDescent="0.25">
      <c r="B29" s="115" t="s">
        <v>106</v>
      </c>
      <c r="C29" s="180">
        <v>20</v>
      </c>
      <c r="D29" s="126">
        <v>0</v>
      </c>
      <c r="E29" s="180">
        <v>45</v>
      </c>
      <c r="F29" s="126">
        <v>0</v>
      </c>
      <c r="G29" s="185" t="s">
        <v>82</v>
      </c>
      <c r="H29" s="186" t="s">
        <v>82</v>
      </c>
    </row>
    <row r="30" spans="2:8" ht="8.1" customHeight="1" x14ac:dyDescent="0.25"/>
    <row r="31" spans="2:8" x14ac:dyDescent="0.25">
      <c r="B31" s="119" t="s">
        <v>49</v>
      </c>
      <c r="C31" s="103">
        <v>25.79</v>
      </c>
      <c r="D31" s="137">
        <v>0.57999999999999996</v>
      </c>
      <c r="E31" s="103">
        <v>49.98</v>
      </c>
      <c r="F31" s="137">
        <v>0.39</v>
      </c>
      <c r="G31" s="103">
        <v>76.72</v>
      </c>
      <c r="H31" s="137">
        <v>0.25</v>
      </c>
    </row>
    <row r="33" spans="2:8" x14ac:dyDescent="0.25">
      <c r="B33" s="267" t="s">
        <v>322</v>
      </c>
      <c r="C33" s="210"/>
      <c r="D33" s="210"/>
      <c r="E33" s="210"/>
      <c r="F33" s="210"/>
      <c r="G33" s="210"/>
      <c r="H33" s="210"/>
    </row>
    <row r="34" spans="2:8" ht="50.1" customHeight="1" x14ac:dyDescent="0.25">
      <c r="B34" s="248" t="s">
        <v>323</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B3:V19"/>
  <sheetViews>
    <sheetView showGridLines="0" workbookViewId="0"/>
  </sheetViews>
  <sheetFormatPr baseColWidth="10" defaultColWidth="8.7109375" defaultRowHeight="15" x14ac:dyDescent="0.25"/>
  <cols>
    <col min="1" max="1" width="1" customWidth="1"/>
    <col min="2" max="2" width="13" customWidth="1"/>
    <col min="7" max="7" width="1" customWidth="1"/>
    <col min="8" max="8" width="13" customWidth="1"/>
    <col min="13" max="13" width="1" customWidth="1"/>
    <col min="14" max="14" width="13" customWidth="1"/>
  </cols>
  <sheetData>
    <row r="3" spans="2:22" ht="39.950000000000003" customHeight="1" x14ac:dyDescent="0.25"/>
    <row r="4" spans="2:22" ht="24.95" customHeight="1" x14ac:dyDescent="0.25">
      <c r="B4" s="209" t="s">
        <v>326</v>
      </c>
      <c r="C4" s="210"/>
      <c r="D4" s="210"/>
      <c r="E4" s="210"/>
      <c r="F4" s="210"/>
      <c r="G4" s="210"/>
      <c r="H4" s="210"/>
      <c r="I4" s="210"/>
      <c r="J4" s="210"/>
      <c r="K4" s="210"/>
      <c r="L4" s="210"/>
      <c r="M4" s="210"/>
      <c r="N4" s="210"/>
      <c r="O4" s="210"/>
      <c r="P4" s="210"/>
      <c r="Q4" s="210"/>
      <c r="R4" s="210"/>
      <c r="S4" s="210"/>
      <c r="T4" s="210"/>
      <c r="U4" s="210"/>
      <c r="V4" s="210"/>
    </row>
    <row r="5" spans="2:22" ht="18" customHeight="1" x14ac:dyDescent="0.25">
      <c r="B5" s="226" t="s">
        <v>113</v>
      </c>
      <c r="C5" s="210"/>
      <c r="D5" s="210"/>
      <c r="E5" s="210"/>
      <c r="F5" s="210"/>
      <c r="G5" s="210"/>
      <c r="H5" s="210"/>
      <c r="I5" s="210"/>
      <c r="J5" s="210"/>
      <c r="K5" s="210"/>
      <c r="L5" s="210"/>
      <c r="M5" s="210"/>
      <c r="N5" s="210"/>
      <c r="O5" s="210"/>
      <c r="P5" s="210"/>
      <c r="Q5" s="210"/>
      <c r="R5" s="210"/>
      <c r="S5" s="210"/>
      <c r="T5" s="210"/>
      <c r="U5" s="210"/>
      <c r="V5" s="210"/>
    </row>
    <row r="7" spans="2:22" ht="21.95" customHeight="1" x14ac:dyDescent="0.25">
      <c r="B7" s="263" t="s">
        <v>327</v>
      </c>
      <c r="C7" s="265"/>
      <c r="D7" s="265"/>
      <c r="E7" s="265"/>
      <c r="F7" s="229"/>
      <c r="H7" s="263" t="s">
        <v>328</v>
      </c>
      <c r="I7" s="265"/>
      <c r="J7" s="265"/>
      <c r="K7" s="265"/>
      <c r="L7" s="229"/>
      <c r="N7" s="263" t="s">
        <v>329</v>
      </c>
      <c r="O7" s="265"/>
      <c r="P7" s="265"/>
      <c r="Q7" s="265"/>
      <c r="R7" s="229"/>
    </row>
    <row r="8" spans="2:22" ht="21.95" customHeight="1" x14ac:dyDescent="0.25">
      <c r="B8" s="22" t="s">
        <v>330</v>
      </c>
      <c r="C8" s="13" t="s">
        <v>306</v>
      </c>
      <c r="D8" s="13" t="s">
        <v>307</v>
      </c>
      <c r="E8" s="13" t="s">
        <v>308</v>
      </c>
      <c r="F8" s="51" t="s">
        <v>171</v>
      </c>
      <c r="H8" s="22" t="s">
        <v>330</v>
      </c>
      <c r="I8" s="13" t="s">
        <v>306</v>
      </c>
      <c r="J8" s="13" t="s">
        <v>307</v>
      </c>
      <c r="K8" s="13" t="s">
        <v>308</v>
      </c>
      <c r="L8" s="51" t="s">
        <v>171</v>
      </c>
      <c r="N8" s="22" t="s">
        <v>330</v>
      </c>
      <c r="O8" s="13" t="s">
        <v>306</v>
      </c>
      <c r="P8" s="13" t="s">
        <v>307</v>
      </c>
      <c r="Q8" s="13" t="s">
        <v>308</v>
      </c>
      <c r="R8" s="51" t="s">
        <v>171</v>
      </c>
    </row>
    <row r="9" spans="2:22" x14ac:dyDescent="0.25">
      <c r="B9" s="52" t="s">
        <v>331</v>
      </c>
      <c r="C9" s="170">
        <v>2.5</v>
      </c>
      <c r="D9" s="170">
        <v>2.6</v>
      </c>
      <c r="E9" s="170">
        <v>2.5</v>
      </c>
      <c r="F9" s="171">
        <v>2.5</v>
      </c>
      <c r="H9" s="52" t="s">
        <v>331</v>
      </c>
      <c r="I9" s="170">
        <v>1.9</v>
      </c>
      <c r="J9" s="170">
        <v>1.4</v>
      </c>
      <c r="K9" s="170">
        <v>1.4</v>
      </c>
      <c r="L9" s="171">
        <v>1.5</v>
      </c>
      <c r="N9" s="52" t="s">
        <v>331</v>
      </c>
      <c r="O9" s="170">
        <v>0</v>
      </c>
      <c r="P9" s="170">
        <v>0</v>
      </c>
      <c r="Q9" s="170">
        <v>0</v>
      </c>
      <c r="R9" s="171">
        <v>0</v>
      </c>
    </row>
    <row r="10" spans="2:22" x14ac:dyDescent="0.25">
      <c r="B10" s="53" t="s">
        <v>332</v>
      </c>
      <c r="C10" s="172">
        <v>0</v>
      </c>
      <c r="D10" s="172">
        <v>0</v>
      </c>
      <c r="E10" s="172">
        <v>0</v>
      </c>
      <c r="F10" s="173">
        <v>0</v>
      </c>
      <c r="H10" s="53" t="s">
        <v>332</v>
      </c>
      <c r="I10" s="172">
        <v>0.7</v>
      </c>
      <c r="J10" s="172">
        <v>0.1</v>
      </c>
      <c r="K10" s="172">
        <v>0</v>
      </c>
      <c r="L10" s="173">
        <v>0.2</v>
      </c>
      <c r="N10" s="53" t="s">
        <v>332</v>
      </c>
      <c r="O10" s="172">
        <v>0.1</v>
      </c>
      <c r="P10" s="172">
        <v>0</v>
      </c>
      <c r="Q10" s="172">
        <v>0</v>
      </c>
      <c r="R10" s="173">
        <v>0.1</v>
      </c>
    </row>
    <row r="11" spans="2:22" x14ac:dyDescent="0.25">
      <c r="B11" s="53" t="s">
        <v>333</v>
      </c>
      <c r="C11" s="172">
        <v>0.3</v>
      </c>
      <c r="D11" s="172">
        <v>0.2</v>
      </c>
      <c r="E11" s="172">
        <v>0.1</v>
      </c>
      <c r="F11" s="173">
        <v>0.2</v>
      </c>
      <c r="H11" s="53" t="s">
        <v>333</v>
      </c>
      <c r="I11" s="172">
        <v>1.4</v>
      </c>
      <c r="J11" s="172">
        <v>0.8</v>
      </c>
      <c r="K11" s="172">
        <v>0.7</v>
      </c>
      <c r="L11" s="173">
        <v>1</v>
      </c>
      <c r="N11" s="53" t="s">
        <v>333</v>
      </c>
      <c r="O11" s="172">
        <v>0.4</v>
      </c>
      <c r="P11" s="172">
        <v>0.1</v>
      </c>
      <c r="Q11" s="172">
        <v>0</v>
      </c>
      <c r="R11" s="173">
        <v>0.2</v>
      </c>
    </row>
    <row r="12" spans="2:22" x14ac:dyDescent="0.25">
      <c r="B12" s="53" t="s">
        <v>334</v>
      </c>
      <c r="C12" s="172">
        <v>91.4</v>
      </c>
      <c r="D12" s="172">
        <v>14.5</v>
      </c>
      <c r="E12" s="172">
        <v>0.8</v>
      </c>
      <c r="F12" s="173">
        <v>43.4</v>
      </c>
      <c r="H12" s="53" t="s">
        <v>334</v>
      </c>
      <c r="I12" s="172">
        <v>24.7</v>
      </c>
      <c r="J12" s="172">
        <v>13.2</v>
      </c>
      <c r="K12" s="172">
        <v>1.3</v>
      </c>
      <c r="L12" s="173">
        <v>12.6</v>
      </c>
      <c r="N12" s="53" t="s">
        <v>334</v>
      </c>
      <c r="O12" s="172">
        <v>13.6</v>
      </c>
      <c r="P12" s="172">
        <v>5.4</v>
      </c>
      <c r="Q12" s="172">
        <v>0.2</v>
      </c>
      <c r="R12" s="173">
        <v>7.1</v>
      </c>
    </row>
    <row r="13" spans="2:22" x14ac:dyDescent="0.25">
      <c r="B13" s="53" t="s">
        <v>335</v>
      </c>
      <c r="C13" s="172">
        <v>0.5</v>
      </c>
      <c r="D13" s="172">
        <v>22.6</v>
      </c>
      <c r="E13" s="172">
        <v>18.3</v>
      </c>
      <c r="F13" s="173">
        <v>12.5</v>
      </c>
      <c r="H13" s="53" t="s">
        <v>335</v>
      </c>
      <c r="I13" s="172">
        <v>22</v>
      </c>
      <c r="J13" s="172">
        <v>11</v>
      </c>
      <c r="K13" s="172">
        <v>18.100000000000001</v>
      </c>
      <c r="L13" s="173">
        <v>16.5</v>
      </c>
      <c r="N13" s="53" t="s">
        <v>335</v>
      </c>
      <c r="O13" s="172">
        <v>16.2</v>
      </c>
      <c r="P13" s="172">
        <v>4.7</v>
      </c>
      <c r="Q13" s="172">
        <v>5.2</v>
      </c>
      <c r="R13" s="173">
        <v>9.3000000000000007</v>
      </c>
    </row>
    <row r="14" spans="2:22" x14ac:dyDescent="0.25">
      <c r="B14" s="53" t="s">
        <v>336</v>
      </c>
      <c r="C14" s="172">
        <v>0.3</v>
      </c>
      <c r="D14" s="172">
        <v>55.5</v>
      </c>
      <c r="E14" s="172">
        <v>19.899999999999999</v>
      </c>
      <c r="F14" s="173">
        <v>24.7</v>
      </c>
      <c r="H14" s="53" t="s">
        <v>336</v>
      </c>
      <c r="I14" s="172">
        <v>42.1</v>
      </c>
      <c r="J14" s="172">
        <v>17.2</v>
      </c>
      <c r="K14" s="172">
        <v>9.1</v>
      </c>
      <c r="L14" s="173">
        <v>21.9</v>
      </c>
      <c r="N14" s="53" t="s">
        <v>336</v>
      </c>
      <c r="O14" s="172">
        <v>59.7</v>
      </c>
      <c r="P14" s="172">
        <v>13.1</v>
      </c>
      <c r="Q14" s="172">
        <v>3.5</v>
      </c>
      <c r="R14" s="173">
        <v>28.4</v>
      </c>
    </row>
    <row r="15" spans="2:22" x14ac:dyDescent="0.25">
      <c r="B15" s="53" t="s">
        <v>337</v>
      </c>
      <c r="C15" s="172">
        <v>5</v>
      </c>
      <c r="D15" s="172">
        <v>4.4000000000000004</v>
      </c>
      <c r="E15" s="172">
        <v>54.1</v>
      </c>
      <c r="F15" s="173">
        <v>15.7</v>
      </c>
      <c r="H15" s="53" t="s">
        <v>337</v>
      </c>
      <c r="I15" s="172">
        <v>6</v>
      </c>
      <c r="J15" s="172">
        <v>24.6</v>
      </c>
      <c r="K15" s="172">
        <v>14.7</v>
      </c>
      <c r="L15" s="173">
        <v>15.9</v>
      </c>
      <c r="N15" s="53" t="s">
        <v>337</v>
      </c>
      <c r="O15" s="172">
        <v>9.4</v>
      </c>
      <c r="P15" s="172">
        <v>11</v>
      </c>
      <c r="Q15" s="172">
        <v>5.4</v>
      </c>
      <c r="R15" s="173">
        <v>8.9</v>
      </c>
    </row>
    <row r="16" spans="2:22" x14ac:dyDescent="0.25">
      <c r="B16" s="53" t="s">
        <v>338</v>
      </c>
      <c r="C16" s="172">
        <v>0</v>
      </c>
      <c r="D16" s="172">
        <v>0.1</v>
      </c>
      <c r="E16" s="172">
        <v>4.2</v>
      </c>
      <c r="F16" s="173">
        <v>1</v>
      </c>
      <c r="H16" s="53" t="s">
        <v>338</v>
      </c>
      <c r="I16" s="172">
        <v>0.3</v>
      </c>
      <c r="J16" s="172">
        <v>10.9</v>
      </c>
      <c r="K16" s="172">
        <v>18.399999999999999</v>
      </c>
      <c r="L16" s="173">
        <v>10.3</v>
      </c>
      <c r="N16" s="53" t="s">
        <v>338</v>
      </c>
      <c r="O16" s="172">
        <v>0.3</v>
      </c>
      <c r="P16" s="172">
        <v>41</v>
      </c>
      <c r="Q16" s="172">
        <v>16.600000000000001</v>
      </c>
      <c r="R16" s="173">
        <v>18.8</v>
      </c>
    </row>
    <row r="17" spans="2:18" x14ac:dyDescent="0.25">
      <c r="B17" s="54" t="s">
        <v>339</v>
      </c>
      <c r="C17" s="174">
        <v>0</v>
      </c>
      <c r="D17" s="174">
        <v>0.1</v>
      </c>
      <c r="E17" s="174">
        <v>0.1</v>
      </c>
      <c r="F17" s="175">
        <v>0</v>
      </c>
      <c r="H17" s="54" t="s">
        <v>339</v>
      </c>
      <c r="I17" s="174">
        <v>0.9</v>
      </c>
      <c r="J17" s="174">
        <v>20.8</v>
      </c>
      <c r="K17" s="174">
        <v>36.299999999999997</v>
      </c>
      <c r="L17" s="175">
        <v>20.100000000000001</v>
      </c>
      <c r="N17" s="54" t="s">
        <v>339</v>
      </c>
      <c r="O17" s="174">
        <v>0.3</v>
      </c>
      <c r="P17" s="174">
        <v>24.7</v>
      </c>
      <c r="Q17" s="174">
        <v>69.099999999999994</v>
      </c>
      <c r="R17" s="175">
        <v>27.2</v>
      </c>
    </row>
    <row r="18" spans="2:18" ht="7.5" customHeight="1" x14ac:dyDescent="0.25"/>
    <row r="19" spans="2:18" x14ac:dyDescent="0.25">
      <c r="B19" s="55" t="s">
        <v>171</v>
      </c>
      <c r="C19" s="176">
        <f>ROUND(SUM(C9:C17),1)</f>
        <v>100</v>
      </c>
      <c r="D19" s="176">
        <f>ROUND(SUM(D9:D17),1)</f>
        <v>100</v>
      </c>
      <c r="E19" s="176">
        <f>ROUND(SUM(E9:E17),1)</f>
        <v>100</v>
      </c>
      <c r="F19" s="177">
        <f>ROUND(SUM(F9:F17),1)</f>
        <v>100</v>
      </c>
      <c r="H19" s="55" t="s">
        <v>171</v>
      </c>
      <c r="I19" s="176">
        <f>ROUND(SUM(I9:I17),1)</f>
        <v>100</v>
      </c>
      <c r="J19" s="176">
        <f>ROUND(SUM(J9:J17),1)</f>
        <v>100</v>
      </c>
      <c r="K19" s="176">
        <f>ROUND(SUM(K9:K17),1)</f>
        <v>100</v>
      </c>
      <c r="L19" s="177">
        <f>ROUND(SUM(L9:L17),1)</f>
        <v>100</v>
      </c>
      <c r="N19" s="55" t="s">
        <v>171</v>
      </c>
      <c r="O19" s="176">
        <f>ROUND(SUM(O9:O17),1)</f>
        <v>100</v>
      </c>
      <c r="P19" s="176">
        <f>ROUND(SUM(P9:P17),1)</f>
        <v>100</v>
      </c>
      <c r="Q19" s="176">
        <f>ROUND(SUM(Q9:Q17),1)</f>
        <v>100</v>
      </c>
      <c r="R19" s="177">
        <f>ROUND(SUM(R9:R17),1)</f>
        <v>100</v>
      </c>
    </row>
  </sheetData>
  <mergeCells count="5">
    <mergeCell ref="B7:F7"/>
    <mergeCell ref="H7:L7"/>
    <mergeCell ref="N7:R7"/>
    <mergeCell ref="B5:V5"/>
    <mergeCell ref="B4:V4"/>
  </mergeCells>
  <conditionalFormatting sqref="C9:C17">
    <cfRule type="colorScale" priority="1">
      <colorScale>
        <cfvo type="min"/>
        <cfvo type="max"/>
        <color rgb="FFFCFCFF"/>
        <color rgb="FFAD84C6"/>
      </colorScale>
    </cfRule>
    <cfRule type="colorScale" priority="10">
      <colorScale>
        <cfvo type="min"/>
        <cfvo type="max"/>
        <color rgb="FFFCFCFF"/>
        <color rgb="FFAD84C6"/>
      </colorScale>
    </cfRule>
  </conditionalFormatting>
  <conditionalFormatting sqref="D9:D17">
    <cfRule type="colorScale" priority="2">
      <colorScale>
        <cfvo type="min"/>
        <cfvo type="max"/>
        <color rgb="FFFCFCFF"/>
        <color rgb="FFAD84C6"/>
      </colorScale>
    </cfRule>
    <cfRule type="colorScale" priority="11">
      <colorScale>
        <cfvo type="min"/>
        <cfvo type="max"/>
        <color rgb="FFFCFCFF"/>
        <color rgb="FFAD84C6"/>
      </colorScale>
    </cfRule>
  </conditionalFormatting>
  <conditionalFormatting sqref="E9:E17">
    <cfRule type="colorScale" priority="3">
      <colorScale>
        <cfvo type="min"/>
        <cfvo type="max"/>
        <color rgb="FFFCFCFF"/>
        <color rgb="FFAD84C6"/>
      </colorScale>
    </cfRule>
    <cfRule type="colorScale" priority="12">
      <colorScale>
        <cfvo type="min"/>
        <cfvo type="max"/>
        <color rgb="FFFCFCFF"/>
        <color rgb="FFAD84C6"/>
      </colorScale>
    </cfRule>
  </conditionalFormatting>
  <conditionalFormatting sqref="I9:I17">
    <cfRule type="colorScale" priority="4">
      <colorScale>
        <cfvo type="min"/>
        <cfvo type="max"/>
        <color rgb="FFFCFCFF"/>
        <color rgb="FFAD84C6"/>
      </colorScale>
    </cfRule>
    <cfRule type="colorScale" priority="13">
      <colorScale>
        <cfvo type="min"/>
        <cfvo type="max"/>
        <color rgb="FFFCFCFF"/>
        <color rgb="FFAD84C6"/>
      </colorScale>
    </cfRule>
  </conditionalFormatting>
  <conditionalFormatting sqref="J9:J17">
    <cfRule type="colorScale" priority="5">
      <colorScale>
        <cfvo type="min"/>
        <cfvo type="max"/>
        <color rgb="FFFCFCFF"/>
        <color rgb="FFAD84C6"/>
      </colorScale>
    </cfRule>
    <cfRule type="colorScale" priority="14">
      <colorScale>
        <cfvo type="min"/>
        <cfvo type="max"/>
        <color rgb="FFFCFCFF"/>
        <color rgb="FFAD84C6"/>
      </colorScale>
    </cfRule>
  </conditionalFormatting>
  <conditionalFormatting sqref="K9:K17">
    <cfRule type="colorScale" priority="6">
      <colorScale>
        <cfvo type="min"/>
        <cfvo type="max"/>
        <color rgb="FFFCFCFF"/>
        <color rgb="FFAD84C6"/>
      </colorScale>
    </cfRule>
    <cfRule type="colorScale" priority="15">
      <colorScale>
        <cfvo type="min"/>
        <cfvo type="max"/>
        <color rgb="FFFCFCFF"/>
        <color rgb="FFAD84C6"/>
      </colorScale>
    </cfRule>
  </conditionalFormatting>
  <conditionalFormatting sqref="O9:O17">
    <cfRule type="colorScale" priority="7">
      <colorScale>
        <cfvo type="min"/>
        <cfvo type="max"/>
        <color rgb="FFFCFCFF"/>
        <color rgb="FFAD84C6"/>
      </colorScale>
    </cfRule>
    <cfRule type="colorScale" priority="16">
      <colorScale>
        <cfvo type="min"/>
        <cfvo type="max"/>
        <color rgb="FFFCFCFF"/>
        <color rgb="FFAD84C6"/>
      </colorScale>
    </cfRule>
  </conditionalFormatting>
  <conditionalFormatting sqref="P9:P17">
    <cfRule type="colorScale" priority="8">
      <colorScale>
        <cfvo type="min"/>
        <cfvo type="max"/>
        <color rgb="FFFCFCFF"/>
        <color rgb="FFAD84C6"/>
      </colorScale>
    </cfRule>
    <cfRule type="colorScale" priority="17">
      <colorScale>
        <cfvo type="min"/>
        <cfvo type="max"/>
        <color rgb="FFFCFCFF"/>
        <color rgb="FFAD84C6"/>
      </colorScale>
    </cfRule>
  </conditionalFormatting>
  <conditionalFormatting sqref="Q9:Q17">
    <cfRule type="colorScale" priority="9">
      <colorScale>
        <cfvo type="min"/>
        <cfvo type="max"/>
        <color rgb="FFFCFCFF"/>
        <color rgb="FFAD84C6"/>
      </colorScale>
    </cfRule>
    <cfRule type="colorScale" priority="18">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340</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78">
        <v>113.93</v>
      </c>
      <c r="D11" s="124">
        <v>0.66</v>
      </c>
      <c r="E11" s="178">
        <v>233.71</v>
      </c>
      <c r="F11" s="124">
        <v>0.45</v>
      </c>
      <c r="G11" s="178">
        <v>349.8</v>
      </c>
      <c r="H11" s="124">
        <v>0.43</v>
      </c>
    </row>
    <row r="12" spans="1:9" x14ac:dyDescent="0.25">
      <c r="B12" s="111" t="s">
        <v>89</v>
      </c>
      <c r="C12" s="179">
        <v>133.99</v>
      </c>
      <c r="D12" s="125">
        <v>0.28999999999999998</v>
      </c>
      <c r="E12" s="179">
        <v>237.64</v>
      </c>
      <c r="F12" s="125">
        <v>0.44</v>
      </c>
      <c r="G12" s="179">
        <v>365.18</v>
      </c>
      <c r="H12" s="125">
        <v>0.28999999999999998</v>
      </c>
    </row>
    <row r="13" spans="1:9" x14ac:dyDescent="0.25">
      <c r="B13" s="111" t="s">
        <v>90</v>
      </c>
      <c r="C13" s="179">
        <v>120.83</v>
      </c>
      <c r="D13" s="125">
        <v>0.28000000000000003</v>
      </c>
      <c r="E13" s="179">
        <v>206.93</v>
      </c>
      <c r="F13" s="125">
        <v>0.34</v>
      </c>
      <c r="G13" s="179">
        <v>288.67</v>
      </c>
      <c r="H13" s="125">
        <v>0.38</v>
      </c>
    </row>
    <row r="14" spans="1:9" x14ac:dyDescent="0.25">
      <c r="B14" s="111" t="s">
        <v>91</v>
      </c>
      <c r="C14" s="179">
        <v>163.13999999999999</v>
      </c>
      <c r="D14" s="125">
        <v>0.14000000000000001</v>
      </c>
      <c r="E14" s="179">
        <v>278.63</v>
      </c>
      <c r="F14" s="125">
        <v>0.18</v>
      </c>
      <c r="G14" s="179">
        <v>390.38</v>
      </c>
      <c r="H14" s="125">
        <v>0.21</v>
      </c>
    </row>
    <row r="15" spans="1:9" x14ac:dyDescent="0.25">
      <c r="B15" s="111" t="s">
        <v>92</v>
      </c>
      <c r="C15" s="179">
        <v>164.11</v>
      </c>
      <c r="D15" s="125">
        <v>0.13</v>
      </c>
      <c r="E15" s="179">
        <v>282.86</v>
      </c>
      <c r="F15" s="125">
        <v>0.18</v>
      </c>
      <c r="G15" s="179">
        <v>426.66</v>
      </c>
      <c r="H15" s="125">
        <v>0.22</v>
      </c>
    </row>
    <row r="16" spans="1:9" x14ac:dyDescent="0.25">
      <c r="B16" s="111" t="s">
        <v>93</v>
      </c>
      <c r="C16" s="179">
        <v>130.75</v>
      </c>
      <c r="D16" s="125">
        <v>0.35</v>
      </c>
      <c r="E16" s="179">
        <v>215.45</v>
      </c>
      <c r="F16" s="125">
        <v>0.34</v>
      </c>
      <c r="G16" s="179">
        <v>295.18</v>
      </c>
      <c r="H16" s="125">
        <v>0.35</v>
      </c>
    </row>
    <row r="17" spans="2:8" x14ac:dyDescent="0.25">
      <c r="B17" s="111" t="s">
        <v>94</v>
      </c>
      <c r="C17" s="179">
        <v>156.83000000000001</v>
      </c>
      <c r="D17" s="125">
        <v>0.18</v>
      </c>
      <c r="E17" s="179">
        <v>266.83999999999997</v>
      </c>
      <c r="F17" s="125">
        <v>0.21</v>
      </c>
      <c r="G17" s="179">
        <v>364.46</v>
      </c>
      <c r="H17" s="125">
        <v>0.25</v>
      </c>
    </row>
    <row r="18" spans="2:8" x14ac:dyDescent="0.25">
      <c r="B18" s="111" t="s">
        <v>95</v>
      </c>
      <c r="C18" s="179">
        <v>128.34</v>
      </c>
      <c r="D18" s="125">
        <v>0.3</v>
      </c>
      <c r="E18" s="179">
        <v>216.3</v>
      </c>
      <c r="F18" s="125">
        <v>0.37</v>
      </c>
      <c r="G18" s="179">
        <v>301.10000000000002</v>
      </c>
      <c r="H18" s="125">
        <v>0.4</v>
      </c>
    </row>
    <row r="19" spans="2:8" x14ac:dyDescent="0.25">
      <c r="B19" s="111" t="s">
        <v>96</v>
      </c>
      <c r="C19" s="179">
        <v>176.86</v>
      </c>
      <c r="D19" s="125">
        <v>0.06</v>
      </c>
      <c r="E19" s="179">
        <v>294.77999999999997</v>
      </c>
      <c r="F19" s="125">
        <v>0.17</v>
      </c>
      <c r="G19" s="179">
        <v>406.46</v>
      </c>
      <c r="H19" s="125">
        <v>0.23</v>
      </c>
    </row>
    <row r="20" spans="2:8" x14ac:dyDescent="0.25">
      <c r="B20" s="111" t="s">
        <v>97</v>
      </c>
      <c r="C20" s="179">
        <v>180.99</v>
      </c>
      <c r="D20" s="125">
        <v>0.11</v>
      </c>
      <c r="E20" s="179">
        <v>312.98</v>
      </c>
      <c r="F20" s="125">
        <v>0.1</v>
      </c>
      <c r="G20" s="179">
        <v>445.7</v>
      </c>
      <c r="H20" s="125">
        <v>0.12</v>
      </c>
    </row>
    <row r="21" spans="2:8" x14ac:dyDescent="0.25">
      <c r="B21" s="111" t="s">
        <v>98</v>
      </c>
      <c r="C21" s="179">
        <v>134.49</v>
      </c>
      <c r="D21" s="125">
        <v>0.25</v>
      </c>
      <c r="E21" s="179">
        <v>232.83</v>
      </c>
      <c r="F21" s="125">
        <v>0.28999999999999998</v>
      </c>
      <c r="G21" s="179">
        <v>321.8</v>
      </c>
      <c r="H21" s="125">
        <v>0.32</v>
      </c>
    </row>
    <row r="22" spans="2:8" x14ac:dyDescent="0.25">
      <c r="B22" s="111" t="s">
        <v>99</v>
      </c>
      <c r="C22" s="179">
        <v>375.65</v>
      </c>
      <c r="D22" s="125">
        <v>0.25</v>
      </c>
      <c r="E22" s="179">
        <v>383.7</v>
      </c>
      <c r="F22" s="125">
        <v>0.19</v>
      </c>
      <c r="G22" s="179">
        <v>392.63</v>
      </c>
      <c r="H22" s="125">
        <v>0.19</v>
      </c>
    </row>
    <row r="23" spans="2:8" x14ac:dyDescent="0.25">
      <c r="B23" s="111" t="s">
        <v>100</v>
      </c>
      <c r="C23" s="179">
        <v>182</v>
      </c>
      <c r="D23" s="125">
        <v>0.11</v>
      </c>
      <c r="E23" s="179">
        <v>274.07</v>
      </c>
      <c r="F23" s="125">
        <v>0.17</v>
      </c>
      <c r="G23" s="179">
        <v>382.24</v>
      </c>
      <c r="H23" s="125">
        <v>0.2</v>
      </c>
    </row>
    <row r="24" spans="2:8" x14ac:dyDescent="0.25">
      <c r="B24" s="111" t="s">
        <v>101</v>
      </c>
      <c r="C24" s="179">
        <v>131.05000000000001</v>
      </c>
      <c r="D24" s="125">
        <v>0.26</v>
      </c>
      <c r="E24" s="179">
        <v>239.92</v>
      </c>
      <c r="F24" s="125">
        <v>0.3</v>
      </c>
      <c r="G24" s="179">
        <v>331.73</v>
      </c>
      <c r="H24" s="125">
        <v>0.32</v>
      </c>
    </row>
    <row r="25" spans="2:8" x14ac:dyDescent="0.25">
      <c r="B25" s="111" t="s">
        <v>102</v>
      </c>
      <c r="C25" s="179">
        <v>107.69</v>
      </c>
      <c r="D25" s="125">
        <v>0.38</v>
      </c>
      <c r="E25" s="179">
        <v>232.28</v>
      </c>
      <c r="F25" s="125">
        <v>0.48</v>
      </c>
      <c r="G25" s="179">
        <v>296.07</v>
      </c>
      <c r="H25" s="125">
        <v>0.44</v>
      </c>
    </row>
    <row r="26" spans="2:8" x14ac:dyDescent="0.25">
      <c r="B26" s="111" t="s">
        <v>103</v>
      </c>
      <c r="C26" s="179">
        <v>166.41</v>
      </c>
      <c r="D26" s="125">
        <v>0.17</v>
      </c>
      <c r="E26" s="179">
        <v>285.45</v>
      </c>
      <c r="F26" s="125">
        <v>0.26</v>
      </c>
      <c r="G26" s="179">
        <v>384.26</v>
      </c>
      <c r="H26" s="125">
        <v>0.3</v>
      </c>
    </row>
    <row r="27" spans="2:8" x14ac:dyDescent="0.25">
      <c r="B27" s="111" t="s">
        <v>104</v>
      </c>
      <c r="C27" s="179">
        <v>182.49</v>
      </c>
      <c r="D27" s="125">
        <v>0.31</v>
      </c>
      <c r="E27" s="179">
        <v>211.31</v>
      </c>
      <c r="F27" s="125">
        <v>0.38</v>
      </c>
      <c r="G27" s="179">
        <v>288.25</v>
      </c>
      <c r="H27" s="125">
        <v>0.41</v>
      </c>
    </row>
    <row r="28" spans="2:8" x14ac:dyDescent="0.25">
      <c r="B28" s="111" t="s">
        <v>105</v>
      </c>
      <c r="C28" s="179">
        <v>169.75</v>
      </c>
      <c r="D28" s="125">
        <v>0.11</v>
      </c>
      <c r="E28" s="179">
        <v>283.58</v>
      </c>
      <c r="F28" s="125">
        <v>0.26</v>
      </c>
      <c r="G28" s="179">
        <v>351.87</v>
      </c>
      <c r="H28" s="125">
        <v>0.31</v>
      </c>
    </row>
    <row r="29" spans="2:8" x14ac:dyDescent="0.25">
      <c r="B29" s="115" t="s">
        <v>106</v>
      </c>
      <c r="C29" s="180">
        <v>177.14</v>
      </c>
      <c r="D29" s="126">
        <v>0.05</v>
      </c>
      <c r="E29" s="180">
        <v>281.06</v>
      </c>
      <c r="F29" s="126">
        <v>0.25</v>
      </c>
      <c r="G29" s="180">
        <v>398.04</v>
      </c>
      <c r="H29" s="126">
        <v>0.26</v>
      </c>
    </row>
    <row r="30" spans="2:8" ht="8.1" customHeight="1" x14ac:dyDescent="0.25"/>
    <row r="31" spans="2:8" x14ac:dyDescent="0.25">
      <c r="B31" s="119" t="s">
        <v>49</v>
      </c>
      <c r="C31" s="103">
        <v>172.75</v>
      </c>
      <c r="D31" s="137">
        <v>0.39</v>
      </c>
      <c r="E31" s="103">
        <v>275.87</v>
      </c>
      <c r="F31" s="137">
        <v>0.28999999999999998</v>
      </c>
      <c r="G31" s="103">
        <v>382.53</v>
      </c>
      <c r="H31" s="137">
        <v>0.28999999999999998</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342</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81" t="s">
        <v>82</v>
      </c>
      <c r="D11" s="182" t="s">
        <v>82</v>
      </c>
      <c r="E11" s="178">
        <v>216.2</v>
      </c>
      <c r="F11" s="124">
        <v>0.65</v>
      </c>
      <c r="G11" s="178">
        <v>666.21</v>
      </c>
      <c r="H11" s="124">
        <v>0.25</v>
      </c>
    </row>
    <row r="12" spans="1:9" x14ac:dyDescent="0.25">
      <c r="B12" s="111" t="s">
        <v>89</v>
      </c>
      <c r="C12" s="183" t="s">
        <v>82</v>
      </c>
      <c r="D12" s="184" t="s">
        <v>82</v>
      </c>
      <c r="E12" s="183" t="s">
        <v>82</v>
      </c>
      <c r="F12" s="184" t="s">
        <v>82</v>
      </c>
      <c r="G12" s="183" t="s">
        <v>82</v>
      </c>
      <c r="H12" s="184" t="s">
        <v>82</v>
      </c>
    </row>
    <row r="13" spans="1:9" x14ac:dyDescent="0.25">
      <c r="B13" s="111" t="s">
        <v>90</v>
      </c>
      <c r="C13" s="179">
        <v>355.27</v>
      </c>
      <c r="D13" s="125">
        <v>0.13</v>
      </c>
      <c r="E13" s="179">
        <v>445.98</v>
      </c>
      <c r="F13" s="125">
        <v>0.38</v>
      </c>
      <c r="G13" s="179">
        <v>791.38</v>
      </c>
      <c r="H13" s="125">
        <v>0.3</v>
      </c>
    </row>
    <row r="14" spans="1:9" x14ac:dyDescent="0.25">
      <c r="B14" s="111" t="s">
        <v>91</v>
      </c>
      <c r="C14" s="183" t="s">
        <v>82</v>
      </c>
      <c r="D14" s="184" t="s">
        <v>82</v>
      </c>
      <c r="E14" s="183" t="s">
        <v>82</v>
      </c>
      <c r="F14" s="184" t="s">
        <v>82</v>
      </c>
      <c r="G14" s="183" t="s">
        <v>82</v>
      </c>
      <c r="H14" s="184" t="s">
        <v>82</v>
      </c>
    </row>
    <row r="15" spans="1:9" x14ac:dyDescent="0.25">
      <c r="B15" s="111" t="s">
        <v>92</v>
      </c>
      <c r="C15" s="179">
        <v>306.14999999999998</v>
      </c>
      <c r="D15" s="125">
        <v>0.27</v>
      </c>
      <c r="E15" s="179">
        <v>437.79</v>
      </c>
      <c r="F15" s="125">
        <v>0.22</v>
      </c>
      <c r="G15" s="179">
        <v>655.6</v>
      </c>
      <c r="H15" s="125">
        <v>0.24</v>
      </c>
    </row>
    <row r="16" spans="1:9" x14ac:dyDescent="0.25">
      <c r="B16" s="111" t="s">
        <v>93</v>
      </c>
      <c r="C16" s="183" t="s">
        <v>82</v>
      </c>
      <c r="D16" s="184" t="s">
        <v>82</v>
      </c>
      <c r="E16" s="183" t="s">
        <v>82</v>
      </c>
      <c r="F16" s="184" t="s">
        <v>82</v>
      </c>
      <c r="G16" s="183" t="s">
        <v>82</v>
      </c>
      <c r="H16" s="184" t="s">
        <v>82</v>
      </c>
    </row>
    <row r="17" spans="2:8" x14ac:dyDescent="0.25">
      <c r="B17" s="111" t="s">
        <v>94</v>
      </c>
      <c r="C17" s="179">
        <v>157.63</v>
      </c>
      <c r="D17" s="125">
        <v>0</v>
      </c>
      <c r="E17" s="179">
        <v>694.03</v>
      </c>
      <c r="F17" s="125">
        <v>0.23</v>
      </c>
      <c r="G17" s="179">
        <v>843.53</v>
      </c>
      <c r="H17" s="125">
        <v>0.43</v>
      </c>
    </row>
    <row r="18" spans="2:8" x14ac:dyDescent="0.25">
      <c r="B18" s="111" t="s">
        <v>95</v>
      </c>
      <c r="C18" s="179">
        <v>300.87</v>
      </c>
      <c r="D18" s="125">
        <v>0.44</v>
      </c>
      <c r="E18" s="179">
        <v>545.97</v>
      </c>
      <c r="F18" s="125">
        <v>0.48</v>
      </c>
      <c r="G18" s="179">
        <v>730.57</v>
      </c>
      <c r="H18" s="125">
        <v>0.41</v>
      </c>
    </row>
    <row r="19" spans="2:8" x14ac:dyDescent="0.25">
      <c r="B19" s="111" t="s">
        <v>96</v>
      </c>
      <c r="C19" s="179">
        <v>232.7</v>
      </c>
      <c r="D19" s="125">
        <v>0.38</v>
      </c>
      <c r="E19" s="179">
        <v>560.78</v>
      </c>
      <c r="F19" s="125">
        <v>0.46</v>
      </c>
      <c r="G19" s="179">
        <v>827.09</v>
      </c>
      <c r="H19" s="125">
        <v>0.47</v>
      </c>
    </row>
    <row r="20" spans="2:8" x14ac:dyDescent="0.25">
      <c r="B20" s="111" t="s">
        <v>97</v>
      </c>
      <c r="C20" s="179">
        <v>300.85000000000002</v>
      </c>
      <c r="D20" s="125">
        <v>0.04</v>
      </c>
      <c r="E20" s="179">
        <v>1383.5</v>
      </c>
      <c r="F20" s="125">
        <v>0.21</v>
      </c>
      <c r="G20" s="179">
        <v>1448.56</v>
      </c>
      <c r="H20" s="125">
        <v>0.19</v>
      </c>
    </row>
    <row r="21" spans="2:8" x14ac:dyDescent="0.25">
      <c r="B21" s="111" t="s">
        <v>98</v>
      </c>
      <c r="C21" s="183" t="s">
        <v>82</v>
      </c>
      <c r="D21" s="184" t="s">
        <v>82</v>
      </c>
      <c r="E21" s="183" t="s">
        <v>82</v>
      </c>
      <c r="F21" s="184" t="s">
        <v>82</v>
      </c>
      <c r="G21" s="183" t="s">
        <v>82</v>
      </c>
      <c r="H21" s="184" t="s">
        <v>82</v>
      </c>
    </row>
    <row r="22" spans="2:8" x14ac:dyDescent="0.25">
      <c r="B22" s="111" t="s">
        <v>99</v>
      </c>
      <c r="C22" s="179">
        <v>1950</v>
      </c>
      <c r="D22" s="125">
        <v>0</v>
      </c>
      <c r="E22" s="179">
        <v>1795.52</v>
      </c>
      <c r="F22" s="125">
        <v>0.15</v>
      </c>
      <c r="G22" s="179">
        <v>1831.73</v>
      </c>
      <c r="H22" s="125">
        <v>0.15</v>
      </c>
    </row>
    <row r="23" spans="2:8" x14ac:dyDescent="0.25">
      <c r="B23" s="111" t="s">
        <v>100</v>
      </c>
      <c r="C23" s="179">
        <v>314.3</v>
      </c>
      <c r="D23" s="125">
        <v>0</v>
      </c>
      <c r="E23" s="179">
        <v>525.5</v>
      </c>
      <c r="F23" s="125">
        <v>0.32</v>
      </c>
      <c r="G23" s="179">
        <v>544.84</v>
      </c>
      <c r="H23" s="125">
        <v>0.3</v>
      </c>
    </row>
    <row r="24" spans="2:8" x14ac:dyDescent="0.25">
      <c r="B24" s="111" t="s">
        <v>101</v>
      </c>
      <c r="C24" s="179">
        <v>125.4</v>
      </c>
      <c r="D24" s="125">
        <v>0</v>
      </c>
      <c r="E24" s="179">
        <v>570.84</v>
      </c>
      <c r="F24" s="125">
        <v>0</v>
      </c>
      <c r="G24" s="179">
        <v>338.44</v>
      </c>
      <c r="H24" s="125">
        <v>1.28</v>
      </c>
    </row>
    <row r="25" spans="2:8" x14ac:dyDescent="0.25">
      <c r="B25" s="111" t="s">
        <v>102</v>
      </c>
      <c r="C25" s="179">
        <v>605.95000000000005</v>
      </c>
      <c r="D25" s="125">
        <v>0.15</v>
      </c>
      <c r="E25" s="179">
        <v>985.86</v>
      </c>
      <c r="F25" s="125">
        <v>0.52</v>
      </c>
      <c r="G25" s="179">
        <v>1070.0899999999999</v>
      </c>
      <c r="H25" s="125">
        <v>0.44</v>
      </c>
    </row>
    <row r="26" spans="2:8" x14ac:dyDescent="0.25">
      <c r="B26" s="111" t="s">
        <v>103</v>
      </c>
      <c r="C26" s="179">
        <v>291.72000000000003</v>
      </c>
      <c r="D26" s="125">
        <v>0.19</v>
      </c>
      <c r="E26" s="179">
        <v>518.07000000000005</v>
      </c>
      <c r="F26" s="125">
        <v>0.3</v>
      </c>
      <c r="G26" s="179">
        <v>818.67</v>
      </c>
      <c r="H26" s="125">
        <v>0.3</v>
      </c>
    </row>
    <row r="27" spans="2:8" x14ac:dyDescent="0.25">
      <c r="B27" s="111" t="s">
        <v>104</v>
      </c>
      <c r="C27" s="183" t="s">
        <v>82</v>
      </c>
      <c r="D27" s="184" t="s">
        <v>82</v>
      </c>
      <c r="E27" s="183" t="s">
        <v>82</v>
      </c>
      <c r="F27" s="184" t="s">
        <v>82</v>
      </c>
      <c r="G27" s="183" t="s">
        <v>82</v>
      </c>
      <c r="H27" s="184" t="s">
        <v>82</v>
      </c>
    </row>
    <row r="28" spans="2:8" x14ac:dyDescent="0.25">
      <c r="B28" s="111" t="s">
        <v>105</v>
      </c>
      <c r="C28" s="183" t="s">
        <v>82</v>
      </c>
      <c r="D28" s="184" t="s">
        <v>82</v>
      </c>
      <c r="E28" s="183" t="s">
        <v>82</v>
      </c>
      <c r="F28" s="184" t="s">
        <v>82</v>
      </c>
      <c r="G28" s="183" t="s">
        <v>82</v>
      </c>
      <c r="H28" s="184" t="s">
        <v>82</v>
      </c>
    </row>
    <row r="29" spans="2:8" x14ac:dyDescent="0.25">
      <c r="B29" s="115" t="s">
        <v>106</v>
      </c>
      <c r="C29" s="185" t="s">
        <v>82</v>
      </c>
      <c r="D29" s="186" t="s">
        <v>82</v>
      </c>
      <c r="E29" s="185" t="s">
        <v>82</v>
      </c>
      <c r="F29" s="186" t="s">
        <v>82</v>
      </c>
      <c r="G29" s="185" t="s">
        <v>82</v>
      </c>
      <c r="H29" s="186" t="s">
        <v>82</v>
      </c>
    </row>
    <row r="30" spans="2:8" ht="8.1" customHeight="1" x14ac:dyDescent="0.25"/>
    <row r="31" spans="2:8" x14ac:dyDescent="0.25">
      <c r="B31" s="119" t="s">
        <v>49</v>
      </c>
      <c r="C31" s="103">
        <v>296.52999999999997</v>
      </c>
      <c r="D31" s="137">
        <v>0.31</v>
      </c>
      <c r="E31" s="103">
        <v>567.97</v>
      </c>
      <c r="F31" s="137">
        <v>0.5</v>
      </c>
      <c r="G31" s="103">
        <v>829.51</v>
      </c>
      <c r="H31" s="137">
        <v>0.4</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109</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220375</v>
      </c>
      <c r="E9" s="108">
        <v>228555</v>
      </c>
      <c r="F9" s="108">
        <v>257227</v>
      </c>
      <c r="G9" s="108">
        <v>270632</v>
      </c>
      <c r="H9" s="108">
        <v>286600</v>
      </c>
      <c r="I9" s="108">
        <v>296663</v>
      </c>
      <c r="J9" s="108">
        <v>338932</v>
      </c>
      <c r="K9" s="108">
        <v>352209</v>
      </c>
      <c r="L9" s="194"/>
      <c r="M9" s="7"/>
      <c r="N9" s="195">
        <f t="shared" ref="N9:N28" si="0">E9/D9-1</f>
        <v>3.7118547929665402E-2</v>
      </c>
      <c r="O9" s="196">
        <f t="shared" ref="O9:O28" si="1">E9-D9</f>
        <v>8180</v>
      </c>
      <c r="P9" s="195">
        <f t="shared" ref="P9:P28" si="2">F9/E9-1</f>
        <v>0.12544901664807151</v>
      </c>
      <c r="Q9" s="196">
        <f t="shared" ref="Q9:Q28" si="3">F9-E9</f>
        <v>28672</v>
      </c>
      <c r="R9" s="195">
        <f t="shared" ref="R9:R28" si="4">G9/F9-1</f>
        <v>5.2113502859342242E-2</v>
      </c>
      <c r="S9" s="196">
        <f t="shared" ref="S9:S28" si="5">G9-F9</f>
        <v>13405</v>
      </c>
      <c r="T9" s="195">
        <f t="shared" ref="T9:T28" si="6">H9/G9-1</f>
        <v>5.9002630878831841E-2</v>
      </c>
      <c r="U9" s="196">
        <f t="shared" ref="U9:U28" si="7">H9-G9</f>
        <v>15968</v>
      </c>
      <c r="V9" s="195">
        <f t="shared" ref="V9:V28" si="8">I9/H9-1</f>
        <v>3.5111653872993642E-2</v>
      </c>
      <c r="W9" s="196">
        <f t="shared" ref="W9:W28" si="9">I9-H9</f>
        <v>10063</v>
      </c>
      <c r="X9" s="195">
        <f t="shared" ref="X9:X28" si="10">J9/I9-1</f>
        <v>0.14248153628865068</v>
      </c>
      <c r="Y9" s="196">
        <f t="shared" ref="Y9:Y28" si="11">J9-I9</f>
        <v>42269</v>
      </c>
      <c r="Z9" s="195">
        <v>0.16846421545372209</v>
      </c>
      <c r="AA9" s="196">
        <v>50780</v>
      </c>
    </row>
    <row r="10" spans="2:27" x14ac:dyDescent="0.25">
      <c r="B10" s="169" t="s">
        <v>89</v>
      </c>
      <c r="D10" s="42">
        <v>32952</v>
      </c>
      <c r="E10" s="112">
        <v>31533</v>
      </c>
      <c r="F10" s="112">
        <v>35145</v>
      </c>
      <c r="G10" s="112">
        <v>37547</v>
      </c>
      <c r="H10" s="112">
        <v>40334</v>
      </c>
      <c r="I10" s="112">
        <v>45264</v>
      </c>
      <c r="J10" s="112">
        <v>49312</v>
      </c>
      <c r="K10" s="112">
        <v>50906</v>
      </c>
      <c r="L10" s="197"/>
      <c r="M10" s="8"/>
      <c r="N10" s="198">
        <f t="shared" si="0"/>
        <v>-4.3062636562272383E-2</v>
      </c>
      <c r="O10" s="199">
        <f t="shared" si="1"/>
        <v>-1419</v>
      </c>
      <c r="P10" s="198">
        <f t="shared" si="2"/>
        <v>0.11454666539815439</v>
      </c>
      <c r="Q10" s="199">
        <f t="shared" si="3"/>
        <v>3612</v>
      </c>
      <c r="R10" s="198">
        <f t="shared" si="4"/>
        <v>6.8345426091904971E-2</v>
      </c>
      <c r="S10" s="199">
        <f t="shared" si="5"/>
        <v>2402</v>
      </c>
      <c r="T10" s="198">
        <f t="shared" si="6"/>
        <v>7.4226968865688248E-2</v>
      </c>
      <c r="U10" s="199">
        <f t="shared" si="7"/>
        <v>2787</v>
      </c>
      <c r="V10" s="198">
        <f t="shared" si="8"/>
        <v>0.12222938463827049</v>
      </c>
      <c r="W10" s="199">
        <f t="shared" si="9"/>
        <v>4930</v>
      </c>
      <c r="X10" s="198">
        <f t="shared" si="10"/>
        <v>8.9430894308943021E-2</v>
      </c>
      <c r="Y10" s="199">
        <f t="shared" si="11"/>
        <v>4048</v>
      </c>
      <c r="Z10" s="198">
        <v>9.4070364718777499E-2</v>
      </c>
      <c r="AA10" s="199">
        <v>4377</v>
      </c>
    </row>
    <row r="11" spans="2:27" x14ac:dyDescent="0.25">
      <c r="B11" s="169" t="s">
        <v>90</v>
      </c>
      <c r="D11" s="42">
        <v>21083</v>
      </c>
      <c r="E11" s="112">
        <v>24199</v>
      </c>
      <c r="F11" s="112">
        <v>27700</v>
      </c>
      <c r="G11" s="112">
        <v>28977</v>
      </c>
      <c r="H11" s="112">
        <v>31214</v>
      </c>
      <c r="I11" s="112">
        <v>33127</v>
      </c>
      <c r="J11" s="112">
        <v>33772</v>
      </c>
      <c r="K11" s="112">
        <v>34369</v>
      </c>
      <c r="L11" s="197"/>
      <c r="M11" s="8"/>
      <c r="N11" s="198">
        <f t="shared" si="0"/>
        <v>0.14779680311151155</v>
      </c>
      <c r="O11" s="199">
        <f t="shared" si="1"/>
        <v>3116</v>
      </c>
      <c r="P11" s="198">
        <f t="shared" si="2"/>
        <v>0.14467539980990951</v>
      </c>
      <c r="Q11" s="199">
        <f t="shared" si="3"/>
        <v>3501</v>
      </c>
      <c r="R11" s="198">
        <f t="shared" si="4"/>
        <v>4.6101083032491053E-2</v>
      </c>
      <c r="S11" s="199">
        <f t="shared" si="5"/>
        <v>1277</v>
      </c>
      <c r="T11" s="198">
        <f t="shared" si="6"/>
        <v>7.7199157952859254E-2</v>
      </c>
      <c r="U11" s="199">
        <f t="shared" si="7"/>
        <v>2237</v>
      </c>
      <c r="V11" s="198">
        <f t="shared" si="8"/>
        <v>6.1286602165694815E-2</v>
      </c>
      <c r="W11" s="199">
        <f t="shared" si="9"/>
        <v>1913</v>
      </c>
      <c r="X11" s="198">
        <f t="shared" si="10"/>
        <v>1.9470522534488444E-2</v>
      </c>
      <c r="Y11" s="199">
        <f t="shared" si="11"/>
        <v>645</v>
      </c>
      <c r="Z11" s="198">
        <v>-1.63141475142391E-2</v>
      </c>
      <c r="AA11" s="199">
        <v>-570</v>
      </c>
    </row>
    <row r="12" spans="2:27" x14ac:dyDescent="0.25">
      <c r="B12" s="169" t="s">
        <v>91</v>
      </c>
      <c r="D12" s="42">
        <v>20674</v>
      </c>
      <c r="E12" s="112">
        <v>23074</v>
      </c>
      <c r="F12" s="112">
        <v>24476</v>
      </c>
      <c r="G12" s="112">
        <v>26198</v>
      </c>
      <c r="H12" s="112">
        <v>29233</v>
      </c>
      <c r="I12" s="112">
        <v>31849</v>
      </c>
      <c r="J12" s="112">
        <v>34208</v>
      </c>
      <c r="K12" s="112">
        <v>34514</v>
      </c>
      <c r="L12" s="197"/>
      <c r="M12" s="8"/>
      <c r="N12" s="198">
        <f t="shared" si="0"/>
        <v>0.11608783979878101</v>
      </c>
      <c r="O12" s="199">
        <f t="shared" si="1"/>
        <v>2400</v>
      </c>
      <c r="P12" s="198">
        <f t="shared" si="2"/>
        <v>6.0761029730432625E-2</v>
      </c>
      <c r="Q12" s="199">
        <f t="shared" si="3"/>
        <v>1402</v>
      </c>
      <c r="R12" s="198">
        <f t="shared" si="4"/>
        <v>7.0354633109985354E-2</v>
      </c>
      <c r="S12" s="199">
        <f t="shared" si="5"/>
        <v>1722</v>
      </c>
      <c r="T12" s="198">
        <f t="shared" si="6"/>
        <v>0.1158485380563401</v>
      </c>
      <c r="U12" s="199">
        <f t="shared" si="7"/>
        <v>3035</v>
      </c>
      <c r="V12" s="198">
        <f t="shared" si="8"/>
        <v>8.9487907501795805E-2</v>
      </c>
      <c r="W12" s="199">
        <f t="shared" si="9"/>
        <v>2616</v>
      </c>
      <c r="X12" s="198">
        <f t="shared" si="10"/>
        <v>7.4068259599987529E-2</v>
      </c>
      <c r="Y12" s="199">
        <f t="shared" si="11"/>
        <v>2359</v>
      </c>
      <c r="Z12" s="198">
        <v>0.1076735453641002</v>
      </c>
      <c r="AA12" s="199">
        <v>3355</v>
      </c>
    </row>
    <row r="13" spans="2:27" x14ac:dyDescent="0.25">
      <c r="B13" s="169" t="s">
        <v>92</v>
      </c>
      <c r="D13" s="42">
        <v>23390</v>
      </c>
      <c r="E13" s="112">
        <v>25070</v>
      </c>
      <c r="F13" s="112">
        <v>26787</v>
      </c>
      <c r="G13" s="112">
        <v>34697</v>
      </c>
      <c r="H13" s="112">
        <v>40697</v>
      </c>
      <c r="I13" s="112">
        <v>45025</v>
      </c>
      <c r="J13" s="112">
        <v>65832</v>
      </c>
      <c r="K13" s="112">
        <v>73850</v>
      </c>
      <c r="L13" s="197"/>
      <c r="M13" s="8"/>
      <c r="N13" s="198">
        <f t="shared" si="0"/>
        <v>7.1825566481402259E-2</v>
      </c>
      <c r="O13" s="199">
        <f t="shared" si="1"/>
        <v>1680</v>
      </c>
      <c r="P13" s="198">
        <f t="shared" si="2"/>
        <v>6.8488232947746308E-2</v>
      </c>
      <c r="Q13" s="199">
        <f t="shared" si="3"/>
        <v>1717</v>
      </c>
      <c r="R13" s="198">
        <f t="shared" si="4"/>
        <v>0.29529249262702062</v>
      </c>
      <c r="S13" s="199">
        <f t="shared" si="5"/>
        <v>7910</v>
      </c>
      <c r="T13" s="198">
        <f t="shared" si="6"/>
        <v>0.17292561316540334</v>
      </c>
      <c r="U13" s="199">
        <f t="shared" si="7"/>
        <v>6000</v>
      </c>
      <c r="V13" s="198">
        <f t="shared" si="8"/>
        <v>0.10634690517728584</v>
      </c>
      <c r="W13" s="199">
        <f t="shared" si="9"/>
        <v>4328</v>
      </c>
      <c r="X13" s="198">
        <f t="shared" si="10"/>
        <v>0.4621210438645198</v>
      </c>
      <c r="Y13" s="199">
        <f t="shared" si="11"/>
        <v>20807</v>
      </c>
      <c r="Z13" s="198">
        <v>0.57967914438502666</v>
      </c>
      <c r="AA13" s="199">
        <v>27100</v>
      </c>
    </row>
    <row r="14" spans="2:27" x14ac:dyDescent="0.25">
      <c r="B14" s="169" t="s">
        <v>93</v>
      </c>
      <c r="D14" s="42">
        <v>17179</v>
      </c>
      <c r="E14" s="112">
        <v>17123</v>
      </c>
      <c r="F14" s="112">
        <v>17369</v>
      </c>
      <c r="G14" s="112">
        <v>17553</v>
      </c>
      <c r="H14" s="112">
        <v>17166</v>
      </c>
      <c r="I14" s="112">
        <v>18175</v>
      </c>
      <c r="J14" s="112">
        <v>18132</v>
      </c>
      <c r="K14" s="112">
        <v>19332</v>
      </c>
      <c r="L14" s="197"/>
      <c r="M14" s="8"/>
      <c r="N14" s="198">
        <f t="shared" si="0"/>
        <v>-3.2597939344548577E-3</v>
      </c>
      <c r="O14" s="199">
        <f t="shared" si="1"/>
        <v>-56</v>
      </c>
      <c r="P14" s="198">
        <f t="shared" si="2"/>
        <v>1.4366641359574883E-2</v>
      </c>
      <c r="Q14" s="199">
        <f t="shared" si="3"/>
        <v>246</v>
      </c>
      <c r="R14" s="198">
        <f t="shared" si="4"/>
        <v>1.0593586274396882E-2</v>
      </c>
      <c r="S14" s="199">
        <f t="shared" si="5"/>
        <v>184</v>
      </c>
      <c r="T14" s="198">
        <f t="shared" si="6"/>
        <v>-2.204751324559906E-2</v>
      </c>
      <c r="U14" s="199">
        <f t="shared" si="7"/>
        <v>-387</v>
      </c>
      <c r="V14" s="198">
        <f t="shared" si="8"/>
        <v>5.8778981708027533E-2</v>
      </c>
      <c r="W14" s="199">
        <f t="shared" si="9"/>
        <v>1009</v>
      </c>
      <c r="X14" s="198">
        <f t="shared" si="10"/>
        <v>-2.3658872077029214E-3</v>
      </c>
      <c r="Y14" s="199">
        <f t="shared" si="11"/>
        <v>-43</v>
      </c>
      <c r="Z14" s="198">
        <v>6.9957936683639588E-2</v>
      </c>
      <c r="AA14" s="199">
        <v>1264</v>
      </c>
    </row>
    <row r="15" spans="2:27" x14ac:dyDescent="0.25">
      <c r="B15" s="169" t="s">
        <v>94</v>
      </c>
      <c r="D15" s="42">
        <v>62182</v>
      </c>
      <c r="E15" s="112">
        <v>59849</v>
      </c>
      <c r="F15" s="112">
        <v>63814</v>
      </c>
      <c r="G15" s="112">
        <v>67338</v>
      </c>
      <c r="H15" s="112">
        <v>72357</v>
      </c>
      <c r="I15" s="112">
        <v>78035</v>
      </c>
      <c r="J15" s="112">
        <v>82425</v>
      </c>
      <c r="K15" s="112">
        <v>82249</v>
      </c>
      <c r="L15" s="197"/>
      <c r="M15" s="8"/>
      <c r="N15" s="198">
        <f t="shared" si="0"/>
        <v>-3.7518896143578506E-2</v>
      </c>
      <c r="O15" s="199">
        <f t="shared" si="1"/>
        <v>-2333</v>
      </c>
      <c r="P15" s="198">
        <f t="shared" si="2"/>
        <v>6.6250062657688513E-2</v>
      </c>
      <c r="Q15" s="199">
        <f t="shared" si="3"/>
        <v>3965</v>
      </c>
      <c r="R15" s="198">
        <f t="shared" si="4"/>
        <v>5.5222991819976697E-2</v>
      </c>
      <c r="S15" s="199">
        <f t="shared" si="5"/>
        <v>3524</v>
      </c>
      <c r="T15" s="198">
        <f t="shared" si="6"/>
        <v>7.4534438207253029E-2</v>
      </c>
      <c r="U15" s="199">
        <f t="shared" si="7"/>
        <v>5019</v>
      </c>
      <c r="V15" s="198">
        <f t="shared" si="8"/>
        <v>7.8472020675262932E-2</v>
      </c>
      <c r="W15" s="199">
        <f t="shared" si="9"/>
        <v>5678</v>
      </c>
      <c r="X15" s="198">
        <f t="shared" si="10"/>
        <v>5.6256807842634649E-2</v>
      </c>
      <c r="Y15" s="199">
        <f t="shared" si="11"/>
        <v>4390</v>
      </c>
      <c r="Z15" s="198">
        <v>5.3178139725466027E-2</v>
      </c>
      <c r="AA15" s="199">
        <v>4153</v>
      </c>
    </row>
    <row r="16" spans="2:27" x14ac:dyDescent="0.25">
      <c r="B16" s="169" t="s">
        <v>95</v>
      </c>
      <c r="D16" s="42">
        <v>104776</v>
      </c>
      <c r="E16" s="112">
        <v>105589</v>
      </c>
      <c r="F16" s="112">
        <v>108712</v>
      </c>
      <c r="G16" s="112">
        <v>114173</v>
      </c>
      <c r="H16" s="112">
        <v>122589</v>
      </c>
      <c r="I16" s="112">
        <v>126194</v>
      </c>
      <c r="J16" s="112">
        <v>129176</v>
      </c>
      <c r="K16" s="112">
        <v>128001</v>
      </c>
      <c r="L16" s="197"/>
      <c r="M16" s="8"/>
      <c r="N16" s="198">
        <f t="shared" si="0"/>
        <v>7.7594105520348844E-3</v>
      </c>
      <c r="O16" s="199">
        <f t="shared" si="1"/>
        <v>813</v>
      </c>
      <c r="P16" s="198">
        <f t="shared" si="2"/>
        <v>2.9576944568089569E-2</v>
      </c>
      <c r="Q16" s="199">
        <f t="shared" si="3"/>
        <v>3123</v>
      </c>
      <c r="R16" s="198">
        <f t="shared" si="4"/>
        <v>5.0233644859813076E-2</v>
      </c>
      <c r="S16" s="199">
        <f t="shared" si="5"/>
        <v>5461</v>
      </c>
      <c r="T16" s="198">
        <f t="shared" si="6"/>
        <v>7.3712699149536265E-2</v>
      </c>
      <c r="U16" s="199">
        <f t="shared" si="7"/>
        <v>8416</v>
      </c>
      <c r="V16" s="198">
        <f t="shared" si="8"/>
        <v>2.9407206193051483E-2</v>
      </c>
      <c r="W16" s="199">
        <f t="shared" si="9"/>
        <v>3605</v>
      </c>
      <c r="X16" s="198">
        <f t="shared" si="10"/>
        <v>2.3630283531705043E-2</v>
      </c>
      <c r="Y16" s="199">
        <f t="shared" si="11"/>
        <v>2982</v>
      </c>
      <c r="Z16" s="198">
        <v>8.1597290591894911E-3</v>
      </c>
      <c r="AA16" s="199">
        <v>1036</v>
      </c>
    </row>
    <row r="17" spans="2:27" x14ac:dyDescent="0.25">
      <c r="B17" s="169" t="s">
        <v>96</v>
      </c>
      <c r="D17" s="42">
        <v>163730</v>
      </c>
      <c r="E17" s="112">
        <v>156934</v>
      </c>
      <c r="F17" s="112">
        <v>166875</v>
      </c>
      <c r="G17" s="112">
        <v>187874</v>
      </c>
      <c r="H17" s="112">
        <v>201720</v>
      </c>
      <c r="I17" s="112">
        <v>229333</v>
      </c>
      <c r="J17" s="112">
        <v>248373</v>
      </c>
      <c r="K17" s="112">
        <v>255935</v>
      </c>
      <c r="L17" s="197"/>
      <c r="M17" s="8"/>
      <c r="N17" s="198">
        <f t="shared" si="0"/>
        <v>-4.1507359677517841E-2</v>
      </c>
      <c r="O17" s="199">
        <f t="shared" si="1"/>
        <v>-6796</v>
      </c>
      <c r="P17" s="198">
        <f t="shared" si="2"/>
        <v>6.3345100488103379E-2</v>
      </c>
      <c r="Q17" s="199">
        <f t="shared" si="3"/>
        <v>9941</v>
      </c>
      <c r="R17" s="198">
        <f t="shared" si="4"/>
        <v>0.12583670411985026</v>
      </c>
      <c r="S17" s="199">
        <f t="shared" si="5"/>
        <v>20999</v>
      </c>
      <c r="T17" s="198">
        <f t="shared" si="6"/>
        <v>7.3698329731628709E-2</v>
      </c>
      <c r="U17" s="199">
        <f t="shared" si="7"/>
        <v>13846</v>
      </c>
      <c r="V17" s="198">
        <f t="shared" si="8"/>
        <v>0.13688776521911561</v>
      </c>
      <c r="W17" s="199">
        <f t="shared" si="9"/>
        <v>27613</v>
      </c>
      <c r="X17" s="198">
        <f t="shared" si="10"/>
        <v>8.3023376487465717E-2</v>
      </c>
      <c r="Y17" s="199">
        <f t="shared" si="11"/>
        <v>19040</v>
      </c>
      <c r="Z17" s="198">
        <v>8.321729524744681E-2</v>
      </c>
      <c r="AA17" s="199">
        <v>19662</v>
      </c>
    </row>
    <row r="18" spans="2:27" x14ac:dyDescent="0.25">
      <c r="B18" s="169" t="s">
        <v>97</v>
      </c>
      <c r="D18" s="42">
        <v>88242</v>
      </c>
      <c r="E18" s="112">
        <v>102104</v>
      </c>
      <c r="F18" s="112">
        <v>117265</v>
      </c>
      <c r="G18" s="112">
        <v>133839</v>
      </c>
      <c r="H18" s="112">
        <v>146290</v>
      </c>
      <c r="I18" s="112">
        <v>164565</v>
      </c>
      <c r="J18" s="112">
        <v>179408</v>
      </c>
      <c r="K18" s="112">
        <v>183429</v>
      </c>
      <c r="L18" s="197"/>
      <c r="M18" s="8"/>
      <c r="N18" s="198">
        <f t="shared" si="0"/>
        <v>0.15709072777135602</v>
      </c>
      <c r="O18" s="199">
        <f t="shared" si="1"/>
        <v>13862</v>
      </c>
      <c r="P18" s="198">
        <f t="shared" si="2"/>
        <v>0.14848585755700072</v>
      </c>
      <c r="Q18" s="199">
        <f t="shared" si="3"/>
        <v>15161</v>
      </c>
      <c r="R18" s="198">
        <f t="shared" si="4"/>
        <v>0.14133799513921463</v>
      </c>
      <c r="S18" s="199">
        <f t="shared" si="5"/>
        <v>16574</v>
      </c>
      <c r="T18" s="198">
        <f t="shared" si="6"/>
        <v>9.3029684919941014E-2</v>
      </c>
      <c r="U18" s="199">
        <f t="shared" si="7"/>
        <v>12451</v>
      </c>
      <c r="V18" s="198">
        <f t="shared" si="8"/>
        <v>0.12492309795611467</v>
      </c>
      <c r="W18" s="199">
        <f t="shared" si="9"/>
        <v>18275</v>
      </c>
      <c r="X18" s="198">
        <f t="shared" si="10"/>
        <v>9.0195363534165907E-2</v>
      </c>
      <c r="Y18" s="199">
        <f t="shared" si="11"/>
        <v>14843</v>
      </c>
      <c r="Z18" s="198">
        <v>8.8192545220481255E-2</v>
      </c>
      <c r="AA18" s="199">
        <v>14866</v>
      </c>
    </row>
    <row r="19" spans="2:27" x14ac:dyDescent="0.25">
      <c r="B19" s="169" t="s">
        <v>98</v>
      </c>
      <c r="D19" s="42">
        <v>28237</v>
      </c>
      <c r="E19" s="112">
        <v>29065</v>
      </c>
      <c r="F19" s="112">
        <v>31070</v>
      </c>
      <c r="G19" s="112">
        <v>32795</v>
      </c>
      <c r="H19" s="112">
        <v>35293</v>
      </c>
      <c r="I19" s="112">
        <v>37168</v>
      </c>
      <c r="J19" s="112">
        <v>37664</v>
      </c>
      <c r="K19" s="112">
        <v>37451</v>
      </c>
      <c r="L19" s="197"/>
      <c r="M19" s="8"/>
      <c r="N19" s="198">
        <f t="shared" si="0"/>
        <v>2.9323228388284939E-2</v>
      </c>
      <c r="O19" s="199">
        <f t="shared" si="1"/>
        <v>828</v>
      </c>
      <c r="P19" s="198">
        <f t="shared" si="2"/>
        <v>6.8983313263375257E-2</v>
      </c>
      <c r="Q19" s="199">
        <f t="shared" si="3"/>
        <v>2005</v>
      </c>
      <c r="R19" s="198">
        <f t="shared" si="4"/>
        <v>5.551979401351792E-2</v>
      </c>
      <c r="S19" s="199">
        <f t="shared" si="5"/>
        <v>1725</v>
      </c>
      <c r="T19" s="198">
        <f t="shared" si="6"/>
        <v>7.6170147888397599E-2</v>
      </c>
      <c r="U19" s="199">
        <f t="shared" si="7"/>
        <v>2498</v>
      </c>
      <c r="V19" s="198">
        <f t="shared" si="8"/>
        <v>5.3126682344941001E-2</v>
      </c>
      <c r="W19" s="199">
        <f t="shared" si="9"/>
        <v>1875</v>
      </c>
      <c r="X19" s="198">
        <f t="shared" si="10"/>
        <v>1.334481274214383E-2</v>
      </c>
      <c r="Y19" s="199">
        <f t="shared" si="11"/>
        <v>496</v>
      </c>
      <c r="Z19" s="198">
        <v>1.666802399761114E-2</v>
      </c>
      <c r="AA19" s="199">
        <v>614</v>
      </c>
    </row>
    <row r="20" spans="2:27" x14ac:dyDescent="0.25">
      <c r="B20" s="169" t="s">
        <v>99</v>
      </c>
      <c r="D20" s="42">
        <v>61636</v>
      </c>
      <c r="E20" s="112">
        <v>62544</v>
      </c>
      <c r="F20" s="112">
        <v>65061</v>
      </c>
      <c r="G20" s="112">
        <v>68103</v>
      </c>
      <c r="H20" s="112">
        <v>73691</v>
      </c>
      <c r="I20" s="112">
        <v>77196</v>
      </c>
      <c r="J20" s="112">
        <v>93660</v>
      </c>
      <c r="K20" s="112">
        <v>96528</v>
      </c>
      <c r="L20" s="197"/>
      <c r="M20" s="8"/>
      <c r="N20" s="198">
        <f t="shared" si="0"/>
        <v>1.4731650334220303E-2</v>
      </c>
      <c r="O20" s="199">
        <f t="shared" si="1"/>
        <v>908</v>
      </c>
      <c r="P20" s="198">
        <f t="shared" si="2"/>
        <v>4.0243668457405901E-2</v>
      </c>
      <c r="Q20" s="199">
        <f t="shared" si="3"/>
        <v>2517</v>
      </c>
      <c r="R20" s="198">
        <f t="shared" si="4"/>
        <v>4.6756121178586296E-2</v>
      </c>
      <c r="S20" s="199">
        <f t="shared" si="5"/>
        <v>3042</v>
      </c>
      <c r="T20" s="198">
        <f t="shared" si="6"/>
        <v>8.2052185659956312E-2</v>
      </c>
      <c r="U20" s="199">
        <f t="shared" si="7"/>
        <v>5588</v>
      </c>
      <c r="V20" s="198">
        <f t="shared" si="8"/>
        <v>4.7563474508420356E-2</v>
      </c>
      <c r="W20" s="199">
        <f t="shared" si="9"/>
        <v>3505</v>
      </c>
      <c r="X20" s="198">
        <f t="shared" si="10"/>
        <v>0.21327529923830246</v>
      </c>
      <c r="Y20" s="199">
        <f t="shared" si="11"/>
        <v>16464</v>
      </c>
      <c r="Z20" s="198">
        <v>0.1818549127640037</v>
      </c>
      <c r="AA20" s="199">
        <v>14853</v>
      </c>
    </row>
    <row r="21" spans="2:27" x14ac:dyDescent="0.25">
      <c r="B21" s="169" t="s">
        <v>100</v>
      </c>
      <c r="D21" s="42">
        <v>143622</v>
      </c>
      <c r="E21" s="112">
        <v>133442</v>
      </c>
      <c r="F21" s="112">
        <v>152686</v>
      </c>
      <c r="G21" s="112">
        <v>163762</v>
      </c>
      <c r="H21" s="112">
        <v>177795</v>
      </c>
      <c r="I21" s="112">
        <v>190951</v>
      </c>
      <c r="J21" s="112">
        <v>209961</v>
      </c>
      <c r="K21" s="112">
        <v>218682</v>
      </c>
      <c r="L21" s="197"/>
      <c r="M21" s="8"/>
      <c r="N21" s="198">
        <f t="shared" si="0"/>
        <v>-7.0880505772096147E-2</v>
      </c>
      <c r="O21" s="199">
        <f t="shared" si="1"/>
        <v>-10180</v>
      </c>
      <c r="P21" s="198">
        <f t="shared" si="2"/>
        <v>0.14421246683952571</v>
      </c>
      <c r="Q21" s="199">
        <f t="shared" si="3"/>
        <v>19244</v>
      </c>
      <c r="R21" s="198">
        <f t="shared" si="4"/>
        <v>7.2541031921721677E-2</v>
      </c>
      <c r="S21" s="199">
        <f t="shared" si="5"/>
        <v>11076</v>
      </c>
      <c r="T21" s="198">
        <f t="shared" si="6"/>
        <v>8.5691430246333189E-2</v>
      </c>
      <c r="U21" s="199">
        <f t="shared" si="7"/>
        <v>14033</v>
      </c>
      <c r="V21" s="198">
        <f t="shared" si="8"/>
        <v>7.3995331702241263E-2</v>
      </c>
      <c r="W21" s="199">
        <f t="shared" si="9"/>
        <v>13156</v>
      </c>
      <c r="X21" s="198">
        <f t="shared" si="10"/>
        <v>9.9554335929112669E-2</v>
      </c>
      <c r="Y21" s="199">
        <f t="shared" si="11"/>
        <v>19010</v>
      </c>
      <c r="Z21" s="198">
        <v>0.1101398068898298</v>
      </c>
      <c r="AA21" s="199">
        <v>21696</v>
      </c>
    </row>
    <row r="22" spans="2:27" x14ac:dyDescent="0.25">
      <c r="B22" s="169" t="s">
        <v>101</v>
      </c>
      <c r="D22" s="42">
        <v>35054</v>
      </c>
      <c r="E22" s="112">
        <v>35294</v>
      </c>
      <c r="F22" s="112">
        <v>37047</v>
      </c>
      <c r="G22" s="112">
        <v>37762</v>
      </c>
      <c r="H22" s="112">
        <v>40484</v>
      </c>
      <c r="I22" s="112">
        <v>44630</v>
      </c>
      <c r="J22" s="112">
        <v>50287</v>
      </c>
      <c r="K22" s="112">
        <v>51044</v>
      </c>
      <c r="L22" s="197"/>
      <c r="M22" s="8"/>
      <c r="N22" s="198">
        <f t="shared" si="0"/>
        <v>6.8465795629599757E-3</v>
      </c>
      <c r="O22" s="199">
        <f t="shared" si="1"/>
        <v>240</v>
      </c>
      <c r="P22" s="198">
        <f t="shared" si="2"/>
        <v>4.9668498894996249E-2</v>
      </c>
      <c r="Q22" s="199">
        <f t="shared" si="3"/>
        <v>1753</v>
      </c>
      <c r="R22" s="198">
        <f t="shared" si="4"/>
        <v>1.9299808351553427E-2</v>
      </c>
      <c r="S22" s="199">
        <f t="shared" si="5"/>
        <v>715</v>
      </c>
      <c r="T22" s="198">
        <f t="shared" si="6"/>
        <v>7.2083046448810917E-2</v>
      </c>
      <c r="U22" s="199">
        <f t="shared" si="7"/>
        <v>2722</v>
      </c>
      <c r="V22" s="198">
        <f t="shared" si="8"/>
        <v>0.1024108289694694</v>
      </c>
      <c r="W22" s="199">
        <f t="shared" si="9"/>
        <v>4146</v>
      </c>
      <c r="X22" s="198">
        <f t="shared" si="10"/>
        <v>0.12675330495182613</v>
      </c>
      <c r="Y22" s="199">
        <f t="shared" si="11"/>
        <v>5657</v>
      </c>
      <c r="Z22" s="198">
        <v>9.6564910094738776E-2</v>
      </c>
      <c r="AA22" s="199">
        <v>4495</v>
      </c>
    </row>
    <row r="23" spans="2:27" x14ac:dyDescent="0.25">
      <c r="B23" s="169" t="s">
        <v>102</v>
      </c>
      <c r="D23" s="42">
        <v>13801</v>
      </c>
      <c r="E23" s="112">
        <v>13661</v>
      </c>
      <c r="F23" s="112">
        <v>14164</v>
      </c>
      <c r="G23" s="112">
        <v>15245</v>
      </c>
      <c r="H23" s="112">
        <v>16142</v>
      </c>
      <c r="I23" s="112">
        <v>16475</v>
      </c>
      <c r="J23" s="112">
        <v>17562</v>
      </c>
      <c r="K23" s="112">
        <v>17323</v>
      </c>
      <c r="L23" s="197"/>
      <c r="M23" s="8"/>
      <c r="N23" s="198">
        <f t="shared" si="0"/>
        <v>-1.0144192449822453E-2</v>
      </c>
      <c r="O23" s="199">
        <f t="shared" si="1"/>
        <v>-140</v>
      </c>
      <c r="P23" s="198">
        <f t="shared" si="2"/>
        <v>3.6820144938145116E-2</v>
      </c>
      <c r="Q23" s="199">
        <f t="shared" si="3"/>
        <v>503</v>
      </c>
      <c r="R23" s="198">
        <f t="shared" si="4"/>
        <v>7.6320248517367961E-2</v>
      </c>
      <c r="S23" s="199">
        <f t="shared" si="5"/>
        <v>1081</v>
      </c>
      <c r="T23" s="198">
        <f t="shared" si="6"/>
        <v>5.8838963594621152E-2</v>
      </c>
      <c r="U23" s="199">
        <f t="shared" si="7"/>
        <v>897</v>
      </c>
      <c r="V23" s="198">
        <f t="shared" si="8"/>
        <v>2.062941395118334E-2</v>
      </c>
      <c r="W23" s="199">
        <f t="shared" si="9"/>
        <v>333</v>
      </c>
      <c r="X23" s="198">
        <f t="shared" si="10"/>
        <v>6.5978755690440094E-2</v>
      </c>
      <c r="Y23" s="199">
        <f t="shared" si="11"/>
        <v>1087</v>
      </c>
      <c r="Z23" s="198">
        <v>3.7663692200717862E-3</v>
      </c>
      <c r="AA23" s="199">
        <v>65</v>
      </c>
    </row>
    <row r="24" spans="2:27" x14ac:dyDescent="0.25">
      <c r="B24" s="169" t="s">
        <v>103</v>
      </c>
      <c r="D24" s="42">
        <v>67062</v>
      </c>
      <c r="E24" s="112">
        <v>65757</v>
      </c>
      <c r="F24" s="112">
        <v>65741</v>
      </c>
      <c r="G24" s="112">
        <v>65206</v>
      </c>
      <c r="H24" s="112">
        <v>67674</v>
      </c>
      <c r="I24" s="112">
        <v>70761</v>
      </c>
      <c r="J24" s="112">
        <v>74802</v>
      </c>
      <c r="K24" s="112">
        <v>74613</v>
      </c>
      <c r="L24" s="197"/>
      <c r="M24" s="8"/>
      <c r="N24" s="198">
        <f t="shared" si="0"/>
        <v>-1.9459604545047915E-2</v>
      </c>
      <c r="O24" s="199">
        <f t="shared" si="1"/>
        <v>-1305</v>
      </c>
      <c r="P24" s="198">
        <f t="shared" si="2"/>
        <v>-2.4332010280270211E-4</v>
      </c>
      <c r="Q24" s="199">
        <f t="shared" si="3"/>
        <v>-16</v>
      </c>
      <c r="R24" s="198">
        <f t="shared" si="4"/>
        <v>-8.137996075508469E-3</v>
      </c>
      <c r="S24" s="199">
        <f t="shared" si="5"/>
        <v>-535</v>
      </c>
      <c r="T24" s="198">
        <f t="shared" si="6"/>
        <v>3.7849277673833726E-2</v>
      </c>
      <c r="U24" s="199">
        <f t="shared" si="7"/>
        <v>2468</v>
      </c>
      <c r="V24" s="198">
        <f t="shared" si="8"/>
        <v>4.5615746076779873E-2</v>
      </c>
      <c r="W24" s="199">
        <f t="shared" si="9"/>
        <v>3087</v>
      </c>
      <c r="X24" s="198">
        <f t="shared" si="10"/>
        <v>5.710772883367965E-2</v>
      </c>
      <c r="Y24" s="199">
        <f t="shared" si="11"/>
        <v>4041</v>
      </c>
      <c r="Z24" s="198">
        <v>3.016789087093397E-2</v>
      </c>
      <c r="AA24" s="199">
        <v>2185</v>
      </c>
    </row>
    <row r="25" spans="2:27" x14ac:dyDescent="0.25">
      <c r="B25" s="169" t="s">
        <v>104</v>
      </c>
      <c r="D25" s="42">
        <v>8282</v>
      </c>
      <c r="E25" s="112">
        <v>7638</v>
      </c>
      <c r="F25" s="112">
        <v>8004</v>
      </c>
      <c r="G25" s="112">
        <v>8548</v>
      </c>
      <c r="H25" s="112">
        <v>9180</v>
      </c>
      <c r="I25" s="112">
        <v>9334</v>
      </c>
      <c r="J25" s="112">
        <v>9620</v>
      </c>
      <c r="K25" s="112">
        <v>9668</v>
      </c>
      <c r="L25" s="197"/>
      <c r="M25" s="8"/>
      <c r="N25" s="198">
        <f t="shared" si="0"/>
        <v>-7.7758995411736254E-2</v>
      </c>
      <c r="O25" s="199">
        <f t="shared" si="1"/>
        <v>-644</v>
      </c>
      <c r="P25" s="198">
        <f t="shared" si="2"/>
        <v>4.7918303220738423E-2</v>
      </c>
      <c r="Q25" s="199">
        <f t="shared" si="3"/>
        <v>366</v>
      </c>
      <c r="R25" s="198">
        <f t="shared" si="4"/>
        <v>6.7966016991504175E-2</v>
      </c>
      <c r="S25" s="199">
        <f t="shared" si="5"/>
        <v>544</v>
      </c>
      <c r="T25" s="198">
        <f t="shared" si="6"/>
        <v>7.3935423490875118E-2</v>
      </c>
      <c r="U25" s="199">
        <f t="shared" si="7"/>
        <v>632</v>
      </c>
      <c r="V25" s="198">
        <f t="shared" si="8"/>
        <v>1.6775599128540319E-2</v>
      </c>
      <c r="W25" s="199">
        <f t="shared" si="9"/>
        <v>154</v>
      </c>
      <c r="X25" s="198">
        <f t="shared" si="10"/>
        <v>3.0640668523676862E-2</v>
      </c>
      <c r="Y25" s="199">
        <f t="shared" si="11"/>
        <v>286</v>
      </c>
      <c r="Z25" s="198">
        <v>3.7005255818942429E-2</v>
      </c>
      <c r="AA25" s="199">
        <v>345</v>
      </c>
    </row>
    <row r="26" spans="2:27" x14ac:dyDescent="0.25">
      <c r="B26" s="169" t="s">
        <v>105</v>
      </c>
      <c r="D26" s="42">
        <v>1260</v>
      </c>
      <c r="E26" s="112">
        <v>1256</v>
      </c>
      <c r="F26" s="112">
        <v>1324</v>
      </c>
      <c r="G26" s="112">
        <v>1429</v>
      </c>
      <c r="H26" s="112">
        <v>1509</v>
      </c>
      <c r="I26" s="112">
        <v>1605</v>
      </c>
      <c r="J26" s="112">
        <v>1681</v>
      </c>
      <c r="K26" s="112">
        <v>1668</v>
      </c>
      <c r="L26" s="197"/>
      <c r="M26" s="8"/>
      <c r="N26" s="198">
        <f t="shared" si="0"/>
        <v>-3.1746031746031633E-3</v>
      </c>
      <c r="O26" s="199">
        <f t="shared" si="1"/>
        <v>-4</v>
      </c>
      <c r="P26" s="198">
        <f t="shared" si="2"/>
        <v>5.4140127388535131E-2</v>
      </c>
      <c r="Q26" s="199">
        <f t="shared" si="3"/>
        <v>68</v>
      </c>
      <c r="R26" s="198">
        <f t="shared" si="4"/>
        <v>7.9305135951661665E-2</v>
      </c>
      <c r="S26" s="199">
        <f t="shared" si="5"/>
        <v>105</v>
      </c>
      <c r="T26" s="198">
        <f t="shared" si="6"/>
        <v>5.5983205038488526E-2</v>
      </c>
      <c r="U26" s="199">
        <f t="shared" si="7"/>
        <v>80</v>
      </c>
      <c r="V26" s="198">
        <f t="shared" si="8"/>
        <v>6.3618290258449228E-2</v>
      </c>
      <c r="W26" s="199">
        <f t="shared" si="9"/>
        <v>96</v>
      </c>
      <c r="X26" s="198">
        <f t="shared" si="10"/>
        <v>4.735202492211843E-2</v>
      </c>
      <c r="Y26" s="199">
        <f t="shared" si="11"/>
        <v>76</v>
      </c>
      <c r="Z26" s="198">
        <v>3.473945409429291E-2</v>
      </c>
      <c r="AA26" s="199">
        <v>56</v>
      </c>
    </row>
    <row r="27" spans="2:27" x14ac:dyDescent="0.25">
      <c r="B27" s="169" t="s">
        <v>106</v>
      </c>
      <c r="D27" s="42">
        <v>1646</v>
      </c>
      <c r="E27" s="112">
        <v>1543</v>
      </c>
      <c r="F27" s="112">
        <v>1675</v>
      </c>
      <c r="G27" s="112">
        <v>1759</v>
      </c>
      <c r="H27" s="112">
        <v>1898</v>
      </c>
      <c r="I27" s="112">
        <v>2074</v>
      </c>
      <c r="J27" s="112">
        <v>2235</v>
      </c>
      <c r="K27" s="112">
        <v>2420</v>
      </c>
      <c r="L27" s="197"/>
      <c r="M27" s="8"/>
      <c r="N27" s="198">
        <f t="shared" si="0"/>
        <v>-6.2575941676792257E-2</v>
      </c>
      <c r="O27" s="199">
        <f t="shared" si="1"/>
        <v>-103</v>
      </c>
      <c r="P27" s="198">
        <f t="shared" si="2"/>
        <v>8.5547634478289059E-2</v>
      </c>
      <c r="Q27" s="199">
        <f t="shared" si="3"/>
        <v>132</v>
      </c>
      <c r="R27" s="198">
        <f t="shared" si="4"/>
        <v>5.0149253731343268E-2</v>
      </c>
      <c r="S27" s="199">
        <f t="shared" si="5"/>
        <v>84</v>
      </c>
      <c r="T27" s="198">
        <f t="shared" si="6"/>
        <v>7.9022171688459375E-2</v>
      </c>
      <c r="U27" s="199">
        <f t="shared" si="7"/>
        <v>139</v>
      </c>
      <c r="V27" s="198">
        <f t="shared" si="8"/>
        <v>9.2729188619599556E-2</v>
      </c>
      <c r="W27" s="199">
        <f t="shared" si="9"/>
        <v>176</v>
      </c>
      <c r="X27" s="198">
        <f t="shared" si="10"/>
        <v>7.7627772420443497E-2</v>
      </c>
      <c r="Y27" s="199">
        <f t="shared" si="11"/>
        <v>161</v>
      </c>
      <c r="Z27" s="198">
        <v>0.14097123998114089</v>
      </c>
      <c r="AA27" s="199">
        <v>299</v>
      </c>
    </row>
    <row r="28" spans="2:27" x14ac:dyDescent="0.25">
      <c r="B28" s="31" t="s">
        <v>49</v>
      </c>
      <c r="D28" s="63">
        <v>1115183</v>
      </c>
      <c r="E28" s="63">
        <v>1124230</v>
      </c>
      <c r="F28" s="63">
        <v>1222142</v>
      </c>
      <c r="G28" s="63">
        <v>1313437</v>
      </c>
      <c r="H28" s="63">
        <v>1411866</v>
      </c>
      <c r="I28" s="63">
        <v>1518424</v>
      </c>
      <c r="J28" s="63">
        <v>1677042</v>
      </c>
      <c r="K28" s="63">
        <v>1724191</v>
      </c>
      <c r="L28" s="64"/>
      <c r="M28" s="11"/>
      <c r="N28" s="200">
        <f t="shared" si="0"/>
        <v>8.1125698652149136E-3</v>
      </c>
      <c r="O28" s="62">
        <f t="shared" si="1"/>
        <v>9047</v>
      </c>
      <c r="P28" s="200">
        <f t="shared" si="2"/>
        <v>8.7092498865890322E-2</v>
      </c>
      <c r="Q28" s="62">
        <f t="shared" si="3"/>
        <v>97912</v>
      </c>
      <c r="R28" s="200">
        <f t="shared" si="4"/>
        <v>7.4700812180581222E-2</v>
      </c>
      <c r="S28" s="62">
        <f t="shared" si="5"/>
        <v>91295</v>
      </c>
      <c r="T28" s="200">
        <f t="shared" si="6"/>
        <v>7.4940023769697328E-2</v>
      </c>
      <c r="U28" s="62">
        <f t="shared" si="7"/>
        <v>98429</v>
      </c>
      <c r="V28" s="200">
        <f t="shared" si="8"/>
        <v>7.5473168133519675E-2</v>
      </c>
      <c r="W28" s="62">
        <f t="shared" si="9"/>
        <v>106558</v>
      </c>
      <c r="X28" s="200">
        <f t="shared" si="10"/>
        <v>0.10446225823617117</v>
      </c>
      <c r="Y28" s="62">
        <f t="shared" si="11"/>
        <v>158618</v>
      </c>
      <c r="Z28" s="200">
        <v>0.1098322562372873</v>
      </c>
      <c r="AA28" s="62">
        <v>170631</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CEFB7D99-1049-433C-9831-AB1E68C6C162}">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
              <xm:f>EVO_resolPIA!$D$28:$K$28</xm:f>
              <xm:sqref>L28</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343</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81" t="s">
        <v>82</v>
      </c>
      <c r="D11" s="182" t="s">
        <v>82</v>
      </c>
      <c r="E11" s="181" t="s">
        <v>82</v>
      </c>
      <c r="F11" s="182" t="s">
        <v>82</v>
      </c>
      <c r="G11" s="181" t="s">
        <v>82</v>
      </c>
      <c r="H11" s="182" t="s">
        <v>82</v>
      </c>
    </row>
    <row r="12" spans="1:9" x14ac:dyDescent="0.25">
      <c r="B12" s="111" t="s">
        <v>89</v>
      </c>
      <c r="C12" s="183" t="s">
        <v>82</v>
      </c>
      <c r="D12" s="184" t="s">
        <v>82</v>
      </c>
      <c r="E12" s="183" t="s">
        <v>82</v>
      </c>
      <c r="F12" s="184" t="s">
        <v>82</v>
      </c>
      <c r="G12" s="183" t="s">
        <v>82</v>
      </c>
      <c r="H12" s="184" t="s">
        <v>82</v>
      </c>
    </row>
    <row r="13" spans="1:9" x14ac:dyDescent="0.25">
      <c r="B13" s="111" t="s">
        <v>90</v>
      </c>
      <c r="C13" s="179">
        <v>173.43</v>
      </c>
      <c r="D13" s="125">
        <v>0.17</v>
      </c>
      <c r="E13" s="179">
        <v>264.11</v>
      </c>
      <c r="F13" s="125">
        <v>0.22</v>
      </c>
      <c r="G13" s="179">
        <v>412.1</v>
      </c>
      <c r="H13" s="125">
        <v>0.23</v>
      </c>
    </row>
    <row r="14" spans="1:9" x14ac:dyDescent="0.25">
      <c r="B14" s="111" t="s">
        <v>91</v>
      </c>
      <c r="C14" s="183" t="s">
        <v>82</v>
      </c>
      <c r="D14" s="184" t="s">
        <v>82</v>
      </c>
      <c r="E14" s="183" t="s">
        <v>82</v>
      </c>
      <c r="F14" s="184" t="s">
        <v>82</v>
      </c>
      <c r="G14" s="183" t="s">
        <v>82</v>
      </c>
      <c r="H14" s="184" t="s">
        <v>82</v>
      </c>
    </row>
    <row r="15" spans="1:9" x14ac:dyDescent="0.25">
      <c r="B15" s="111" t="s">
        <v>92</v>
      </c>
      <c r="C15" s="179">
        <v>260.49</v>
      </c>
      <c r="D15" s="125">
        <v>0.37</v>
      </c>
      <c r="E15" s="179">
        <v>374.37</v>
      </c>
      <c r="F15" s="125">
        <v>0.32</v>
      </c>
      <c r="G15" s="179">
        <v>602.91</v>
      </c>
      <c r="H15" s="125">
        <v>0.32</v>
      </c>
    </row>
    <row r="16" spans="1:9" x14ac:dyDescent="0.25">
      <c r="B16" s="111" t="s">
        <v>93</v>
      </c>
      <c r="C16" s="183" t="s">
        <v>82</v>
      </c>
      <c r="D16" s="184" t="s">
        <v>82</v>
      </c>
      <c r="E16" s="183" t="s">
        <v>82</v>
      </c>
      <c r="F16" s="184" t="s">
        <v>82</v>
      </c>
      <c r="G16" s="183" t="s">
        <v>82</v>
      </c>
      <c r="H16" s="184" t="s">
        <v>82</v>
      </c>
    </row>
    <row r="17" spans="2:8" x14ac:dyDescent="0.25">
      <c r="B17" s="111" t="s">
        <v>94</v>
      </c>
      <c r="C17" s="179">
        <v>159.63999999999999</v>
      </c>
      <c r="D17" s="125">
        <v>0.45</v>
      </c>
      <c r="E17" s="179">
        <v>254.88</v>
      </c>
      <c r="F17" s="125">
        <v>0.49</v>
      </c>
      <c r="G17" s="179">
        <v>408.22</v>
      </c>
      <c r="H17" s="125">
        <v>0.56999999999999995</v>
      </c>
    </row>
    <row r="18" spans="2:8" x14ac:dyDescent="0.25">
      <c r="B18" s="111" t="s">
        <v>95</v>
      </c>
      <c r="C18" s="179">
        <v>237</v>
      </c>
      <c r="D18" s="125">
        <v>0.47</v>
      </c>
      <c r="E18" s="179">
        <v>395.45</v>
      </c>
      <c r="F18" s="125">
        <v>0.53</v>
      </c>
      <c r="G18" s="179">
        <v>620.55999999999995</v>
      </c>
      <c r="H18" s="125">
        <v>0.44</v>
      </c>
    </row>
    <row r="19" spans="2:8" x14ac:dyDescent="0.25">
      <c r="B19" s="111" t="s">
        <v>96</v>
      </c>
      <c r="C19" s="179">
        <v>219.37</v>
      </c>
      <c r="D19" s="125">
        <v>0.15</v>
      </c>
      <c r="E19" s="179">
        <v>295.06</v>
      </c>
      <c r="F19" s="125">
        <v>0.2</v>
      </c>
      <c r="G19" s="179">
        <v>519.70000000000005</v>
      </c>
      <c r="H19" s="125">
        <v>0.18</v>
      </c>
    </row>
    <row r="20" spans="2:8" x14ac:dyDescent="0.25">
      <c r="B20" s="111" t="s">
        <v>97</v>
      </c>
      <c r="C20" s="179">
        <v>295.8</v>
      </c>
      <c r="D20" s="125">
        <v>0.12</v>
      </c>
      <c r="E20" s="179">
        <v>500.85</v>
      </c>
      <c r="F20" s="125">
        <v>0.21</v>
      </c>
      <c r="G20" s="179">
        <v>855.56</v>
      </c>
      <c r="H20" s="125">
        <v>0.19</v>
      </c>
    </row>
    <row r="21" spans="2:8" x14ac:dyDescent="0.25">
      <c r="B21" s="111" t="s">
        <v>98</v>
      </c>
      <c r="C21" s="179">
        <v>197.09</v>
      </c>
      <c r="D21" s="125">
        <v>0.35</v>
      </c>
      <c r="E21" s="179">
        <v>337.81</v>
      </c>
      <c r="F21" s="125">
        <v>0.28999999999999998</v>
      </c>
      <c r="G21" s="179">
        <v>599.12</v>
      </c>
      <c r="H21" s="125">
        <v>0.27</v>
      </c>
    </row>
    <row r="22" spans="2:8" x14ac:dyDescent="0.25">
      <c r="B22" s="111" t="s">
        <v>99</v>
      </c>
      <c r="C22" s="179">
        <v>219.31</v>
      </c>
      <c r="D22" s="125">
        <v>0.43</v>
      </c>
      <c r="E22" s="179">
        <v>304.91000000000003</v>
      </c>
      <c r="F22" s="125">
        <v>0.42</v>
      </c>
      <c r="G22" s="179">
        <v>484.32</v>
      </c>
      <c r="H22" s="125">
        <v>0.42</v>
      </c>
    </row>
    <row r="23" spans="2:8" x14ac:dyDescent="0.25">
      <c r="B23" s="111" t="s">
        <v>100</v>
      </c>
      <c r="C23" s="179">
        <v>305.74</v>
      </c>
      <c r="D23" s="125">
        <v>7.0000000000000007E-2</v>
      </c>
      <c r="E23" s="179">
        <v>326.41000000000003</v>
      </c>
      <c r="F23" s="125">
        <v>0.15</v>
      </c>
      <c r="G23" s="179">
        <v>465.9</v>
      </c>
      <c r="H23" s="125">
        <v>0.26</v>
      </c>
    </row>
    <row r="24" spans="2:8" x14ac:dyDescent="0.25">
      <c r="B24" s="111" t="s">
        <v>101</v>
      </c>
      <c r="C24" s="179">
        <v>147</v>
      </c>
      <c r="D24" s="125">
        <v>7.0000000000000007E-2</v>
      </c>
      <c r="E24" s="183" t="s">
        <v>82</v>
      </c>
      <c r="F24" s="184" t="s">
        <v>82</v>
      </c>
      <c r="G24" s="183" t="s">
        <v>82</v>
      </c>
      <c r="H24" s="184" t="s">
        <v>82</v>
      </c>
    </row>
    <row r="25" spans="2:8" x14ac:dyDescent="0.25">
      <c r="B25" s="111" t="s">
        <v>102</v>
      </c>
      <c r="C25" s="179">
        <v>230.73</v>
      </c>
      <c r="D25" s="125">
        <v>0.23</v>
      </c>
      <c r="E25" s="179">
        <v>504.95</v>
      </c>
      <c r="F25" s="125">
        <v>0.27</v>
      </c>
      <c r="G25" s="179">
        <v>564.62</v>
      </c>
      <c r="H25" s="125">
        <v>0.24</v>
      </c>
    </row>
    <row r="26" spans="2:8" x14ac:dyDescent="0.25">
      <c r="B26" s="111" t="s">
        <v>103</v>
      </c>
      <c r="C26" s="183" t="s">
        <v>82</v>
      </c>
      <c r="D26" s="184" t="s">
        <v>82</v>
      </c>
      <c r="E26" s="183" t="s">
        <v>82</v>
      </c>
      <c r="F26" s="184" t="s">
        <v>82</v>
      </c>
      <c r="G26" s="183" t="s">
        <v>82</v>
      </c>
      <c r="H26" s="184" t="s">
        <v>82</v>
      </c>
    </row>
    <row r="27" spans="2:8" x14ac:dyDescent="0.25">
      <c r="B27" s="111" t="s">
        <v>104</v>
      </c>
      <c r="C27" s="183" t="s">
        <v>82</v>
      </c>
      <c r="D27" s="184" t="s">
        <v>82</v>
      </c>
      <c r="E27" s="183" t="s">
        <v>82</v>
      </c>
      <c r="F27" s="184" t="s">
        <v>82</v>
      </c>
      <c r="G27" s="183" t="s">
        <v>82</v>
      </c>
      <c r="H27" s="184" t="s">
        <v>82</v>
      </c>
    </row>
    <row r="28" spans="2:8" x14ac:dyDescent="0.25">
      <c r="B28" s="111" t="s">
        <v>105</v>
      </c>
      <c r="C28" s="183" t="s">
        <v>82</v>
      </c>
      <c r="D28" s="184" t="s">
        <v>82</v>
      </c>
      <c r="E28" s="183" t="s">
        <v>82</v>
      </c>
      <c r="F28" s="184" t="s">
        <v>82</v>
      </c>
      <c r="G28" s="183" t="s">
        <v>82</v>
      </c>
      <c r="H28" s="184" t="s">
        <v>82</v>
      </c>
    </row>
    <row r="29" spans="2:8" x14ac:dyDescent="0.25">
      <c r="B29" s="115" t="s">
        <v>106</v>
      </c>
      <c r="C29" s="180">
        <v>282.14999999999998</v>
      </c>
      <c r="D29" s="126">
        <v>0</v>
      </c>
      <c r="E29" s="180">
        <v>291.05</v>
      </c>
      <c r="F29" s="126">
        <v>0.1</v>
      </c>
      <c r="G29" s="185" t="s">
        <v>82</v>
      </c>
      <c r="H29" s="186" t="s">
        <v>82</v>
      </c>
    </row>
    <row r="30" spans="2:8" ht="8.1" customHeight="1" x14ac:dyDescent="0.25"/>
    <row r="31" spans="2:8" x14ac:dyDescent="0.25">
      <c r="B31" s="119" t="s">
        <v>49</v>
      </c>
      <c r="C31" s="103">
        <v>244.58</v>
      </c>
      <c r="D31" s="137">
        <v>0.34</v>
      </c>
      <c r="E31" s="103">
        <v>383.93</v>
      </c>
      <c r="F31" s="137">
        <v>0.36</v>
      </c>
      <c r="G31" s="103">
        <v>611.82000000000005</v>
      </c>
      <c r="H31" s="137">
        <v>0.35</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344</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78">
        <v>133.65</v>
      </c>
      <c r="D11" s="124">
        <v>1.01</v>
      </c>
      <c r="E11" s="178">
        <v>443.83</v>
      </c>
      <c r="F11" s="124">
        <v>0.5</v>
      </c>
      <c r="G11" s="178">
        <v>455.4</v>
      </c>
      <c r="H11" s="124">
        <v>0.56999999999999995</v>
      </c>
    </row>
    <row r="12" spans="1:9" x14ac:dyDescent="0.25">
      <c r="B12" s="111" t="s">
        <v>89</v>
      </c>
      <c r="C12" s="179">
        <v>220.77</v>
      </c>
      <c r="D12" s="125">
        <v>0.47</v>
      </c>
      <c r="E12" s="179">
        <v>407.64</v>
      </c>
      <c r="F12" s="125">
        <v>0.61</v>
      </c>
      <c r="G12" s="179">
        <v>467.19</v>
      </c>
      <c r="H12" s="125">
        <v>0.43</v>
      </c>
    </row>
    <row r="13" spans="1:9" x14ac:dyDescent="0.25">
      <c r="B13" s="111" t="s">
        <v>90</v>
      </c>
      <c r="C13" s="179">
        <v>344.67</v>
      </c>
      <c r="D13" s="125">
        <v>0.37</v>
      </c>
      <c r="E13" s="179">
        <v>390.22</v>
      </c>
      <c r="F13" s="125">
        <v>0.4</v>
      </c>
      <c r="G13" s="179">
        <v>426.99</v>
      </c>
      <c r="H13" s="125">
        <v>0.44</v>
      </c>
    </row>
    <row r="14" spans="1:9" x14ac:dyDescent="0.25">
      <c r="B14" s="111" t="s">
        <v>91</v>
      </c>
      <c r="C14" s="179">
        <v>553.94000000000005</v>
      </c>
      <c r="D14" s="125">
        <v>0</v>
      </c>
      <c r="E14" s="179">
        <v>575.46</v>
      </c>
      <c r="F14" s="125">
        <v>0.23</v>
      </c>
      <c r="G14" s="179">
        <v>511.57</v>
      </c>
      <c r="H14" s="125">
        <v>0.36</v>
      </c>
    </row>
    <row r="15" spans="1:9" x14ac:dyDescent="0.25">
      <c r="B15" s="111" t="s">
        <v>92</v>
      </c>
      <c r="C15" s="179">
        <v>493.13</v>
      </c>
      <c r="D15" s="125">
        <v>0.42</v>
      </c>
      <c r="E15" s="179">
        <v>593.88</v>
      </c>
      <c r="F15" s="125">
        <v>0.4</v>
      </c>
      <c r="G15" s="179">
        <v>595.47</v>
      </c>
      <c r="H15" s="125">
        <v>0.37</v>
      </c>
    </row>
    <row r="16" spans="1:9" x14ac:dyDescent="0.25">
      <c r="B16" s="111" t="s">
        <v>93</v>
      </c>
      <c r="C16" s="179">
        <v>674.46</v>
      </c>
      <c r="D16" s="125">
        <v>0.23</v>
      </c>
      <c r="E16" s="179">
        <v>515.5</v>
      </c>
      <c r="F16" s="125">
        <v>0.5</v>
      </c>
      <c r="G16" s="179">
        <v>521.82000000000005</v>
      </c>
      <c r="H16" s="125">
        <v>0.47</v>
      </c>
    </row>
    <row r="17" spans="2:8" x14ac:dyDescent="0.25">
      <c r="B17" s="111" t="s">
        <v>94</v>
      </c>
      <c r="C17" s="179">
        <v>245.69</v>
      </c>
      <c r="D17" s="125">
        <v>0.4</v>
      </c>
      <c r="E17" s="179">
        <v>404.34</v>
      </c>
      <c r="F17" s="125">
        <v>0.59</v>
      </c>
      <c r="G17" s="179">
        <v>387.97</v>
      </c>
      <c r="H17" s="125">
        <v>0.59</v>
      </c>
    </row>
    <row r="18" spans="2:8" x14ac:dyDescent="0.25">
      <c r="B18" s="111" t="s">
        <v>95</v>
      </c>
      <c r="C18" s="179">
        <v>187.46</v>
      </c>
      <c r="D18" s="125">
        <v>0.51</v>
      </c>
      <c r="E18" s="179">
        <v>379.22</v>
      </c>
      <c r="F18" s="125">
        <v>0.56000000000000005</v>
      </c>
      <c r="G18" s="179">
        <v>532.38</v>
      </c>
      <c r="H18" s="125">
        <v>0.51</v>
      </c>
    </row>
    <row r="19" spans="2:8" x14ac:dyDescent="0.25">
      <c r="B19" s="111" t="s">
        <v>96</v>
      </c>
      <c r="C19" s="179">
        <v>468.6</v>
      </c>
      <c r="D19" s="125">
        <v>0.45</v>
      </c>
      <c r="E19" s="179">
        <v>681.23</v>
      </c>
      <c r="F19" s="125">
        <v>0.46</v>
      </c>
      <c r="G19" s="179">
        <v>665.1</v>
      </c>
      <c r="H19" s="125">
        <v>0.47</v>
      </c>
    </row>
    <row r="20" spans="2:8" x14ac:dyDescent="0.25">
      <c r="B20" s="111" t="s">
        <v>97</v>
      </c>
      <c r="C20" s="179">
        <v>1458.47</v>
      </c>
      <c r="D20" s="125">
        <v>0.34</v>
      </c>
      <c r="E20" s="179">
        <v>967.27</v>
      </c>
      <c r="F20" s="125">
        <v>0.4</v>
      </c>
      <c r="G20" s="179">
        <v>916.52</v>
      </c>
      <c r="H20" s="125">
        <v>0.39</v>
      </c>
    </row>
    <row r="21" spans="2:8" x14ac:dyDescent="0.25">
      <c r="B21" s="111" t="s">
        <v>98</v>
      </c>
      <c r="C21" s="183" t="s">
        <v>82</v>
      </c>
      <c r="D21" s="184" t="s">
        <v>82</v>
      </c>
      <c r="E21" s="179">
        <v>383.48</v>
      </c>
      <c r="F21" s="125">
        <v>0.53</v>
      </c>
      <c r="G21" s="179">
        <v>455.31</v>
      </c>
      <c r="H21" s="125">
        <v>0.48</v>
      </c>
    </row>
    <row r="22" spans="2:8" x14ac:dyDescent="0.25">
      <c r="B22" s="111" t="s">
        <v>99</v>
      </c>
      <c r="C22" s="179">
        <v>290.08</v>
      </c>
      <c r="D22" s="125">
        <v>0.4</v>
      </c>
      <c r="E22" s="179">
        <v>406.41</v>
      </c>
      <c r="F22" s="125">
        <v>0.44</v>
      </c>
      <c r="G22" s="179">
        <v>413.78</v>
      </c>
      <c r="H22" s="125">
        <v>0.41</v>
      </c>
    </row>
    <row r="23" spans="2:8" x14ac:dyDescent="0.25">
      <c r="B23" s="111" t="s">
        <v>100</v>
      </c>
      <c r="C23" s="179">
        <v>430.91</v>
      </c>
      <c r="D23" s="125">
        <v>0.27</v>
      </c>
      <c r="E23" s="179">
        <v>606.55999999999995</v>
      </c>
      <c r="F23" s="125">
        <v>0.25</v>
      </c>
      <c r="G23" s="179">
        <v>601.27</v>
      </c>
      <c r="H23" s="125">
        <v>0.25</v>
      </c>
    </row>
    <row r="24" spans="2:8" x14ac:dyDescent="0.25">
      <c r="B24" s="111" t="s">
        <v>101</v>
      </c>
      <c r="C24" s="183" t="s">
        <v>82</v>
      </c>
      <c r="D24" s="184" t="s">
        <v>82</v>
      </c>
      <c r="E24" s="179">
        <v>394.12</v>
      </c>
      <c r="F24" s="125">
        <v>0.59</v>
      </c>
      <c r="G24" s="179">
        <v>400.97</v>
      </c>
      <c r="H24" s="125">
        <v>0.56999999999999995</v>
      </c>
    </row>
    <row r="25" spans="2:8" x14ac:dyDescent="0.25">
      <c r="B25" s="111" t="s">
        <v>102</v>
      </c>
      <c r="C25" s="179">
        <v>1319.25</v>
      </c>
      <c r="D25" s="125">
        <v>0.37</v>
      </c>
      <c r="E25" s="179">
        <v>913.24</v>
      </c>
      <c r="F25" s="125">
        <v>0.63</v>
      </c>
      <c r="G25" s="179">
        <v>934.75</v>
      </c>
      <c r="H25" s="125">
        <v>0.57999999999999996</v>
      </c>
    </row>
    <row r="26" spans="2:8" x14ac:dyDescent="0.25">
      <c r="B26" s="111" t="s">
        <v>103</v>
      </c>
      <c r="C26" s="179">
        <v>296.02999999999997</v>
      </c>
      <c r="D26" s="125">
        <v>0.46</v>
      </c>
      <c r="E26" s="179">
        <v>621.41999999999996</v>
      </c>
      <c r="F26" s="125">
        <v>0.35</v>
      </c>
      <c r="G26" s="179">
        <v>677.11</v>
      </c>
      <c r="H26" s="125">
        <v>0.35</v>
      </c>
    </row>
    <row r="27" spans="2:8" x14ac:dyDescent="0.25">
      <c r="B27" s="111" t="s">
        <v>104</v>
      </c>
      <c r="C27" s="179">
        <v>707.18</v>
      </c>
      <c r="D27" s="125">
        <v>0.11</v>
      </c>
      <c r="E27" s="179">
        <v>714.55</v>
      </c>
      <c r="F27" s="125">
        <v>0.13</v>
      </c>
      <c r="G27" s="179">
        <v>710.37</v>
      </c>
      <c r="H27" s="125">
        <v>0.14000000000000001</v>
      </c>
    </row>
    <row r="28" spans="2:8" x14ac:dyDescent="0.25">
      <c r="B28" s="111" t="s">
        <v>105</v>
      </c>
      <c r="C28" s="183" t="s">
        <v>82</v>
      </c>
      <c r="D28" s="184" t="s">
        <v>82</v>
      </c>
      <c r="E28" s="183" t="s">
        <v>82</v>
      </c>
      <c r="F28" s="184" t="s">
        <v>82</v>
      </c>
      <c r="G28" s="183" t="s">
        <v>82</v>
      </c>
      <c r="H28" s="184" t="s">
        <v>82</v>
      </c>
    </row>
    <row r="29" spans="2:8" x14ac:dyDescent="0.25">
      <c r="B29" s="115" t="s">
        <v>106</v>
      </c>
      <c r="C29" s="185" t="s">
        <v>82</v>
      </c>
      <c r="D29" s="186" t="s">
        <v>82</v>
      </c>
      <c r="E29" s="180">
        <v>458.1</v>
      </c>
      <c r="F29" s="126">
        <v>0.66</v>
      </c>
      <c r="G29" s="180">
        <v>448.35</v>
      </c>
      <c r="H29" s="126">
        <v>0</v>
      </c>
    </row>
    <row r="30" spans="2:8" ht="8.1" customHeight="1" x14ac:dyDescent="0.25"/>
    <row r="31" spans="2:8" x14ac:dyDescent="0.25">
      <c r="B31" s="119" t="s">
        <v>49</v>
      </c>
      <c r="C31" s="103">
        <v>402.42</v>
      </c>
      <c r="D31" s="137">
        <v>1.07</v>
      </c>
      <c r="E31" s="103">
        <v>539.72</v>
      </c>
      <c r="F31" s="137">
        <v>0.56000000000000005</v>
      </c>
      <c r="G31" s="103">
        <v>553.99</v>
      </c>
      <c r="H31" s="137">
        <v>0.49</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345</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78">
        <v>287.77999999999997</v>
      </c>
      <c r="D11" s="124">
        <v>0.48</v>
      </c>
      <c r="E11" s="178">
        <v>278.29000000000002</v>
      </c>
      <c r="F11" s="124">
        <v>0.57999999999999996</v>
      </c>
      <c r="G11" s="178">
        <v>432.64</v>
      </c>
      <c r="H11" s="124">
        <v>0.61</v>
      </c>
    </row>
    <row r="12" spans="1:9" x14ac:dyDescent="0.25">
      <c r="B12" s="111" t="s">
        <v>89</v>
      </c>
      <c r="C12" s="179">
        <v>221.35</v>
      </c>
      <c r="D12" s="125">
        <v>0.41</v>
      </c>
      <c r="E12" s="179">
        <v>193.36</v>
      </c>
      <c r="F12" s="125">
        <v>0.49</v>
      </c>
      <c r="G12" s="179">
        <v>316.47000000000003</v>
      </c>
      <c r="H12" s="125">
        <v>0.25</v>
      </c>
    </row>
    <row r="13" spans="1:9" x14ac:dyDescent="0.25">
      <c r="B13" s="111" t="s">
        <v>90</v>
      </c>
      <c r="C13" s="179">
        <v>213.29</v>
      </c>
      <c r="D13" s="125">
        <v>0.2</v>
      </c>
      <c r="E13" s="179">
        <v>302.32</v>
      </c>
      <c r="F13" s="125">
        <v>0.12</v>
      </c>
      <c r="G13" s="179">
        <v>474.13</v>
      </c>
      <c r="H13" s="125">
        <v>0.15</v>
      </c>
    </row>
    <row r="14" spans="1:9" x14ac:dyDescent="0.25">
      <c r="B14" s="111" t="s">
        <v>91</v>
      </c>
      <c r="C14" s="179">
        <v>235.25</v>
      </c>
      <c r="D14" s="125">
        <v>0.6</v>
      </c>
      <c r="E14" s="179">
        <v>271.12</v>
      </c>
      <c r="F14" s="125">
        <v>0.49</v>
      </c>
      <c r="G14" s="179">
        <v>358.02</v>
      </c>
      <c r="H14" s="125">
        <v>0.69</v>
      </c>
    </row>
    <row r="15" spans="1:9" x14ac:dyDescent="0.25">
      <c r="B15" s="111" t="s">
        <v>92</v>
      </c>
      <c r="C15" s="179">
        <v>361.55</v>
      </c>
      <c r="D15" s="125">
        <v>0.4</v>
      </c>
      <c r="E15" s="179">
        <v>364.4</v>
      </c>
      <c r="F15" s="125">
        <v>0.37</v>
      </c>
      <c r="G15" s="179">
        <v>589.19000000000005</v>
      </c>
      <c r="H15" s="125">
        <v>0.35</v>
      </c>
    </row>
    <row r="16" spans="1:9" x14ac:dyDescent="0.25">
      <c r="B16" s="111" t="s">
        <v>93</v>
      </c>
      <c r="C16" s="179">
        <v>402.25</v>
      </c>
      <c r="D16" s="125">
        <v>0</v>
      </c>
      <c r="E16" s="179">
        <v>298.36</v>
      </c>
      <c r="F16" s="125">
        <v>0.43</v>
      </c>
      <c r="G16" s="183" t="s">
        <v>82</v>
      </c>
      <c r="H16" s="184" t="s">
        <v>82</v>
      </c>
    </row>
    <row r="17" spans="2:8" x14ac:dyDescent="0.25">
      <c r="B17" s="111" t="s">
        <v>94</v>
      </c>
      <c r="C17" s="179">
        <v>205.45</v>
      </c>
      <c r="D17" s="125">
        <v>0.6</v>
      </c>
      <c r="E17" s="179">
        <v>237.25</v>
      </c>
      <c r="F17" s="125">
        <v>0.48</v>
      </c>
      <c r="G17" s="179">
        <v>260.56</v>
      </c>
      <c r="H17" s="125">
        <v>0.43</v>
      </c>
    </row>
    <row r="18" spans="2:8" x14ac:dyDescent="0.25">
      <c r="B18" s="111" t="s">
        <v>95</v>
      </c>
      <c r="C18" s="179">
        <v>235.29</v>
      </c>
      <c r="D18" s="125">
        <v>0.5</v>
      </c>
      <c r="E18" s="179">
        <v>507.51</v>
      </c>
      <c r="F18" s="125">
        <v>0.59</v>
      </c>
      <c r="G18" s="179">
        <v>684.82</v>
      </c>
      <c r="H18" s="125">
        <v>0.51</v>
      </c>
    </row>
    <row r="19" spans="2:8" x14ac:dyDescent="0.25">
      <c r="B19" s="111" t="s">
        <v>96</v>
      </c>
      <c r="C19" s="179">
        <v>413.49</v>
      </c>
      <c r="D19" s="125">
        <v>0.14000000000000001</v>
      </c>
      <c r="E19" s="179">
        <v>419.32</v>
      </c>
      <c r="F19" s="125">
        <v>0.12</v>
      </c>
      <c r="G19" s="179">
        <v>416.15</v>
      </c>
      <c r="H19" s="125">
        <v>0.13</v>
      </c>
    </row>
    <row r="20" spans="2:8" x14ac:dyDescent="0.25">
      <c r="B20" s="111" t="s">
        <v>97</v>
      </c>
      <c r="C20" s="179">
        <v>454.43</v>
      </c>
      <c r="D20" s="125">
        <v>0.49</v>
      </c>
      <c r="E20" s="179">
        <v>490.7</v>
      </c>
      <c r="F20" s="125">
        <v>0.41</v>
      </c>
      <c r="G20" s="179">
        <v>677.71</v>
      </c>
      <c r="H20" s="125">
        <v>0.27</v>
      </c>
    </row>
    <row r="21" spans="2:8" x14ac:dyDescent="0.25">
      <c r="B21" s="111" t="s">
        <v>98</v>
      </c>
      <c r="C21" s="179">
        <v>299.62</v>
      </c>
      <c r="D21" s="125">
        <v>0.36</v>
      </c>
      <c r="E21" s="179">
        <v>336.61</v>
      </c>
      <c r="F21" s="125">
        <v>0.34</v>
      </c>
      <c r="G21" s="179">
        <v>353.86</v>
      </c>
      <c r="H21" s="125">
        <v>0.37</v>
      </c>
    </row>
    <row r="22" spans="2:8" x14ac:dyDescent="0.25">
      <c r="B22" s="111" t="s">
        <v>99</v>
      </c>
      <c r="C22" s="179">
        <v>223.6</v>
      </c>
      <c r="D22" s="125">
        <v>0.42</v>
      </c>
      <c r="E22" s="179">
        <v>231.05</v>
      </c>
      <c r="F22" s="125">
        <v>0.42</v>
      </c>
      <c r="G22" s="179">
        <v>351.66</v>
      </c>
      <c r="H22" s="125">
        <v>0.43</v>
      </c>
    </row>
    <row r="23" spans="2:8" x14ac:dyDescent="0.25">
      <c r="B23" s="111" t="s">
        <v>100</v>
      </c>
      <c r="C23" s="179">
        <v>320.45</v>
      </c>
      <c r="D23" s="125">
        <v>0.13</v>
      </c>
      <c r="E23" s="179">
        <v>335.71</v>
      </c>
      <c r="F23" s="125">
        <v>0.16</v>
      </c>
      <c r="G23" s="179">
        <v>452.43</v>
      </c>
      <c r="H23" s="125">
        <v>0.24</v>
      </c>
    </row>
    <row r="24" spans="2:8" x14ac:dyDescent="0.25">
      <c r="B24" s="111" t="s">
        <v>101</v>
      </c>
      <c r="C24" s="179">
        <v>413.78</v>
      </c>
      <c r="D24" s="125">
        <v>0.17</v>
      </c>
      <c r="E24" s="179">
        <v>432.21</v>
      </c>
      <c r="F24" s="125">
        <v>0.23</v>
      </c>
      <c r="G24" s="179">
        <v>612.71</v>
      </c>
      <c r="H24" s="125">
        <v>0.26</v>
      </c>
    </row>
    <row r="25" spans="2:8" x14ac:dyDescent="0.25">
      <c r="B25" s="111" t="s">
        <v>102</v>
      </c>
      <c r="C25" s="179">
        <v>743.05</v>
      </c>
      <c r="D25" s="125">
        <v>0.55000000000000004</v>
      </c>
      <c r="E25" s="179">
        <v>692.35</v>
      </c>
      <c r="F25" s="125">
        <v>0.57999999999999996</v>
      </c>
      <c r="G25" s="179">
        <v>777.07</v>
      </c>
      <c r="H25" s="125">
        <v>0.5</v>
      </c>
    </row>
    <row r="26" spans="2:8" x14ac:dyDescent="0.25">
      <c r="B26" s="111" t="s">
        <v>103</v>
      </c>
      <c r="C26" s="179">
        <v>300</v>
      </c>
      <c r="D26" s="125">
        <v>0</v>
      </c>
      <c r="E26" s="179">
        <v>450</v>
      </c>
      <c r="F26" s="125">
        <v>0.19</v>
      </c>
      <c r="G26" s="179">
        <v>494.67</v>
      </c>
      <c r="H26" s="125">
        <v>0.02</v>
      </c>
    </row>
    <row r="27" spans="2:8" x14ac:dyDescent="0.25">
      <c r="B27" s="111" t="s">
        <v>104</v>
      </c>
      <c r="C27" s="179">
        <v>334.85</v>
      </c>
      <c r="D27" s="125">
        <v>0.33</v>
      </c>
      <c r="E27" s="179">
        <v>298.33999999999997</v>
      </c>
      <c r="F27" s="125">
        <v>0.27</v>
      </c>
      <c r="G27" s="179">
        <v>635.16</v>
      </c>
      <c r="H27" s="125">
        <v>0.2</v>
      </c>
    </row>
    <row r="28" spans="2:8" x14ac:dyDescent="0.25">
      <c r="B28" s="111" t="s">
        <v>105</v>
      </c>
      <c r="C28" s="183" t="s">
        <v>82</v>
      </c>
      <c r="D28" s="184" t="s">
        <v>82</v>
      </c>
      <c r="E28" s="183" t="s">
        <v>82</v>
      </c>
      <c r="F28" s="184" t="s">
        <v>82</v>
      </c>
      <c r="G28" s="183" t="s">
        <v>82</v>
      </c>
      <c r="H28" s="184" t="s">
        <v>82</v>
      </c>
    </row>
    <row r="29" spans="2:8" x14ac:dyDescent="0.25">
      <c r="B29" s="115" t="s">
        <v>106</v>
      </c>
      <c r="C29" s="185" t="s">
        <v>82</v>
      </c>
      <c r="D29" s="186" t="s">
        <v>82</v>
      </c>
      <c r="E29" s="185" t="s">
        <v>82</v>
      </c>
      <c r="F29" s="186" t="s">
        <v>82</v>
      </c>
      <c r="G29" s="185" t="s">
        <v>82</v>
      </c>
      <c r="H29" s="186" t="s">
        <v>82</v>
      </c>
    </row>
    <row r="30" spans="2:8" ht="8.1" customHeight="1" x14ac:dyDescent="0.25"/>
    <row r="31" spans="2:8" x14ac:dyDescent="0.25">
      <c r="B31" s="119" t="s">
        <v>49</v>
      </c>
      <c r="C31" s="103">
        <v>271.23</v>
      </c>
      <c r="D31" s="137">
        <v>0.54</v>
      </c>
      <c r="E31" s="103">
        <v>371.48</v>
      </c>
      <c r="F31" s="137">
        <v>0.53</v>
      </c>
      <c r="G31" s="103">
        <v>509.35</v>
      </c>
      <c r="H31" s="137">
        <v>0.5</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346</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81" t="s">
        <v>82</v>
      </c>
      <c r="D11" s="182" t="s">
        <v>82</v>
      </c>
      <c r="E11" s="178">
        <v>455.4</v>
      </c>
      <c r="F11" s="124">
        <v>0</v>
      </c>
      <c r="G11" s="178">
        <v>747.25</v>
      </c>
      <c r="H11" s="124">
        <v>0</v>
      </c>
    </row>
    <row r="12" spans="1:9" x14ac:dyDescent="0.25">
      <c r="B12" s="111" t="s">
        <v>89</v>
      </c>
      <c r="C12" s="183" t="s">
        <v>82</v>
      </c>
      <c r="D12" s="184" t="s">
        <v>82</v>
      </c>
      <c r="E12" s="183" t="s">
        <v>82</v>
      </c>
      <c r="F12" s="184" t="s">
        <v>82</v>
      </c>
      <c r="G12" s="183" t="s">
        <v>82</v>
      </c>
      <c r="H12" s="184" t="s">
        <v>82</v>
      </c>
    </row>
    <row r="13" spans="1:9" x14ac:dyDescent="0.25">
      <c r="B13" s="111" t="s">
        <v>90</v>
      </c>
      <c r="C13" s="179">
        <v>244.88</v>
      </c>
      <c r="D13" s="125">
        <v>0.44</v>
      </c>
      <c r="E13" s="183" t="s">
        <v>82</v>
      </c>
      <c r="F13" s="184" t="s">
        <v>82</v>
      </c>
      <c r="G13" s="183" t="s">
        <v>82</v>
      </c>
      <c r="H13" s="184" t="s">
        <v>82</v>
      </c>
    </row>
    <row r="14" spans="1:9" x14ac:dyDescent="0.25">
      <c r="B14" s="111" t="s">
        <v>91</v>
      </c>
      <c r="C14" s="183" t="s">
        <v>82</v>
      </c>
      <c r="D14" s="184" t="s">
        <v>82</v>
      </c>
      <c r="E14" s="183" t="s">
        <v>82</v>
      </c>
      <c r="F14" s="184" t="s">
        <v>82</v>
      </c>
      <c r="G14" s="183" t="s">
        <v>82</v>
      </c>
      <c r="H14" s="184" t="s">
        <v>82</v>
      </c>
    </row>
    <row r="15" spans="1:9" x14ac:dyDescent="0.25">
      <c r="B15" s="111" t="s">
        <v>92</v>
      </c>
      <c r="C15" s="179">
        <v>258.76</v>
      </c>
      <c r="D15" s="125">
        <v>0.37</v>
      </c>
      <c r="E15" s="179">
        <v>368.5</v>
      </c>
      <c r="F15" s="125">
        <v>0.33</v>
      </c>
      <c r="G15" s="179">
        <v>590.94000000000005</v>
      </c>
      <c r="H15" s="125">
        <v>0.34</v>
      </c>
    </row>
    <row r="16" spans="1:9" x14ac:dyDescent="0.25">
      <c r="B16" s="111" t="s">
        <v>93</v>
      </c>
      <c r="C16" s="179">
        <v>145.38</v>
      </c>
      <c r="D16" s="125">
        <v>0.47</v>
      </c>
      <c r="E16" s="179">
        <v>177.25</v>
      </c>
      <c r="F16" s="125">
        <v>0.37</v>
      </c>
      <c r="G16" s="179">
        <v>193.18</v>
      </c>
      <c r="H16" s="125">
        <v>0.32</v>
      </c>
    </row>
    <row r="17" spans="2:8" x14ac:dyDescent="0.25">
      <c r="B17" s="111" t="s">
        <v>94</v>
      </c>
      <c r="C17" s="179">
        <v>136.61000000000001</v>
      </c>
      <c r="D17" s="125">
        <v>0.49</v>
      </c>
      <c r="E17" s="179">
        <v>194.24</v>
      </c>
      <c r="F17" s="125">
        <v>0.51</v>
      </c>
      <c r="G17" s="179">
        <v>222.91</v>
      </c>
      <c r="H17" s="125">
        <v>0.5</v>
      </c>
    </row>
    <row r="18" spans="2:8" x14ac:dyDescent="0.25">
      <c r="B18" s="111" t="s">
        <v>95</v>
      </c>
      <c r="C18" s="179">
        <v>178.69</v>
      </c>
      <c r="D18" s="125">
        <v>0.86</v>
      </c>
      <c r="E18" s="179">
        <v>216.12</v>
      </c>
      <c r="F18" s="125">
        <v>1.07</v>
      </c>
      <c r="G18" s="179">
        <v>255.96</v>
      </c>
      <c r="H18" s="125">
        <v>0.99</v>
      </c>
    </row>
    <row r="19" spans="2:8" x14ac:dyDescent="0.25">
      <c r="B19" s="111" t="s">
        <v>96</v>
      </c>
      <c r="C19" s="183" t="s">
        <v>82</v>
      </c>
      <c r="D19" s="184" t="s">
        <v>82</v>
      </c>
      <c r="E19" s="183" t="s">
        <v>82</v>
      </c>
      <c r="F19" s="184" t="s">
        <v>82</v>
      </c>
      <c r="G19" s="183" t="s">
        <v>82</v>
      </c>
      <c r="H19" s="184" t="s">
        <v>82</v>
      </c>
    </row>
    <row r="20" spans="2:8" x14ac:dyDescent="0.25">
      <c r="B20" s="111" t="s">
        <v>97</v>
      </c>
      <c r="C20" s="183" t="s">
        <v>82</v>
      </c>
      <c r="D20" s="184" t="s">
        <v>82</v>
      </c>
      <c r="E20" s="183" t="s">
        <v>82</v>
      </c>
      <c r="F20" s="184" t="s">
        <v>82</v>
      </c>
      <c r="G20" s="183" t="s">
        <v>82</v>
      </c>
      <c r="H20" s="184" t="s">
        <v>82</v>
      </c>
    </row>
    <row r="21" spans="2:8" x14ac:dyDescent="0.25">
      <c r="B21" s="111" t="s">
        <v>98</v>
      </c>
      <c r="C21" s="183" t="s">
        <v>82</v>
      </c>
      <c r="D21" s="184" t="s">
        <v>82</v>
      </c>
      <c r="E21" s="179">
        <v>312.45999999999998</v>
      </c>
      <c r="F21" s="125">
        <v>0.46</v>
      </c>
      <c r="G21" s="179">
        <v>411.95</v>
      </c>
      <c r="H21" s="125">
        <v>0.44</v>
      </c>
    </row>
    <row r="22" spans="2:8" x14ac:dyDescent="0.25">
      <c r="B22" s="111" t="s">
        <v>99</v>
      </c>
      <c r="C22" s="183" t="s">
        <v>82</v>
      </c>
      <c r="D22" s="184" t="s">
        <v>82</v>
      </c>
      <c r="E22" s="183" t="s">
        <v>82</v>
      </c>
      <c r="F22" s="184" t="s">
        <v>82</v>
      </c>
      <c r="G22" s="183" t="s">
        <v>82</v>
      </c>
      <c r="H22" s="184" t="s">
        <v>82</v>
      </c>
    </row>
    <row r="23" spans="2:8" x14ac:dyDescent="0.25">
      <c r="B23" s="111" t="s">
        <v>100</v>
      </c>
      <c r="C23" s="179">
        <v>305</v>
      </c>
      <c r="D23" s="125">
        <v>0.1</v>
      </c>
      <c r="E23" s="179">
        <v>332.41</v>
      </c>
      <c r="F23" s="125">
        <v>0.22</v>
      </c>
      <c r="G23" s="179">
        <v>443.51</v>
      </c>
      <c r="H23" s="125">
        <v>0.34</v>
      </c>
    </row>
    <row r="24" spans="2:8" x14ac:dyDescent="0.25">
      <c r="B24" s="111" t="s">
        <v>101</v>
      </c>
      <c r="C24" s="179">
        <v>299.60000000000002</v>
      </c>
      <c r="D24" s="125">
        <v>0.16</v>
      </c>
      <c r="E24" s="179">
        <v>405.19</v>
      </c>
      <c r="F24" s="125">
        <v>0.21</v>
      </c>
      <c r="G24" s="179">
        <v>680.36</v>
      </c>
      <c r="H24" s="125">
        <v>0.19</v>
      </c>
    </row>
    <row r="25" spans="2:8" x14ac:dyDescent="0.25">
      <c r="B25" s="111" t="s">
        <v>102</v>
      </c>
      <c r="C25" s="183" t="s">
        <v>82</v>
      </c>
      <c r="D25" s="184" t="s">
        <v>82</v>
      </c>
      <c r="E25" s="183" t="s">
        <v>82</v>
      </c>
      <c r="F25" s="184" t="s">
        <v>82</v>
      </c>
      <c r="G25" s="183" t="s">
        <v>82</v>
      </c>
      <c r="H25" s="184" t="s">
        <v>82</v>
      </c>
    </row>
    <row r="26" spans="2:8" x14ac:dyDescent="0.25">
      <c r="B26" s="111" t="s">
        <v>103</v>
      </c>
      <c r="C26" s="183" t="s">
        <v>82</v>
      </c>
      <c r="D26" s="184" t="s">
        <v>82</v>
      </c>
      <c r="E26" s="183" t="s">
        <v>82</v>
      </c>
      <c r="F26" s="184" t="s">
        <v>82</v>
      </c>
      <c r="G26" s="183" t="s">
        <v>82</v>
      </c>
      <c r="H26" s="184" t="s">
        <v>82</v>
      </c>
    </row>
    <row r="27" spans="2:8" x14ac:dyDescent="0.25">
      <c r="B27" s="111" t="s">
        <v>104</v>
      </c>
      <c r="C27" s="183" t="s">
        <v>82</v>
      </c>
      <c r="D27" s="184" t="s">
        <v>82</v>
      </c>
      <c r="E27" s="183" t="s">
        <v>82</v>
      </c>
      <c r="F27" s="184" t="s">
        <v>82</v>
      </c>
      <c r="G27" s="183" t="s">
        <v>82</v>
      </c>
      <c r="H27" s="184" t="s">
        <v>82</v>
      </c>
    </row>
    <row r="28" spans="2:8" x14ac:dyDescent="0.25">
      <c r="B28" s="111" t="s">
        <v>105</v>
      </c>
      <c r="C28" s="183" t="s">
        <v>82</v>
      </c>
      <c r="D28" s="184" t="s">
        <v>82</v>
      </c>
      <c r="E28" s="183" t="s">
        <v>82</v>
      </c>
      <c r="F28" s="184" t="s">
        <v>82</v>
      </c>
      <c r="G28" s="183" t="s">
        <v>82</v>
      </c>
      <c r="H28" s="184" t="s">
        <v>82</v>
      </c>
    </row>
    <row r="29" spans="2:8" x14ac:dyDescent="0.25">
      <c r="B29" s="115" t="s">
        <v>106</v>
      </c>
      <c r="C29" s="185" t="s">
        <v>82</v>
      </c>
      <c r="D29" s="186" t="s">
        <v>82</v>
      </c>
      <c r="E29" s="185" t="s">
        <v>82</v>
      </c>
      <c r="F29" s="186" t="s">
        <v>82</v>
      </c>
      <c r="G29" s="185" t="s">
        <v>82</v>
      </c>
      <c r="H29" s="186" t="s">
        <v>82</v>
      </c>
    </row>
    <row r="30" spans="2:8" ht="8.1" customHeight="1" x14ac:dyDescent="0.25"/>
    <row r="31" spans="2:8" x14ac:dyDescent="0.25">
      <c r="B31" s="119" t="s">
        <v>49</v>
      </c>
      <c r="C31" s="103">
        <v>261.22000000000003</v>
      </c>
      <c r="D31" s="137">
        <v>0.4</v>
      </c>
      <c r="E31" s="103">
        <v>306.05</v>
      </c>
      <c r="F31" s="137">
        <v>0.54</v>
      </c>
      <c r="G31" s="103">
        <v>420.06</v>
      </c>
      <c r="H31" s="137">
        <v>0.57999999999999996</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5:I34"/>
  <sheetViews>
    <sheetView showGridLines="0" workbookViewId="0"/>
  </sheetViews>
  <sheetFormatPr baseColWidth="10" defaultColWidth="8.7109375" defaultRowHeight="15" x14ac:dyDescent="0.25"/>
  <cols>
    <col min="1" max="1" width="7.42578125" customWidth="1"/>
    <col min="2" max="2" width="32.42578125" customWidth="1"/>
    <col min="3" max="8" width="13" customWidth="1"/>
  </cols>
  <sheetData>
    <row r="5" spans="1:9" ht="19.5" customHeight="1" x14ac:dyDescent="0.25"/>
    <row r="6" spans="1:9" ht="47.1" customHeight="1" x14ac:dyDescent="0.25">
      <c r="A6" s="266" t="s">
        <v>347</v>
      </c>
      <c r="B6" s="210"/>
      <c r="C6" s="210"/>
      <c r="D6" s="210"/>
      <c r="E6" s="210"/>
      <c r="F6" s="210"/>
      <c r="G6" s="210"/>
      <c r="H6" s="210"/>
      <c r="I6" s="210"/>
    </row>
    <row r="7" spans="1:9" ht="18.95" customHeight="1" x14ac:dyDescent="0.25">
      <c r="B7" s="226" t="s">
        <v>113</v>
      </c>
      <c r="C7" s="210"/>
      <c r="D7" s="210"/>
      <c r="E7" s="210"/>
      <c r="F7" s="210"/>
      <c r="G7" s="210"/>
      <c r="H7" s="210"/>
      <c r="I7" s="210"/>
    </row>
    <row r="8" spans="1:9" ht="7.5" customHeight="1" x14ac:dyDescent="0.25"/>
    <row r="9" spans="1:9" x14ac:dyDescent="0.25">
      <c r="B9" s="263" t="s">
        <v>114</v>
      </c>
      <c r="C9" s="264" t="s">
        <v>306</v>
      </c>
      <c r="D9" s="229"/>
      <c r="E9" s="264" t="s">
        <v>307</v>
      </c>
      <c r="F9" s="229"/>
      <c r="G9" s="264" t="s">
        <v>308</v>
      </c>
      <c r="H9" s="229"/>
    </row>
    <row r="10" spans="1:9" ht="49.5" customHeight="1" x14ac:dyDescent="0.25">
      <c r="B10" s="223"/>
      <c r="C10" s="14" t="s">
        <v>320</v>
      </c>
      <c r="D10" s="14" t="s">
        <v>321</v>
      </c>
      <c r="E10" s="14" t="s">
        <v>320</v>
      </c>
      <c r="F10" s="14" t="s">
        <v>321</v>
      </c>
      <c r="G10" s="14" t="s">
        <v>320</v>
      </c>
      <c r="H10" s="15" t="s">
        <v>321</v>
      </c>
    </row>
    <row r="11" spans="1:9" x14ac:dyDescent="0.25">
      <c r="B11" s="107" t="s">
        <v>88</v>
      </c>
      <c r="C11" s="181" t="s">
        <v>82</v>
      </c>
      <c r="D11" s="182" t="s">
        <v>82</v>
      </c>
      <c r="E11" s="181" t="s">
        <v>82</v>
      </c>
      <c r="F11" s="182" t="s">
        <v>82</v>
      </c>
      <c r="G11" s="181" t="s">
        <v>82</v>
      </c>
      <c r="H11" s="182" t="s">
        <v>82</v>
      </c>
    </row>
    <row r="12" spans="1:9" x14ac:dyDescent="0.25">
      <c r="B12" s="111" t="s">
        <v>89</v>
      </c>
      <c r="C12" s="183" t="s">
        <v>82</v>
      </c>
      <c r="D12" s="184" t="s">
        <v>82</v>
      </c>
      <c r="E12" s="183" t="s">
        <v>82</v>
      </c>
      <c r="F12" s="184" t="s">
        <v>82</v>
      </c>
      <c r="G12" s="183" t="s">
        <v>82</v>
      </c>
      <c r="H12" s="184" t="s">
        <v>82</v>
      </c>
    </row>
    <row r="13" spans="1:9" x14ac:dyDescent="0.25">
      <c r="B13" s="111" t="s">
        <v>90</v>
      </c>
      <c r="C13" s="179">
        <v>18.82</v>
      </c>
      <c r="D13" s="125">
        <v>0.28000000000000003</v>
      </c>
      <c r="E13" s="179">
        <v>18.989999999999998</v>
      </c>
      <c r="F13" s="125">
        <v>0.31</v>
      </c>
      <c r="G13" s="179">
        <v>17.329999999999998</v>
      </c>
      <c r="H13" s="125">
        <v>0.25</v>
      </c>
    </row>
    <row r="14" spans="1:9" x14ac:dyDescent="0.25">
      <c r="B14" s="111" t="s">
        <v>91</v>
      </c>
      <c r="C14" s="183" t="s">
        <v>82</v>
      </c>
      <c r="D14" s="184" t="s">
        <v>82</v>
      </c>
      <c r="E14" s="183" t="s">
        <v>82</v>
      </c>
      <c r="F14" s="184" t="s">
        <v>82</v>
      </c>
      <c r="G14" s="183" t="s">
        <v>82</v>
      </c>
      <c r="H14" s="184" t="s">
        <v>82</v>
      </c>
    </row>
    <row r="15" spans="1:9" x14ac:dyDescent="0.25">
      <c r="B15" s="111" t="s">
        <v>92</v>
      </c>
      <c r="C15" s="179">
        <v>43.66</v>
      </c>
      <c r="D15" s="125">
        <v>0.8</v>
      </c>
      <c r="E15" s="179">
        <v>27.2</v>
      </c>
      <c r="F15" s="125">
        <v>0.05</v>
      </c>
      <c r="G15" s="179">
        <v>13.75</v>
      </c>
      <c r="H15" s="125">
        <v>1.1499999999999999</v>
      </c>
    </row>
    <row r="16" spans="1:9" x14ac:dyDescent="0.25">
      <c r="B16" s="111" t="s">
        <v>93</v>
      </c>
      <c r="C16" s="183" t="s">
        <v>82</v>
      </c>
      <c r="D16" s="184" t="s">
        <v>82</v>
      </c>
      <c r="E16" s="183" t="s">
        <v>82</v>
      </c>
      <c r="F16" s="184" t="s">
        <v>82</v>
      </c>
      <c r="G16" s="183" t="s">
        <v>82</v>
      </c>
      <c r="H16" s="184" t="s">
        <v>82</v>
      </c>
    </row>
    <row r="17" spans="2:8" x14ac:dyDescent="0.25">
      <c r="B17" s="111" t="s">
        <v>94</v>
      </c>
      <c r="C17" s="183" t="s">
        <v>82</v>
      </c>
      <c r="D17" s="184" t="s">
        <v>82</v>
      </c>
      <c r="E17" s="183" t="s">
        <v>82</v>
      </c>
      <c r="F17" s="184" t="s">
        <v>82</v>
      </c>
      <c r="G17" s="183" t="s">
        <v>82</v>
      </c>
      <c r="H17" s="184" t="s">
        <v>82</v>
      </c>
    </row>
    <row r="18" spans="2:8" x14ac:dyDescent="0.25">
      <c r="B18" s="111" t="s">
        <v>95</v>
      </c>
      <c r="C18" s="183" t="s">
        <v>82</v>
      </c>
      <c r="D18" s="184" t="s">
        <v>82</v>
      </c>
      <c r="E18" s="183" t="s">
        <v>82</v>
      </c>
      <c r="F18" s="184" t="s">
        <v>82</v>
      </c>
      <c r="G18" s="183" t="s">
        <v>82</v>
      </c>
      <c r="H18" s="184" t="s">
        <v>82</v>
      </c>
    </row>
    <row r="19" spans="2:8" x14ac:dyDescent="0.25">
      <c r="B19" s="111" t="s">
        <v>96</v>
      </c>
      <c r="C19" s="183" t="s">
        <v>82</v>
      </c>
      <c r="D19" s="184" t="s">
        <v>82</v>
      </c>
      <c r="E19" s="183" t="s">
        <v>82</v>
      </c>
      <c r="F19" s="184" t="s">
        <v>82</v>
      </c>
      <c r="G19" s="183" t="s">
        <v>82</v>
      </c>
      <c r="H19" s="184" t="s">
        <v>82</v>
      </c>
    </row>
    <row r="20" spans="2:8" x14ac:dyDescent="0.25">
      <c r="B20" s="111" t="s">
        <v>97</v>
      </c>
      <c r="C20" s="183" t="s">
        <v>82</v>
      </c>
      <c r="D20" s="184" t="s">
        <v>82</v>
      </c>
      <c r="E20" s="183" t="s">
        <v>82</v>
      </c>
      <c r="F20" s="184" t="s">
        <v>82</v>
      </c>
      <c r="G20" s="183" t="s">
        <v>82</v>
      </c>
      <c r="H20" s="184" t="s">
        <v>82</v>
      </c>
    </row>
    <row r="21" spans="2:8" x14ac:dyDescent="0.25">
      <c r="B21" s="111" t="s">
        <v>98</v>
      </c>
      <c r="C21" s="183" t="s">
        <v>82</v>
      </c>
      <c r="D21" s="184" t="s">
        <v>82</v>
      </c>
      <c r="E21" s="183" t="s">
        <v>82</v>
      </c>
      <c r="F21" s="184" t="s">
        <v>82</v>
      </c>
      <c r="G21" s="183" t="s">
        <v>82</v>
      </c>
      <c r="H21" s="184" t="s">
        <v>82</v>
      </c>
    </row>
    <row r="22" spans="2:8" x14ac:dyDescent="0.25">
      <c r="B22" s="111" t="s">
        <v>99</v>
      </c>
      <c r="C22" s="183" t="s">
        <v>82</v>
      </c>
      <c r="D22" s="184" t="s">
        <v>82</v>
      </c>
      <c r="E22" s="183" t="s">
        <v>82</v>
      </c>
      <c r="F22" s="184" t="s">
        <v>82</v>
      </c>
      <c r="G22" s="183" t="s">
        <v>82</v>
      </c>
      <c r="H22" s="184" t="s">
        <v>82</v>
      </c>
    </row>
    <row r="23" spans="2:8" x14ac:dyDescent="0.25">
      <c r="B23" s="111" t="s">
        <v>100</v>
      </c>
      <c r="C23" s="183" t="s">
        <v>82</v>
      </c>
      <c r="D23" s="184" t="s">
        <v>82</v>
      </c>
      <c r="E23" s="183" t="s">
        <v>82</v>
      </c>
      <c r="F23" s="184" t="s">
        <v>82</v>
      </c>
      <c r="G23" s="183" t="s">
        <v>82</v>
      </c>
      <c r="H23" s="184" t="s">
        <v>82</v>
      </c>
    </row>
    <row r="24" spans="2:8" x14ac:dyDescent="0.25">
      <c r="B24" s="111" t="s">
        <v>101</v>
      </c>
      <c r="C24" s="183" t="s">
        <v>82</v>
      </c>
      <c r="D24" s="184" t="s">
        <v>82</v>
      </c>
      <c r="E24" s="183" t="s">
        <v>82</v>
      </c>
      <c r="F24" s="184" t="s">
        <v>82</v>
      </c>
      <c r="G24" s="183" t="s">
        <v>82</v>
      </c>
      <c r="H24" s="184" t="s">
        <v>82</v>
      </c>
    </row>
    <row r="25" spans="2:8" x14ac:dyDescent="0.25">
      <c r="B25" s="111" t="s">
        <v>102</v>
      </c>
      <c r="C25" s="183" t="s">
        <v>82</v>
      </c>
      <c r="D25" s="184" t="s">
        <v>82</v>
      </c>
      <c r="E25" s="183" t="s">
        <v>82</v>
      </c>
      <c r="F25" s="184" t="s">
        <v>82</v>
      </c>
      <c r="G25" s="183" t="s">
        <v>82</v>
      </c>
      <c r="H25" s="184" t="s">
        <v>82</v>
      </c>
    </row>
    <row r="26" spans="2:8" x14ac:dyDescent="0.25">
      <c r="B26" s="111" t="s">
        <v>103</v>
      </c>
      <c r="C26" s="183" t="s">
        <v>82</v>
      </c>
      <c r="D26" s="184" t="s">
        <v>82</v>
      </c>
      <c r="E26" s="183" t="s">
        <v>82</v>
      </c>
      <c r="F26" s="184" t="s">
        <v>82</v>
      </c>
      <c r="G26" s="183" t="s">
        <v>82</v>
      </c>
      <c r="H26" s="184" t="s">
        <v>82</v>
      </c>
    </row>
    <row r="27" spans="2:8" x14ac:dyDescent="0.25">
      <c r="B27" s="111" t="s">
        <v>104</v>
      </c>
      <c r="C27" s="183" t="s">
        <v>82</v>
      </c>
      <c r="D27" s="184" t="s">
        <v>82</v>
      </c>
      <c r="E27" s="183" t="s">
        <v>82</v>
      </c>
      <c r="F27" s="184" t="s">
        <v>82</v>
      </c>
      <c r="G27" s="183" t="s">
        <v>82</v>
      </c>
      <c r="H27" s="184" t="s">
        <v>82</v>
      </c>
    </row>
    <row r="28" spans="2:8" x14ac:dyDescent="0.25">
      <c r="B28" s="111" t="s">
        <v>105</v>
      </c>
      <c r="C28" s="183" t="s">
        <v>82</v>
      </c>
      <c r="D28" s="184" t="s">
        <v>82</v>
      </c>
      <c r="E28" s="183" t="s">
        <v>82</v>
      </c>
      <c r="F28" s="184" t="s">
        <v>82</v>
      </c>
      <c r="G28" s="183" t="s">
        <v>82</v>
      </c>
      <c r="H28" s="184" t="s">
        <v>82</v>
      </c>
    </row>
    <row r="29" spans="2:8" x14ac:dyDescent="0.25">
      <c r="B29" s="115" t="s">
        <v>106</v>
      </c>
      <c r="C29" s="185" t="s">
        <v>82</v>
      </c>
      <c r="D29" s="186" t="s">
        <v>82</v>
      </c>
      <c r="E29" s="185" t="s">
        <v>82</v>
      </c>
      <c r="F29" s="186" t="s">
        <v>82</v>
      </c>
      <c r="G29" s="185" t="s">
        <v>82</v>
      </c>
      <c r="H29" s="186" t="s">
        <v>82</v>
      </c>
    </row>
    <row r="30" spans="2:8" ht="8.1" customHeight="1" x14ac:dyDescent="0.25"/>
    <row r="31" spans="2:8" x14ac:dyDescent="0.25">
      <c r="B31" s="119" t="s">
        <v>49</v>
      </c>
      <c r="C31" s="103">
        <v>19.66</v>
      </c>
      <c r="D31" s="137">
        <v>0.47</v>
      </c>
      <c r="E31" s="103">
        <v>19.55</v>
      </c>
      <c r="F31" s="137">
        <v>0.31</v>
      </c>
      <c r="G31" s="103">
        <v>16.82</v>
      </c>
      <c r="H31" s="137">
        <v>0.4</v>
      </c>
    </row>
    <row r="33" spans="2:8" x14ac:dyDescent="0.25">
      <c r="B33" s="267" t="s">
        <v>322</v>
      </c>
      <c r="C33" s="210"/>
      <c r="D33" s="210"/>
      <c r="E33" s="210"/>
      <c r="F33" s="210"/>
      <c r="G33" s="210"/>
      <c r="H33" s="210"/>
    </row>
    <row r="34" spans="2:8" ht="50.1" customHeight="1" x14ac:dyDescent="0.25">
      <c r="B34" s="248" t="s">
        <v>341</v>
      </c>
      <c r="C34" s="210"/>
      <c r="D34" s="210"/>
      <c r="E34" s="210"/>
      <c r="F34" s="210"/>
      <c r="G34" s="210"/>
      <c r="H34" s="210"/>
    </row>
  </sheetData>
  <mergeCells count="8">
    <mergeCell ref="B34:H34"/>
    <mergeCell ref="B9:B10"/>
    <mergeCell ref="B7:I7"/>
    <mergeCell ref="C9:D9"/>
    <mergeCell ref="A6:I6"/>
    <mergeCell ref="B33:H33"/>
    <mergeCell ref="G9:H9"/>
    <mergeCell ref="E9:F9"/>
  </mergeCells>
  <conditionalFormatting sqref="C11:C29">
    <cfRule type="colorScale" priority="1">
      <colorScale>
        <cfvo type="min"/>
        <cfvo type="max"/>
        <color rgb="FFFCFCFF"/>
        <color rgb="FFAD84C6"/>
      </colorScale>
    </cfRule>
  </conditionalFormatting>
  <conditionalFormatting sqref="E11:E29">
    <cfRule type="colorScale" priority="2">
      <colorScale>
        <cfvo type="min"/>
        <cfvo type="max"/>
        <color rgb="FFFCFCFF"/>
        <color rgb="FFAD84C6"/>
      </colorScale>
    </cfRule>
  </conditionalFormatting>
  <conditionalFormatting sqref="G11:G29">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93"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Q37"/>
  <sheetViews>
    <sheetView showGridLines="0" workbookViewId="0"/>
  </sheetViews>
  <sheetFormatPr baseColWidth="10" defaultColWidth="8.7109375" defaultRowHeight="15" x14ac:dyDescent="0.25"/>
  <cols>
    <col min="1" max="1" width="1" customWidth="1"/>
    <col min="2" max="2" width="30.140625" customWidth="1"/>
    <col min="3" max="3" width="1" customWidth="1"/>
    <col min="4" max="5" width="13" customWidth="1"/>
    <col min="6" max="6" width="1" customWidth="1"/>
    <col min="7" max="8" width="13" customWidth="1"/>
    <col min="9" max="9" width="1" customWidth="1"/>
    <col min="10" max="11" width="13" customWidth="1"/>
  </cols>
  <sheetData>
    <row r="1" spans="1:17" ht="12" customHeight="1" x14ac:dyDescent="0.25"/>
    <row r="2" spans="1:17" ht="52.5" customHeight="1" x14ac:dyDescent="0.25"/>
    <row r="3" spans="1:17" ht="9" customHeight="1" x14ac:dyDescent="0.25"/>
    <row r="4" spans="1:17" ht="24.6" customHeight="1" x14ac:dyDescent="0.25">
      <c r="A4" s="209" t="s">
        <v>45</v>
      </c>
      <c r="B4" s="210"/>
      <c r="C4" s="210"/>
      <c r="D4" s="210"/>
      <c r="E4" s="210"/>
      <c r="F4" s="210"/>
      <c r="G4" s="210"/>
      <c r="H4" s="210"/>
      <c r="I4" s="210"/>
      <c r="J4" s="210"/>
      <c r="K4" s="210"/>
      <c r="L4" s="210"/>
      <c r="M4" s="210"/>
      <c r="N4" s="210"/>
      <c r="O4" s="210"/>
      <c r="P4" s="210"/>
      <c r="Q4" s="210"/>
    </row>
    <row r="5" spans="1:17" ht="19.5" customHeight="1" x14ac:dyDescent="0.25">
      <c r="B5" s="226" t="s">
        <v>113</v>
      </c>
      <c r="C5" s="210"/>
      <c r="D5" s="210"/>
      <c r="E5" s="210"/>
      <c r="F5" s="210"/>
      <c r="G5" s="210"/>
      <c r="H5" s="210"/>
      <c r="I5" s="210"/>
      <c r="J5" s="210"/>
      <c r="K5" s="210"/>
      <c r="L5" s="210"/>
      <c r="M5" s="210"/>
      <c r="N5" s="210"/>
      <c r="O5" s="210"/>
      <c r="P5" s="210"/>
      <c r="Q5" s="210"/>
    </row>
    <row r="6" spans="1:17" ht="9" customHeight="1" x14ac:dyDescent="0.25"/>
    <row r="7" spans="1:17" ht="6.95" customHeight="1" x14ac:dyDescent="0.25"/>
    <row r="8" spans="1:17" ht="30" customHeight="1" x14ac:dyDescent="0.25">
      <c r="B8" s="269" t="s">
        <v>348</v>
      </c>
      <c r="C8" s="270"/>
      <c r="D8" s="270"/>
      <c r="E8" s="270"/>
      <c r="F8" s="270"/>
      <c r="G8" s="270"/>
      <c r="H8" s="270"/>
      <c r="I8" s="270"/>
      <c r="J8" s="270"/>
      <c r="K8" s="271"/>
    </row>
    <row r="9" spans="1:17" ht="9" customHeight="1" x14ac:dyDescent="0.25"/>
    <row r="10" spans="1:17" ht="69.599999999999994" customHeight="1" x14ac:dyDescent="0.25">
      <c r="B10" s="219" t="s">
        <v>114</v>
      </c>
      <c r="D10" s="268" t="s">
        <v>349</v>
      </c>
      <c r="E10" s="229"/>
      <c r="G10" s="268" t="s">
        <v>350</v>
      </c>
      <c r="H10" s="229"/>
      <c r="J10" s="268" t="s">
        <v>351</v>
      </c>
      <c r="K10" s="229"/>
    </row>
    <row r="11" spans="1:17" ht="39.6" customHeight="1" x14ac:dyDescent="0.25">
      <c r="B11" s="221"/>
      <c r="D11" s="39" t="s">
        <v>352</v>
      </c>
      <c r="E11" s="15" t="s">
        <v>353</v>
      </c>
      <c r="G11" s="39" t="s">
        <v>352</v>
      </c>
      <c r="H11" s="15" t="s">
        <v>353</v>
      </c>
      <c r="J11" s="39" t="s">
        <v>352</v>
      </c>
      <c r="K11" s="15" t="s">
        <v>353</v>
      </c>
    </row>
    <row r="12" spans="1:17" ht="9.9499999999999993" customHeight="1" x14ac:dyDescent="0.25"/>
    <row r="13" spans="1:17" x14ac:dyDescent="0.25">
      <c r="B13" s="107" t="s">
        <v>88</v>
      </c>
      <c r="D13" s="95">
        <v>83692</v>
      </c>
      <c r="E13" s="187">
        <v>400</v>
      </c>
      <c r="G13" s="95">
        <v>69772</v>
      </c>
      <c r="H13" s="187">
        <v>25</v>
      </c>
      <c r="J13" s="95">
        <v>69772</v>
      </c>
      <c r="K13" s="187">
        <v>446</v>
      </c>
    </row>
    <row r="14" spans="1:17" x14ac:dyDescent="0.25">
      <c r="B14" s="111" t="s">
        <v>89</v>
      </c>
      <c r="D14" s="72">
        <v>10520</v>
      </c>
      <c r="E14" s="188">
        <v>95</v>
      </c>
      <c r="G14" s="72">
        <v>9551</v>
      </c>
      <c r="H14" s="188">
        <v>24</v>
      </c>
      <c r="J14" s="72">
        <v>9551</v>
      </c>
      <c r="K14" s="188">
        <v>122</v>
      </c>
    </row>
    <row r="15" spans="1:17" x14ac:dyDescent="0.25">
      <c r="B15" s="111" t="s">
        <v>90</v>
      </c>
      <c r="D15" s="72">
        <v>5469</v>
      </c>
      <c r="E15" s="188">
        <v>306</v>
      </c>
      <c r="G15" s="72">
        <v>4175</v>
      </c>
      <c r="H15" s="188">
        <v>104</v>
      </c>
      <c r="J15" s="72">
        <v>4175</v>
      </c>
      <c r="K15" s="188">
        <v>411</v>
      </c>
    </row>
    <row r="16" spans="1:17" x14ac:dyDescent="0.25">
      <c r="B16" s="111" t="s">
        <v>91</v>
      </c>
      <c r="D16" s="72">
        <v>8216</v>
      </c>
      <c r="E16" s="188">
        <v>106</v>
      </c>
      <c r="G16" s="72">
        <v>6000</v>
      </c>
      <c r="H16" s="188">
        <v>93</v>
      </c>
      <c r="J16" s="72">
        <v>6000</v>
      </c>
      <c r="K16" s="188">
        <v>203</v>
      </c>
    </row>
    <row r="17" spans="2:11" x14ac:dyDescent="0.25">
      <c r="B17" s="111" t="s">
        <v>92</v>
      </c>
      <c r="D17" s="72">
        <v>22777</v>
      </c>
      <c r="E17" s="188">
        <v>193</v>
      </c>
      <c r="G17" s="72">
        <v>32506</v>
      </c>
      <c r="H17" s="188">
        <v>83</v>
      </c>
      <c r="J17" s="72">
        <v>32506</v>
      </c>
      <c r="K17" s="188">
        <v>335</v>
      </c>
    </row>
    <row r="18" spans="2:11" x14ac:dyDescent="0.25">
      <c r="B18" s="111" t="s">
        <v>93</v>
      </c>
      <c r="D18" s="72">
        <v>3410</v>
      </c>
      <c r="E18" s="188">
        <v>130</v>
      </c>
      <c r="G18" s="72">
        <v>2031</v>
      </c>
      <c r="H18" s="188">
        <v>42</v>
      </c>
      <c r="J18" s="72">
        <v>2031</v>
      </c>
      <c r="K18" s="188">
        <v>171</v>
      </c>
    </row>
    <row r="19" spans="2:11" x14ac:dyDescent="0.25">
      <c r="B19" s="111" t="s">
        <v>94</v>
      </c>
      <c r="D19" s="72">
        <v>14613</v>
      </c>
      <c r="E19" s="188">
        <v>110</v>
      </c>
      <c r="G19" s="72">
        <v>14339</v>
      </c>
      <c r="H19" s="188">
        <v>56</v>
      </c>
      <c r="J19" s="72">
        <v>14339</v>
      </c>
      <c r="K19" s="188">
        <v>166</v>
      </c>
    </row>
    <row r="20" spans="2:11" x14ac:dyDescent="0.25">
      <c r="B20" s="111" t="s">
        <v>95</v>
      </c>
      <c r="D20" s="72">
        <v>14553</v>
      </c>
      <c r="E20" s="188">
        <v>116</v>
      </c>
      <c r="G20" s="72">
        <v>12968</v>
      </c>
      <c r="H20" s="188">
        <v>0</v>
      </c>
      <c r="J20" s="72">
        <v>12968</v>
      </c>
      <c r="K20" s="188">
        <v>119</v>
      </c>
    </row>
    <row r="21" spans="2:11" x14ac:dyDescent="0.25">
      <c r="B21" s="111" t="s">
        <v>96</v>
      </c>
      <c r="D21" s="72">
        <v>64604</v>
      </c>
      <c r="E21" s="188">
        <v>211</v>
      </c>
      <c r="G21" s="72">
        <v>21467</v>
      </c>
      <c r="H21" s="188">
        <v>62</v>
      </c>
      <c r="J21" s="72">
        <v>21467</v>
      </c>
      <c r="K21" s="188">
        <v>266</v>
      </c>
    </row>
    <row r="22" spans="2:11" x14ac:dyDescent="0.25">
      <c r="B22" s="111" t="s">
        <v>97</v>
      </c>
      <c r="D22" s="72">
        <v>38565</v>
      </c>
      <c r="E22" s="188">
        <v>256</v>
      </c>
      <c r="G22" s="72">
        <v>29756</v>
      </c>
      <c r="H22" s="188">
        <v>40</v>
      </c>
      <c r="J22" s="72">
        <v>29756</v>
      </c>
      <c r="K22" s="188">
        <v>297</v>
      </c>
    </row>
    <row r="23" spans="2:11" x14ac:dyDescent="0.25">
      <c r="B23" s="111" t="s">
        <v>98</v>
      </c>
      <c r="D23" s="72">
        <v>7702</v>
      </c>
      <c r="E23" s="188">
        <v>157</v>
      </c>
      <c r="G23" s="72">
        <v>4349</v>
      </c>
      <c r="H23" s="188">
        <v>109</v>
      </c>
      <c r="J23" s="72">
        <v>4349</v>
      </c>
      <c r="K23" s="188">
        <v>259</v>
      </c>
    </row>
    <row r="24" spans="2:11" x14ac:dyDescent="0.25">
      <c r="B24" s="111" t="s">
        <v>99</v>
      </c>
      <c r="D24" s="72">
        <v>11163</v>
      </c>
      <c r="E24" s="188">
        <v>196</v>
      </c>
      <c r="G24" s="72">
        <v>21234</v>
      </c>
      <c r="H24" s="188">
        <v>143</v>
      </c>
      <c r="J24" s="72">
        <v>21234</v>
      </c>
      <c r="K24" s="188">
        <v>312</v>
      </c>
    </row>
    <row r="25" spans="2:11" x14ac:dyDescent="0.25">
      <c r="B25" s="111" t="s">
        <v>100</v>
      </c>
      <c r="D25" s="72">
        <v>51104</v>
      </c>
      <c r="E25" s="188">
        <v>220</v>
      </c>
      <c r="G25" s="72">
        <v>40535</v>
      </c>
      <c r="H25" s="188">
        <v>53</v>
      </c>
      <c r="J25" s="72">
        <v>40535</v>
      </c>
      <c r="K25" s="188">
        <v>346</v>
      </c>
    </row>
    <row r="26" spans="2:11" x14ac:dyDescent="0.25">
      <c r="B26" s="111" t="s">
        <v>101</v>
      </c>
      <c r="D26" s="72">
        <v>14113</v>
      </c>
      <c r="E26" s="188">
        <v>318</v>
      </c>
      <c r="G26" s="72">
        <v>6446</v>
      </c>
      <c r="H26" s="188">
        <v>212</v>
      </c>
      <c r="J26" s="72">
        <v>6446</v>
      </c>
      <c r="K26" s="188">
        <v>552</v>
      </c>
    </row>
    <row r="27" spans="2:11" x14ac:dyDescent="0.25">
      <c r="B27" s="111" t="s">
        <v>102</v>
      </c>
      <c r="D27" s="72">
        <v>2791</v>
      </c>
      <c r="E27" s="188">
        <v>140</v>
      </c>
      <c r="G27" s="72">
        <v>2034</v>
      </c>
      <c r="H27" s="188">
        <v>80</v>
      </c>
      <c r="J27" s="72">
        <v>2034</v>
      </c>
      <c r="K27" s="188">
        <v>211</v>
      </c>
    </row>
    <row r="28" spans="2:11" x14ac:dyDescent="0.25">
      <c r="B28" s="111" t="s">
        <v>103</v>
      </c>
      <c r="D28" s="72">
        <v>16348</v>
      </c>
      <c r="E28" s="188">
        <v>82</v>
      </c>
      <c r="G28" s="72">
        <v>8478</v>
      </c>
      <c r="H28" s="188">
        <v>47</v>
      </c>
      <c r="J28" s="72">
        <v>8478</v>
      </c>
      <c r="K28" s="188">
        <v>131</v>
      </c>
    </row>
    <row r="29" spans="2:11" x14ac:dyDescent="0.25">
      <c r="B29" s="111" t="s">
        <v>104</v>
      </c>
      <c r="D29" s="72">
        <v>2457</v>
      </c>
      <c r="E29" s="188">
        <v>75</v>
      </c>
      <c r="G29" s="72">
        <v>1210</v>
      </c>
      <c r="H29" s="188">
        <v>81</v>
      </c>
      <c r="J29" s="72">
        <v>1210</v>
      </c>
      <c r="K29" s="188">
        <v>144</v>
      </c>
    </row>
    <row r="30" spans="2:11" x14ac:dyDescent="0.25">
      <c r="B30" s="111" t="s">
        <v>105</v>
      </c>
      <c r="D30" s="72">
        <v>387</v>
      </c>
      <c r="E30" s="188">
        <v>36</v>
      </c>
      <c r="G30" s="72">
        <v>227</v>
      </c>
      <c r="H30" s="188">
        <v>52</v>
      </c>
      <c r="J30" s="72">
        <v>227</v>
      </c>
      <c r="K30" s="188">
        <v>86</v>
      </c>
    </row>
    <row r="31" spans="2:11" x14ac:dyDescent="0.25">
      <c r="B31" s="115" t="s">
        <v>106</v>
      </c>
      <c r="D31" s="87">
        <v>435</v>
      </c>
      <c r="E31" s="189">
        <v>91</v>
      </c>
      <c r="G31" s="87">
        <v>347</v>
      </c>
      <c r="H31" s="189">
        <v>95</v>
      </c>
      <c r="J31" s="87">
        <v>347</v>
      </c>
      <c r="K31" s="189">
        <v>194</v>
      </c>
    </row>
    <row r="32" spans="2:11" ht="8.1" customHeight="1" x14ac:dyDescent="0.25"/>
    <row r="33" spans="2:11" x14ac:dyDescent="0.25">
      <c r="B33" s="119" t="s">
        <v>49</v>
      </c>
      <c r="D33" s="60">
        <v>372919</v>
      </c>
      <c r="E33" s="190">
        <v>241</v>
      </c>
      <c r="G33" s="60">
        <v>287425</v>
      </c>
      <c r="H33" s="190">
        <v>59</v>
      </c>
      <c r="J33" s="60">
        <v>287425</v>
      </c>
      <c r="K33" s="190">
        <v>320</v>
      </c>
    </row>
    <row r="35" spans="2:11" ht="33.6" customHeight="1" x14ac:dyDescent="0.25">
      <c r="B35" s="248" t="s">
        <v>354</v>
      </c>
      <c r="C35" s="210"/>
      <c r="D35" s="210"/>
      <c r="E35" s="210"/>
      <c r="F35" s="210"/>
      <c r="G35" s="210"/>
      <c r="H35" s="210"/>
      <c r="I35" s="210"/>
      <c r="J35" s="210"/>
      <c r="K35" s="210"/>
    </row>
    <row r="36" spans="2:11" ht="47.1" customHeight="1" x14ac:dyDescent="0.25">
      <c r="B36" s="248" t="s">
        <v>355</v>
      </c>
      <c r="C36" s="210"/>
      <c r="D36" s="210"/>
      <c r="E36" s="210"/>
      <c r="F36" s="210"/>
      <c r="G36" s="210"/>
      <c r="H36" s="210"/>
      <c r="I36" s="210"/>
      <c r="J36" s="210"/>
      <c r="K36" s="210"/>
    </row>
    <row r="37" spans="2:11" ht="45" customHeight="1" x14ac:dyDescent="0.25">
      <c r="B37" s="248" t="s">
        <v>356</v>
      </c>
      <c r="C37" s="210"/>
      <c r="D37" s="210"/>
      <c r="E37" s="210"/>
      <c r="F37" s="210"/>
      <c r="G37" s="210"/>
      <c r="H37" s="210"/>
      <c r="I37" s="210"/>
      <c r="J37" s="210"/>
      <c r="K37" s="210"/>
    </row>
  </sheetData>
  <mergeCells count="10">
    <mergeCell ref="D10:E10"/>
    <mergeCell ref="B8:K8"/>
    <mergeCell ref="B37:K37"/>
    <mergeCell ref="G10:H10"/>
    <mergeCell ref="A4:Q4"/>
    <mergeCell ref="J10:K10"/>
    <mergeCell ref="B35:K35"/>
    <mergeCell ref="B10:B11"/>
    <mergeCell ref="B36:K36"/>
    <mergeCell ref="B5:Q5"/>
  </mergeCells>
  <conditionalFormatting sqref="E13:E31">
    <cfRule type="colorScale" priority="1">
      <colorScale>
        <cfvo type="min"/>
        <cfvo type="max"/>
        <color rgb="FFFCFCFF"/>
        <color rgb="FFAD84C6"/>
      </colorScale>
    </cfRule>
  </conditionalFormatting>
  <conditionalFormatting sqref="H13:H31">
    <cfRule type="colorScale" priority="2">
      <colorScale>
        <cfvo type="min"/>
        <cfvo type="max"/>
        <color rgb="FFFCFCFF"/>
        <color rgb="FFAD84C6"/>
      </colorScale>
    </cfRule>
  </conditionalFormatting>
  <conditionalFormatting sqref="K13:K31">
    <cfRule type="colorScale" priority="3">
      <colorScale>
        <cfvo type="min"/>
        <cfvo type="max"/>
        <color rgb="FFFCFCFF"/>
        <color rgb="FFAD84C6"/>
      </colorScale>
    </cfRule>
  </conditionalFormatting>
  <printOptions horizontalCentered="1" verticalCentered="1"/>
  <pageMargins left="0.27777777777777779" right="0.27777777777777779" top="0.27777777777777779" bottom="0.27777777777777779" header="0.1388888888888889" footer="0.1388888888888889"/>
  <pageSetup paperSize="9" scale="71"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5:I38"/>
  <sheetViews>
    <sheetView showGridLines="0" workbookViewId="0"/>
  </sheetViews>
  <sheetFormatPr baseColWidth="10" defaultColWidth="8.7109375" defaultRowHeight="15" x14ac:dyDescent="0.25"/>
  <cols>
    <col min="1" max="1" width="4.42578125" customWidth="1"/>
    <col min="2" max="2" width="30.140625" customWidth="1"/>
    <col min="3" max="3" width="19.140625" customWidth="1"/>
    <col min="4" max="4" width="12" customWidth="1"/>
    <col min="5" max="5" width="17" customWidth="1"/>
    <col min="6" max="6" width="12" customWidth="1"/>
    <col min="7" max="7" width="17" customWidth="1"/>
    <col min="8" max="8" width="12" customWidth="1"/>
    <col min="9" max="9" width="17" customWidth="1"/>
  </cols>
  <sheetData>
    <row r="5" spans="1:9" ht="19.5" customHeight="1" x14ac:dyDescent="0.25"/>
    <row r="6" spans="1:9" ht="42" customHeight="1" x14ac:dyDescent="0.25">
      <c r="A6" s="209" t="s">
        <v>357</v>
      </c>
      <c r="B6" s="210"/>
      <c r="C6" s="210"/>
      <c r="D6" s="210"/>
      <c r="E6" s="210"/>
      <c r="F6" s="210"/>
      <c r="G6" s="210"/>
      <c r="H6" s="210"/>
      <c r="I6" s="210"/>
    </row>
    <row r="7" spans="1:9" ht="15.75" x14ac:dyDescent="0.25">
      <c r="B7" s="226" t="s">
        <v>113</v>
      </c>
      <c r="C7" s="210"/>
      <c r="D7" s="210"/>
      <c r="E7" s="210"/>
      <c r="F7" s="210"/>
      <c r="G7" s="210"/>
      <c r="H7" s="210"/>
      <c r="I7" s="210"/>
    </row>
    <row r="8" spans="1:9" ht="11.1" customHeight="1" x14ac:dyDescent="0.25"/>
    <row r="9" spans="1:9" x14ac:dyDescent="0.25">
      <c r="B9" s="263" t="s">
        <v>114</v>
      </c>
      <c r="C9" s="264" t="s">
        <v>358</v>
      </c>
      <c r="D9" s="272"/>
      <c r="E9" s="265"/>
      <c r="F9" s="265"/>
      <c r="G9" s="265"/>
      <c r="H9" s="265"/>
      <c r="I9" s="229"/>
    </row>
    <row r="10" spans="1:9" ht="49.5" customHeight="1" x14ac:dyDescent="0.25">
      <c r="B10" s="247"/>
      <c r="C10" s="249"/>
      <c r="D10" s="273" t="s">
        <v>359</v>
      </c>
      <c r="E10" s="204"/>
      <c r="F10" s="273" t="s">
        <v>360</v>
      </c>
      <c r="G10" s="208"/>
      <c r="H10" s="208"/>
      <c r="I10" s="202"/>
    </row>
    <row r="11" spans="1:9" ht="42.95" customHeight="1" x14ac:dyDescent="0.25">
      <c r="B11" s="247"/>
      <c r="C11" s="249"/>
      <c r="D11" s="205"/>
      <c r="E11" s="207"/>
      <c r="F11" s="273" t="s">
        <v>361</v>
      </c>
      <c r="G11" s="202"/>
      <c r="H11" s="273" t="s">
        <v>362</v>
      </c>
      <c r="I11" s="202"/>
    </row>
    <row r="12" spans="1:9" ht="54.95" customHeight="1" x14ac:dyDescent="0.25">
      <c r="B12" s="223"/>
      <c r="C12" s="218"/>
      <c r="D12" s="56" t="s">
        <v>119</v>
      </c>
      <c r="E12" s="56" t="s">
        <v>363</v>
      </c>
      <c r="F12" s="56" t="s">
        <v>119</v>
      </c>
      <c r="G12" s="56" t="s">
        <v>363</v>
      </c>
      <c r="H12" s="56" t="s">
        <v>119</v>
      </c>
      <c r="I12" s="57" t="s">
        <v>363</v>
      </c>
    </row>
    <row r="13" spans="1:9" x14ac:dyDescent="0.25">
      <c r="B13" s="107" t="s">
        <v>88</v>
      </c>
      <c r="C13" s="98">
        <v>20724</v>
      </c>
      <c r="D13" s="95">
        <v>1</v>
      </c>
      <c r="E13" s="124">
        <v>4.8253232966608758E-3</v>
      </c>
      <c r="F13" s="95">
        <v>3452</v>
      </c>
      <c r="G13" s="124">
        <v>16.65701602007335</v>
      </c>
      <c r="H13" s="95">
        <v>17271</v>
      </c>
      <c r="I13" s="124">
        <v>83.338158656629986</v>
      </c>
    </row>
    <row r="14" spans="1:9" x14ac:dyDescent="0.25">
      <c r="B14" s="111" t="s">
        <v>89</v>
      </c>
      <c r="C14" s="75">
        <v>3921</v>
      </c>
      <c r="D14" s="72">
        <v>0</v>
      </c>
      <c r="E14" s="125">
        <v>0</v>
      </c>
      <c r="F14" s="72">
        <v>3785</v>
      </c>
      <c r="G14" s="125">
        <v>96.531497067074724</v>
      </c>
      <c r="H14" s="72">
        <v>136</v>
      </c>
      <c r="I14" s="125">
        <v>3.4685029329252739</v>
      </c>
    </row>
    <row r="15" spans="1:9" x14ac:dyDescent="0.25">
      <c r="B15" s="111" t="s">
        <v>90</v>
      </c>
      <c r="C15" s="75">
        <v>6771</v>
      </c>
      <c r="D15" s="72">
        <v>0</v>
      </c>
      <c r="E15" s="125">
        <v>0</v>
      </c>
      <c r="F15" s="72">
        <v>559</v>
      </c>
      <c r="G15" s="125">
        <v>8.2557967803869445</v>
      </c>
      <c r="H15" s="72">
        <v>6212</v>
      </c>
      <c r="I15" s="125">
        <v>91.744203219613055</v>
      </c>
    </row>
    <row r="16" spans="1:9" x14ac:dyDescent="0.25">
      <c r="B16" s="111" t="s">
        <v>91</v>
      </c>
      <c r="C16" s="75">
        <v>2051</v>
      </c>
      <c r="D16" s="72">
        <v>0</v>
      </c>
      <c r="E16" s="125">
        <v>0</v>
      </c>
      <c r="F16" s="72">
        <v>1907</v>
      </c>
      <c r="G16" s="125">
        <v>92.97903461725987</v>
      </c>
      <c r="H16" s="72">
        <v>144</v>
      </c>
      <c r="I16" s="125">
        <v>7.020965382740127</v>
      </c>
    </row>
    <row r="17" spans="2:9" x14ac:dyDescent="0.25">
      <c r="B17" s="111" t="s">
        <v>92</v>
      </c>
      <c r="C17" s="75">
        <v>2404</v>
      </c>
      <c r="D17" s="72">
        <v>0</v>
      </c>
      <c r="E17" s="125">
        <v>0</v>
      </c>
      <c r="F17" s="72">
        <v>1606</v>
      </c>
      <c r="G17" s="125">
        <v>66.805324459234612</v>
      </c>
      <c r="H17" s="72">
        <v>798</v>
      </c>
      <c r="I17" s="125">
        <v>33.194675540765388</v>
      </c>
    </row>
    <row r="18" spans="2:9" x14ac:dyDescent="0.25">
      <c r="B18" s="111" t="s">
        <v>93</v>
      </c>
      <c r="C18" s="75">
        <v>321</v>
      </c>
      <c r="D18" s="72">
        <v>1</v>
      </c>
      <c r="E18" s="125">
        <v>0.3115264797507788</v>
      </c>
      <c r="F18" s="72">
        <v>271</v>
      </c>
      <c r="G18" s="125">
        <v>84.423676012461058</v>
      </c>
      <c r="H18" s="72">
        <v>49</v>
      </c>
      <c r="I18" s="125">
        <v>15.26479750778816</v>
      </c>
    </row>
    <row r="19" spans="2:9" x14ac:dyDescent="0.25">
      <c r="B19" s="111" t="s">
        <v>94</v>
      </c>
      <c r="C19" s="75">
        <v>3032</v>
      </c>
      <c r="D19" s="72">
        <v>0</v>
      </c>
      <c r="E19" s="125">
        <v>0</v>
      </c>
      <c r="F19" s="72">
        <v>2511</v>
      </c>
      <c r="G19" s="125">
        <v>82.816622691292878</v>
      </c>
      <c r="H19" s="72">
        <v>521</v>
      </c>
      <c r="I19" s="125">
        <v>17.183377308707119</v>
      </c>
    </row>
    <row r="20" spans="2:9" x14ac:dyDescent="0.25">
      <c r="B20" s="111" t="s">
        <v>95</v>
      </c>
      <c r="C20" s="75">
        <v>3617</v>
      </c>
      <c r="D20" s="72">
        <v>2775</v>
      </c>
      <c r="E20" s="125">
        <v>76.721039535526685</v>
      </c>
      <c r="F20" s="72">
        <v>841</v>
      </c>
      <c r="G20" s="125">
        <v>23.25131324301908</v>
      </c>
      <c r="H20" s="72">
        <v>1</v>
      </c>
      <c r="I20" s="125">
        <v>2.764722145424385E-2</v>
      </c>
    </row>
    <row r="21" spans="2:9" x14ac:dyDescent="0.25">
      <c r="B21" s="111" t="s">
        <v>96</v>
      </c>
      <c r="C21" s="75">
        <v>41110</v>
      </c>
      <c r="D21" s="72">
        <v>0</v>
      </c>
      <c r="E21" s="125">
        <v>0</v>
      </c>
      <c r="F21" s="72">
        <v>28794</v>
      </c>
      <c r="G21" s="125">
        <v>70.04135246898565</v>
      </c>
      <c r="H21" s="72">
        <v>12316</v>
      </c>
      <c r="I21" s="125">
        <v>29.95864753101435</v>
      </c>
    </row>
    <row r="22" spans="2:9" x14ac:dyDescent="0.25">
      <c r="B22" s="111" t="s">
        <v>97</v>
      </c>
      <c r="C22" s="75">
        <v>16297</v>
      </c>
      <c r="D22" s="72">
        <v>226</v>
      </c>
      <c r="E22" s="125">
        <v>1.3867582990734491</v>
      </c>
      <c r="F22" s="72">
        <v>7323</v>
      </c>
      <c r="G22" s="125">
        <v>44.93465054918083</v>
      </c>
      <c r="H22" s="72">
        <v>8748</v>
      </c>
      <c r="I22" s="125">
        <v>53.678591151745728</v>
      </c>
    </row>
    <row r="23" spans="2:9" x14ac:dyDescent="0.25">
      <c r="B23" s="111" t="s">
        <v>98</v>
      </c>
      <c r="C23" s="75">
        <v>3647</v>
      </c>
      <c r="D23" s="72">
        <v>0</v>
      </c>
      <c r="E23" s="125">
        <v>0</v>
      </c>
      <c r="F23" s="72">
        <v>2758</v>
      </c>
      <c r="G23" s="125">
        <v>75.623800383877153</v>
      </c>
      <c r="H23" s="72">
        <v>889</v>
      </c>
      <c r="I23" s="125">
        <v>24.37619961612284</v>
      </c>
    </row>
    <row r="24" spans="2:9" x14ac:dyDescent="0.25">
      <c r="B24" s="111" t="s">
        <v>99</v>
      </c>
      <c r="C24" s="75">
        <v>40</v>
      </c>
      <c r="D24" s="72">
        <v>0</v>
      </c>
      <c r="E24" s="125">
        <v>0</v>
      </c>
      <c r="F24" s="72">
        <v>6</v>
      </c>
      <c r="G24" s="125">
        <v>15</v>
      </c>
      <c r="H24" s="72">
        <v>34</v>
      </c>
      <c r="I24" s="125">
        <v>85</v>
      </c>
    </row>
    <row r="25" spans="2:9" x14ac:dyDescent="0.25">
      <c r="B25" s="111" t="s">
        <v>100</v>
      </c>
      <c r="C25" s="75">
        <v>92</v>
      </c>
      <c r="D25" s="72">
        <v>1</v>
      </c>
      <c r="E25" s="125">
        <v>1.0869565217391299</v>
      </c>
      <c r="F25" s="72">
        <v>25</v>
      </c>
      <c r="G25" s="125">
        <v>27.173913043478262</v>
      </c>
      <c r="H25" s="72">
        <v>66</v>
      </c>
      <c r="I25" s="125">
        <v>71.739130434782609</v>
      </c>
    </row>
    <row r="26" spans="2:9" x14ac:dyDescent="0.25">
      <c r="B26" s="111" t="s">
        <v>101</v>
      </c>
      <c r="C26" s="75">
        <v>5756</v>
      </c>
      <c r="D26" s="72">
        <v>0</v>
      </c>
      <c r="E26" s="125">
        <v>0</v>
      </c>
      <c r="F26" s="72">
        <v>2835</v>
      </c>
      <c r="G26" s="125">
        <v>49.252953439888813</v>
      </c>
      <c r="H26" s="72">
        <v>2921</v>
      </c>
      <c r="I26" s="125">
        <v>50.747046560111187</v>
      </c>
    </row>
    <row r="27" spans="2:9" x14ac:dyDescent="0.25">
      <c r="B27" s="111" t="s">
        <v>102</v>
      </c>
      <c r="C27" s="75">
        <v>86</v>
      </c>
      <c r="D27" s="72">
        <v>0</v>
      </c>
      <c r="E27" s="125">
        <v>0</v>
      </c>
      <c r="F27" s="72">
        <v>3</v>
      </c>
      <c r="G27" s="125">
        <v>3.4883720930232558</v>
      </c>
      <c r="H27" s="72">
        <v>83</v>
      </c>
      <c r="I27" s="125">
        <v>96.511627906976756</v>
      </c>
    </row>
    <row r="28" spans="2:9" x14ac:dyDescent="0.25">
      <c r="B28" s="111" t="s">
        <v>103</v>
      </c>
      <c r="C28" s="75">
        <v>141</v>
      </c>
      <c r="D28" s="72">
        <v>2</v>
      </c>
      <c r="E28" s="125">
        <v>1.418439716312057</v>
      </c>
      <c r="F28" s="72">
        <v>7</v>
      </c>
      <c r="G28" s="125">
        <v>4.9645390070921991</v>
      </c>
      <c r="H28" s="72">
        <v>132</v>
      </c>
      <c r="I28" s="125">
        <v>93.61702127659575</v>
      </c>
    </row>
    <row r="29" spans="2:9" x14ac:dyDescent="0.25">
      <c r="B29" s="111" t="s">
        <v>104</v>
      </c>
      <c r="C29" s="75">
        <v>7</v>
      </c>
      <c r="D29" s="72">
        <v>0</v>
      </c>
      <c r="E29" s="125">
        <v>0</v>
      </c>
      <c r="F29" s="72">
        <v>3</v>
      </c>
      <c r="G29" s="125">
        <v>42.857142857142847</v>
      </c>
      <c r="H29" s="72">
        <v>4</v>
      </c>
      <c r="I29" s="125">
        <v>57.142857142857139</v>
      </c>
    </row>
    <row r="30" spans="2:9" x14ac:dyDescent="0.25">
      <c r="B30" s="111" t="s">
        <v>105</v>
      </c>
      <c r="C30" s="75">
        <v>29</v>
      </c>
      <c r="D30" s="72">
        <v>0</v>
      </c>
      <c r="E30" s="125">
        <v>0</v>
      </c>
      <c r="F30" s="72">
        <v>9</v>
      </c>
      <c r="G30" s="125">
        <v>31.03448275862069</v>
      </c>
      <c r="H30" s="72">
        <v>20</v>
      </c>
      <c r="I30" s="125">
        <v>68.965517241379317</v>
      </c>
    </row>
    <row r="31" spans="2:9" x14ac:dyDescent="0.25">
      <c r="B31" s="115" t="s">
        <v>106</v>
      </c>
      <c r="C31" s="90">
        <v>62</v>
      </c>
      <c r="D31" s="87">
        <v>0</v>
      </c>
      <c r="E31" s="126">
        <v>0</v>
      </c>
      <c r="F31" s="87">
        <v>48</v>
      </c>
      <c r="G31" s="126">
        <v>77.41935483870968</v>
      </c>
      <c r="H31" s="87">
        <v>14</v>
      </c>
      <c r="I31" s="126">
        <v>22.58064516129032</v>
      </c>
    </row>
    <row r="32" spans="2:9" ht="8.1" customHeight="1" x14ac:dyDescent="0.25"/>
    <row r="33" spans="2:9" x14ac:dyDescent="0.25">
      <c r="B33" s="119" t="s">
        <v>49</v>
      </c>
      <c r="C33" s="63">
        <v>110108</v>
      </c>
      <c r="D33" s="60">
        <v>3006</v>
      </c>
      <c r="E33" s="137">
        <v>2.7300468630798851</v>
      </c>
      <c r="F33" s="60">
        <v>56743</v>
      </c>
      <c r="G33" s="137">
        <v>51.533948486940098</v>
      </c>
      <c r="H33" s="60">
        <v>50359</v>
      </c>
      <c r="I33" s="137">
        <v>45.736004649980018</v>
      </c>
    </row>
    <row r="35" spans="2:9" x14ac:dyDescent="0.25">
      <c r="B35" s="248" t="s">
        <v>364</v>
      </c>
      <c r="C35" s="210"/>
      <c r="D35" s="210"/>
      <c r="E35" s="210"/>
      <c r="F35" s="210"/>
      <c r="G35" s="210"/>
      <c r="H35" s="210"/>
      <c r="I35" s="210"/>
    </row>
    <row r="36" spans="2:9" x14ac:dyDescent="0.25">
      <c r="B36" s="248" t="s">
        <v>365</v>
      </c>
      <c r="C36" s="210"/>
      <c r="D36" s="210"/>
      <c r="E36" s="210"/>
      <c r="F36" s="210"/>
      <c r="G36" s="210"/>
      <c r="H36" s="210"/>
      <c r="I36" s="210"/>
    </row>
    <row r="37" spans="2:9" ht="27.95" customHeight="1" x14ac:dyDescent="0.25">
      <c r="B37" s="248" t="s">
        <v>366</v>
      </c>
      <c r="C37" s="210"/>
      <c r="D37" s="210"/>
      <c r="E37" s="210"/>
      <c r="F37" s="210"/>
      <c r="G37" s="210"/>
      <c r="H37" s="210"/>
      <c r="I37" s="210"/>
    </row>
    <row r="38" spans="2:9" x14ac:dyDescent="0.25">
      <c r="B38" s="248" t="s">
        <v>367</v>
      </c>
      <c r="C38" s="210"/>
      <c r="D38" s="210"/>
      <c r="E38" s="210"/>
      <c r="F38" s="210"/>
      <c r="G38" s="210"/>
      <c r="H38" s="210"/>
      <c r="I38" s="210"/>
    </row>
  </sheetData>
  <mergeCells count="13">
    <mergeCell ref="B38:I38"/>
    <mergeCell ref="D9:I9"/>
    <mergeCell ref="B36:I36"/>
    <mergeCell ref="B37:I37"/>
    <mergeCell ref="A6:I6"/>
    <mergeCell ref="D10:E11"/>
    <mergeCell ref="F10:I10"/>
    <mergeCell ref="B35:I35"/>
    <mergeCell ref="H11:I11"/>
    <mergeCell ref="F11:G11"/>
    <mergeCell ref="C9:C12"/>
    <mergeCell ref="B9:B12"/>
    <mergeCell ref="B7:I7"/>
  </mergeCells>
  <printOptions horizontalCentered="1" verticalCentered="1"/>
  <pageMargins left="0.27777777777777779" right="0.27777777777777779" top="0.27777777777777779" bottom="0.27777777777777779" header="0.1388888888888889" footer="0.1388888888888889"/>
  <pageSetup paperSize="9" scale="79"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5:I35"/>
  <sheetViews>
    <sheetView showGridLines="0" workbookViewId="0"/>
  </sheetViews>
  <sheetFormatPr baseColWidth="10" defaultColWidth="8.7109375" defaultRowHeight="15" x14ac:dyDescent="0.25"/>
  <cols>
    <col min="1" max="1" width="4.42578125" customWidth="1"/>
    <col min="2" max="2" width="30.140625" customWidth="1"/>
    <col min="3" max="3" width="19.140625" customWidth="1"/>
    <col min="4" max="4" width="12" customWidth="1"/>
    <col min="5" max="5" width="17" customWidth="1"/>
    <col min="6" max="6" width="12" customWidth="1"/>
    <col min="7" max="7" width="17" customWidth="1"/>
    <col min="8" max="8" width="12" customWidth="1"/>
    <col min="9" max="9" width="17" customWidth="1"/>
  </cols>
  <sheetData>
    <row r="5" spans="1:9" ht="19.5" customHeight="1" x14ac:dyDescent="0.25"/>
    <row r="6" spans="1:9" ht="42" customHeight="1" x14ac:dyDescent="0.25">
      <c r="A6" s="209" t="s">
        <v>368</v>
      </c>
      <c r="B6" s="210"/>
      <c r="C6" s="210"/>
      <c r="D6" s="210"/>
      <c r="E6" s="210"/>
      <c r="F6" s="210"/>
      <c r="G6" s="210"/>
      <c r="H6" s="210"/>
      <c r="I6" s="210"/>
    </row>
    <row r="7" spans="1:9" ht="15.75" x14ac:dyDescent="0.25">
      <c r="B7" s="226" t="s">
        <v>113</v>
      </c>
      <c r="C7" s="210"/>
      <c r="D7" s="210"/>
      <c r="E7" s="210"/>
      <c r="F7" s="210"/>
      <c r="G7" s="210"/>
      <c r="H7" s="210"/>
      <c r="I7" s="210"/>
    </row>
    <row r="8" spans="1:9" ht="11.1" customHeight="1" x14ac:dyDescent="0.25"/>
    <row r="9" spans="1:9" x14ac:dyDescent="0.25">
      <c r="B9" s="263" t="s">
        <v>114</v>
      </c>
      <c r="C9" s="264" t="s">
        <v>369</v>
      </c>
      <c r="D9" s="272"/>
      <c r="E9" s="265"/>
      <c r="F9" s="265"/>
      <c r="G9" s="265"/>
      <c r="H9" s="265"/>
      <c r="I9" s="229"/>
    </row>
    <row r="10" spans="1:9" ht="49.5" customHeight="1" x14ac:dyDescent="0.25">
      <c r="B10" s="247"/>
      <c r="C10" s="249"/>
      <c r="D10" s="273" t="s">
        <v>359</v>
      </c>
      <c r="E10" s="204"/>
      <c r="F10" s="273" t="s">
        <v>360</v>
      </c>
      <c r="G10" s="208"/>
      <c r="H10" s="208"/>
      <c r="I10" s="202"/>
    </row>
    <row r="11" spans="1:9" ht="42.95" customHeight="1" x14ac:dyDescent="0.25">
      <c r="B11" s="247"/>
      <c r="C11" s="249"/>
      <c r="D11" s="205"/>
      <c r="E11" s="207"/>
      <c r="F11" s="273" t="s">
        <v>370</v>
      </c>
      <c r="G11" s="202"/>
      <c r="H11" s="273" t="s">
        <v>371</v>
      </c>
      <c r="I11" s="202"/>
    </row>
    <row r="12" spans="1:9" ht="54.95" customHeight="1" x14ac:dyDescent="0.25">
      <c r="B12" s="223"/>
      <c r="C12" s="218"/>
      <c r="D12" s="56" t="s">
        <v>119</v>
      </c>
      <c r="E12" s="56" t="s">
        <v>372</v>
      </c>
      <c r="F12" s="56" t="s">
        <v>119</v>
      </c>
      <c r="G12" s="56" t="s">
        <v>372</v>
      </c>
      <c r="H12" s="56" t="s">
        <v>119</v>
      </c>
      <c r="I12" s="57" t="s">
        <v>372</v>
      </c>
    </row>
    <row r="13" spans="1:9" x14ac:dyDescent="0.25">
      <c r="B13" s="107" t="s">
        <v>88</v>
      </c>
      <c r="C13" s="98">
        <v>11755</v>
      </c>
      <c r="D13" s="95">
        <v>50</v>
      </c>
      <c r="E13" s="124">
        <v>0.42535091450446622</v>
      </c>
      <c r="F13" s="95">
        <v>355</v>
      </c>
      <c r="G13" s="124">
        <v>3.0199914929817102</v>
      </c>
      <c r="H13" s="95">
        <v>11350</v>
      </c>
      <c r="I13" s="124">
        <v>96.55465759251382</v>
      </c>
    </row>
    <row r="14" spans="1:9" x14ac:dyDescent="0.25">
      <c r="B14" s="111" t="s">
        <v>89</v>
      </c>
      <c r="C14" s="75">
        <v>73</v>
      </c>
      <c r="D14" s="72">
        <v>2</v>
      </c>
      <c r="E14" s="125">
        <v>2.7397260273972601</v>
      </c>
      <c r="F14" s="72">
        <v>60</v>
      </c>
      <c r="G14" s="125">
        <v>82.191780821917803</v>
      </c>
      <c r="H14" s="72">
        <v>11</v>
      </c>
      <c r="I14" s="125">
        <v>15.06849315068493</v>
      </c>
    </row>
    <row r="15" spans="1:9" x14ac:dyDescent="0.25">
      <c r="B15" s="111" t="s">
        <v>90</v>
      </c>
      <c r="C15" s="75">
        <v>485</v>
      </c>
      <c r="D15" s="72">
        <v>11</v>
      </c>
      <c r="E15" s="125">
        <v>2.268041237113402</v>
      </c>
      <c r="F15" s="72">
        <v>117</v>
      </c>
      <c r="G15" s="125">
        <v>24.123711340206189</v>
      </c>
      <c r="H15" s="72">
        <v>357</v>
      </c>
      <c r="I15" s="125">
        <v>73.608247422680421</v>
      </c>
    </row>
    <row r="16" spans="1:9" x14ac:dyDescent="0.25">
      <c r="B16" s="111" t="s">
        <v>91</v>
      </c>
      <c r="C16" s="75">
        <v>4007</v>
      </c>
      <c r="D16" s="72">
        <v>3</v>
      </c>
      <c r="E16" s="125">
        <v>7.4868979286249054E-2</v>
      </c>
      <c r="F16" s="72">
        <v>1494</v>
      </c>
      <c r="G16" s="125">
        <v>37.284751684552027</v>
      </c>
      <c r="H16" s="72">
        <v>2510</v>
      </c>
      <c r="I16" s="125">
        <v>62.640379336161722</v>
      </c>
    </row>
    <row r="17" spans="2:9" x14ac:dyDescent="0.25">
      <c r="B17" s="111" t="s">
        <v>92</v>
      </c>
      <c r="C17" s="75">
        <v>607</v>
      </c>
      <c r="D17" s="72">
        <v>49</v>
      </c>
      <c r="E17" s="125">
        <v>8.0724876441515647</v>
      </c>
      <c r="F17" s="72">
        <v>141</v>
      </c>
      <c r="G17" s="125">
        <v>23.228995057660629</v>
      </c>
      <c r="H17" s="72">
        <v>417</v>
      </c>
      <c r="I17" s="125">
        <v>68.698517298187809</v>
      </c>
    </row>
    <row r="18" spans="2:9" x14ac:dyDescent="0.25">
      <c r="B18" s="111" t="s">
        <v>93</v>
      </c>
      <c r="C18" s="75">
        <v>1508</v>
      </c>
      <c r="D18" s="72">
        <v>303</v>
      </c>
      <c r="E18" s="125">
        <v>20.092838196286468</v>
      </c>
      <c r="F18" s="72">
        <v>1107</v>
      </c>
      <c r="G18" s="125">
        <v>73.408488063660485</v>
      </c>
      <c r="H18" s="72">
        <v>98</v>
      </c>
      <c r="I18" s="125">
        <v>6.4986737400530501</v>
      </c>
    </row>
    <row r="19" spans="2:9" x14ac:dyDescent="0.25">
      <c r="B19" s="111" t="s">
        <v>94</v>
      </c>
      <c r="C19" s="75">
        <v>3199</v>
      </c>
      <c r="D19" s="72">
        <v>18</v>
      </c>
      <c r="E19" s="125">
        <v>0.56267583619881212</v>
      </c>
      <c r="F19" s="72">
        <v>1710</v>
      </c>
      <c r="G19" s="125">
        <v>53.454204438887153</v>
      </c>
      <c r="H19" s="72">
        <v>1471</v>
      </c>
      <c r="I19" s="125">
        <v>45.983119724914033</v>
      </c>
    </row>
    <row r="20" spans="2:9" x14ac:dyDescent="0.25">
      <c r="B20" s="111" t="s">
        <v>95</v>
      </c>
      <c r="C20" s="75">
        <v>218</v>
      </c>
      <c r="D20" s="72">
        <v>77</v>
      </c>
      <c r="E20" s="125">
        <v>35.321100917431203</v>
      </c>
      <c r="F20" s="72">
        <v>139</v>
      </c>
      <c r="G20" s="125">
        <v>63.761467889908253</v>
      </c>
      <c r="H20" s="72">
        <v>2</v>
      </c>
      <c r="I20" s="125">
        <v>0.91743119266055051</v>
      </c>
    </row>
    <row r="21" spans="2:9" x14ac:dyDescent="0.25">
      <c r="B21" s="111" t="s">
        <v>96</v>
      </c>
      <c r="C21" s="75">
        <v>39717</v>
      </c>
      <c r="D21" s="72">
        <v>27</v>
      </c>
      <c r="E21" s="125">
        <v>6.7980965329707682E-2</v>
      </c>
      <c r="F21" s="72">
        <v>4239</v>
      </c>
      <c r="G21" s="125">
        <v>10.673011556764109</v>
      </c>
      <c r="H21" s="72">
        <v>35451</v>
      </c>
      <c r="I21" s="125">
        <v>89.259007477906181</v>
      </c>
    </row>
    <row r="22" spans="2:9" x14ac:dyDescent="0.25">
      <c r="B22" s="111" t="s">
        <v>97</v>
      </c>
      <c r="C22" s="75">
        <v>9894</v>
      </c>
      <c r="D22" s="72">
        <v>1418</v>
      </c>
      <c r="E22" s="125">
        <v>14.331918334344049</v>
      </c>
      <c r="F22" s="72">
        <v>1990</v>
      </c>
      <c r="G22" s="125">
        <v>20.113199919142911</v>
      </c>
      <c r="H22" s="72">
        <v>6486</v>
      </c>
      <c r="I22" s="125">
        <v>65.554881746513033</v>
      </c>
    </row>
    <row r="23" spans="2:9" x14ac:dyDescent="0.25">
      <c r="B23" s="111" t="s">
        <v>98</v>
      </c>
      <c r="C23" s="75">
        <v>4847</v>
      </c>
      <c r="D23" s="72">
        <v>18</v>
      </c>
      <c r="E23" s="125">
        <v>0.37136373014235607</v>
      </c>
      <c r="F23" s="72">
        <v>1038</v>
      </c>
      <c r="G23" s="125">
        <v>21.415308438209198</v>
      </c>
      <c r="H23" s="72">
        <v>3791</v>
      </c>
      <c r="I23" s="125">
        <v>78.213327831648442</v>
      </c>
    </row>
    <row r="24" spans="2:9" x14ac:dyDescent="0.25">
      <c r="B24" s="111" t="s">
        <v>99</v>
      </c>
      <c r="C24" s="75">
        <v>587</v>
      </c>
      <c r="D24" s="72">
        <v>36</v>
      </c>
      <c r="E24" s="125">
        <v>6.1328790459965932</v>
      </c>
      <c r="F24" s="72">
        <v>21</v>
      </c>
      <c r="G24" s="125">
        <v>3.5775127768313459</v>
      </c>
      <c r="H24" s="72">
        <v>530</v>
      </c>
      <c r="I24" s="125">
        <v>90.28960817717207</v>
      </c>
    </row>
    <row r="25" spans="2:9" x14ac:dyDescent="0.25">
      <c r="B25" s="111" t="s">
        <v>100</v>
      </c>
      <c r="C25" s="75">
        <v>14467</v>
      </c>
      <c r="D25" s="72">
        <v>588</v>
      </c>
      <c r="E25" s="125">
        <v>4.0644224787447296</v>
      </c>
      <c r="F25" s="72">
        <v>1736</v>
      </c>
      <c r="G25" s="125">
        <v>11.99972350867491</v>
      </c>
      <c r="H25" s="72">
        <v>12143</v>
      </c>
      <c r="I25" s="125">
        <v>83.935854012580364</v>
      </c>
    </row>
    <row r="26" spans="2:9" x14ac:dyDescent="0.25">
      <c r="B26" s="111" t="s">
        <v>101</v>
      </c>
      <c r="C26" s="75">
        <v>7825</v>
      </c>
      <c r="D26" s="72">
        <v>6</v>
      </c>
      <c r="E26" s="125">
        <v>7.6677316293929709E-2</v>
      </c>
      <c r="F26" s="72">
        <v>334</v>
      </c>
      <c r="G26" s="125">
        <v>4.2683706070287544</v>
      </c>
      <c r="H26" s="72">
        <v>7485</v>
      </c>
      <c r="I26" s="125">
        <v>95.654952076677318</v>
      </c>
    </row>
    <row r="27" spans="2:9" x14ac:dyDescent="0.25">
      <c r="B27" s="111" t="s">
        <v>102</v>
      </c>
      <c r="C27" s="75">
        <v>465</v>
      </c>
      <c r="D27" s="72">
        <v>95</v>
      </c>
      <c r="E27" s="125">
        <v>20.43010752688172</v>
      </c>
      <c r="F27" s="72">
        <v>22</v>
      </c>
      <c r="G27" s="125">
        <v>4.731182795698925</v>
      </c>
      <c r="H27" s="72">
        <v>348</v>
      </c>
      <c r="I27" s="125">
        <v>74.838709677419359</v>
      </c>
    </row>
    <row r="28" spans="2:9" x14ac:dyDescent="0.25">
      <c r="B28" s="111" t="s">
        <v>103</v>
      </c>
      <c r="C28" s="75">
        <v>13098</v>
      </c>
      <c r="D28" s="72">
        <v>1149</v>
      </c>
      <c r="E28" s="125">
        <v>8.7723316536875853</v>
      </c>
      <c r="F28" s="72">
        <v>3249</v>
      </c>
      <c r="G28" s="125">
        <v>24.805313788364639</v>
      </c>
      <c r="H28" s="72">
        <v>8700</v>
      </c>
      <c r="I28" s="125">
        <v>66.422354557947784</v>
      </c>
    </row>
    <row r="29" spans="2:9" x14ac:dyDescent="0.25">
      <c r="B29" s="111" t="s">
        <v>104</v>
      </c>
      <c r="C29" s="75">
        <v>959</v>
      </c>
      <c r="D29" s="72">
        <v>128</v>
      </c>
      <c r="E29" s="125">
        <v>13.34723670490094</v>
      </c>
      <c r="F29" s="72">
        <v>592</v>
      </c>
      <c r="G29" s="125">
        <v>61.730969760166843</v>
      </c>
      <c r="H29" s="72">
        <v>239</v>
      </c>
      <c r="I29" s="125">
        <v>24.92179353493222</v>
      </c>
    </row>
    <row r="30" spans="2:9" x14ac:dyDescent="0.25">
      <c r="B30" s="111" t="s">
        <v>105</v>
      </c>
      <c r="C30" s="75">
        <v>64</v>
      </c>
      <c r="D30" s="72">
        <v>0</v>
      </c>
      <c r="E30" s="125">
        <v>0</v>
      </c>
      <c r="F30" s="72">
        <v>36</v>
      </c>
      <c r="G30" s="125">
        <v>56.25</v>
      </c>
      <c r="H30" s="72">
        <v>28</v>
      </c>
      <c r="I30" s="125">
        <v>43.75</v>
      </c>
    </row>
    <row r="31" spans="2:9" x14ac:dyDescent="0.25">
      <c r="B31" s="115" t="s">
        <v>106</v>
      </c>
      <c r="C31" s="90">
        <v>171</v>
      </c>
      <c r="D31" s="87">
        <v>0</v>
      </c>
      <c r="E31" s="126">
        <v>0</v>
      </c>
      <c r="F31" s="87">
        <v>75</v>
      </c>
      <c r="G31" s="126">
        <v>43.859649122807006</v>
      </c>
      <c r="H31" s="87">
        <v>96</v>
      </c>
      <c r="I31" s="126">
        <v>56.140350877192979</v>
      </c>
    </row>
    <row r="32" spans="2:9" ht="8.1" customHeight="1" x14ac:dyDescent="0.25"/>
    <row r="33" spans="2:9" x14ac:dyDescent="0.25">
      <c r="B33" s="119" t="s">
        <v>49</v>
      </c>
      <c r="C33" s="63">
        <v>113946</v>
      </c>
      <c r="D33" s="60">
        <v>3978</v>
      </c>
      <c r="E33" s="137">
        <v>3.491127376125533</v>
      </c>
      <c r="F33" s="60">
        <v>18455</v>
      </c>
      <c r="G33" s="137">
        <v>16.196268407842311</v>
      </c>
      <c r="H33" s="60">
        <v>91513</v>
      </c>
      <c r="I33" s="137">
        <v>80.312604216032156</v>
      </c>
    </row>
    <row r="35" spans="2:9" x14ac:dyDescent="0.25">
      <c r="B35" s="248" t="s">
        <v>364</v>
      </c>
      <c r="C35" s="210"/>
      <c r="D35" s="210"/>
      <c r="E35" s="210"/>
      <c r="F35" s="210"/>
      <c r="G35" s="210"/>
      <c r="H35" s="210"/>
      <c r="I35" s="210"/>
    </row>
  </sheetData>
  <mergeCells count="10">
    <mergeCell ref="A6:I6"/>
    <mergeCell ref="D10:E11"/>
    <mergeCell ref="F10:I10"/>
    <mergeCell ref="B35:I35"/>
    <mergeCell ref="H11:I11"/>
    <mergeCell ref="F11:G11"/>
    <mergeCell ref="C9:C12"/>
    <mergeCell ref="B9:B12"/>
    <mergeCell ref="B7:I7"/>
    <mergeCell ref="D9:I9"/>
  </mergeCells>
  <printOptions horizontalCentered="1" verticalCentered="1"/>
  <pageMargins left="0.27777777777777779" right="0.27777777777777779" top="0.27777777777777779" bottom="0.27777777777777779" header="0.1388888888888889" footer="0.1388888888888889"/>
  <pageSetup paperSize="9" scale="87"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5:L36"/>
  <sheetViews>
    <sheetView showGridLines="0" workbookViewId="0"/>
  </sheetViews>
  <sheetFormatPr baseColWidth="10" defaultColWidth="8.7109375" defaultRowHeight="15" x14ac:dyDescent="0.25"/>
  <cols>
    <col min="1" max="1" width="4.42578125" customWidth="1"/>
    <col min="2" max="2" width="30.140625" customWidth="1"/>
    <col min="3" max="3" width="2.140625" customWidth="1"/>
    <col min="4" max="6" width="17" customWidth="1"/>
    <col min="7" max="7" width="2.140625" customWidth="1"/>
    <col min="8" max="9" width="17" customWidth="1"/>
    <col min="10" max="10" width="2.140625" customWidth="1"/>
    <col min="11" max="12" width="17" customWidth="1"/>
  </cols>
  <sheetData>
    <row r="5" spans="1:12" ht="19.5" customHeight="1" x14ac:dyDescent="0.25"/>
    <row r="6" spans="1:12" ht="42" customHeight="1" x14ac:dyDescent="0.25">
      <c r="A6" s="209" t="s">
        <v>373</v>
      </c>
      <c r="B6" s="210"/>
      <c r="C6" s="210"/>
      <c r="D6" s="210"/>
      <c r="E6" s="210"/>
      <c r="F6" s="210"/>
      <c r="G6" s="210"/>
      <c r="H6" s="210"/>
      <c r="I6" s="210"/>
      <c r="J6" s="210"/>
      <c r="K6" s="210"/>
      <c r="L6" s="210"/>
    </row>
    <row r="7" spans="1:12" ht="18.95" customHeight="1" x14ac:dyDescent="0.25">
      <c r="B7" s="226" t="s">
        <v>113</v>
      </c>
      <c r="C7" s="210"/>
      <c r="D7" s="210"/>
      <c r="E7" s="210"/>
      <c r="F7" s="210"/>
      <c r="G7" s="210"/>
      <c r="H7" s="210"/>
      <c r="I7" s="210"/>
      <c r="J7" s="210"/>
      <c r="K7" s="210"/>
      <c r="L7" s="210"/>
    </row>
    <row r="8" spans="1:12" ht="11.1" customHeight="1" x14ac:dyDescent="0.25"/>
    <row r="9" spans="1:12" x14ac:dyDescent="0.25">
      <c r="B9" s="219" t="s">
        <v>114</v>
      </c>
      <c r="D9" s="228" t="s">
        <v>60</v>
      </c>
      <c r="E9" s="275" t="s">
        <v>374</v>
      </c>
      <c r="F9" s="261"/>
      <c r="H9" s="268" t="s">
        <v>375</v>
      </c>
      <c r="I9" s="261"/>
      <c r="K9" s="268" t="s">
        <v>376</v>
      </c>
      <c r="L9" s="261"/>
    </row>
    <row r="10" spans="1:12" x14ac:dyDescent="0.25">
      <c r="B10" s="220"/>
      <c r="D10" s="247"/>
      <c r="E10" s="276"/>
      <c r="F10" s="274"/>
      <c r="H10" s="225"/>
      <c r="I10" s="274"/>
      <c r="K10" s="225"/>
      <c r="L10" s="274"/>
    </row>
    <row r="11" spans="1:12" x14ac:dyDescent="0.25">
      <c r="B11" s="220"/>
      <c r="D11" s="247"/>
      <c r="E11" s="276"/>
      <c r="F11" s="274"/>
      <c r="H11" s="225"/>
      <c r="I11" s="274"/>
      <c r="K11" s="225"/>
      <c r="L11" s="274"/>
    </row>
    <row r="12" spans="1:12" ht="36" customHeight="1" x14ac:dyDescent="0.25">
      <c r="B12" s="220"/>
      <c r="D12" s="223"/>
      <c r="E12" s="205"/>
      <c r="F12" s="207"/>
      <c r="H12" s="262"/>
      <c r="I12" s="207"/>
      <c r="K12" s="262"/>
      <c r="L12" s="207"/>
    </row>
    <row r="13" spans="1:12" ht="33" customHeight="1" x14ac:dyDescent="0.25">
      <c r="B13" s="221"/>
      <c r="D13" s="39" t="s">
        <v>119</v>
      </c>
      <c r="E13" s="14" t="s">
        <v>119</v>
      </c>
      <c r="F13" s="15" t="s">
        <v>175</v>
      </c>
      <c r="H13" s="39" t="s">
        <v>119</v>
      </c>
      <c r="I13" s="15" t="s">
        <v>377</v>
      </c>
      <c r="K13" s="39" t="s">
        <v>119</v>
      </c>
      <c r="L13" s="15" t="s">
        <v>377</v>
      </c>
    </row>
    <row r="14" spans="1:12" x14ac:dyDescent="0.25">
      <c r="B14" s="107" t="s">
        <v>88</v>
      </c>
      <c r="D14" s="98">
        <v>470127</v>
      </c>
      <c r="E14" s="95">
        <v>17271</v>
      </c>
      <c r="F14" s="124">
        <v>3.6736881736211702</v>
      </c>
      <c r="H14" s="95">
        <v>11350</v>
      </c>
      <c r="I14" s="124">
        <v>39.656196499074113</v>
      </c>
      <c r="K14" s="95">
        <v>28621</v>
      </c>
      <c r="L14" s="124">
        <v>6.0879294318343771</v>
      </c>
    </row>
    <row r="15" spans="1:12" x14ac:dyDescent="0.25">
      <c r="B15" s="111" t="s">
        <v>89</v>
      </c>
      <c r="D15" s="75">
        <v>62734</v>
      </c>
      <c r="E15" s="72">
        <v>136</v>
      </c>
      <c r="F15" s="125">
        <v>0.21678834443842249</v>
      </c>
      <c r="H15" s="72">
        <v>11</v>
      </c>
      <c r="I15" s="125">
        <v>7.4829931972789119</v>
      </c>
      <c r="K15" s="72">
        <v>147</v>
      </c>
      <c r="L15" s="125">
        <v>0.23432269582682441</v>
      </c>
    </row>
    <row r="16" spans="1:12" x14ac:dyDescent="0.25">
      <c r="B16" s="111" t="s">
        <v>90</v>
      </c>
      <c r="D16" s="75">
        <v>50757</v>
      </c>
      <c r="E16" s="72">
        <v>6212</v>
      </c>
      <c r="F16" s="125">
        <v>12.238705991291839</v>
      </c>
      <c r="H16" s="72">
        <v>357</v>
      </c>
      <c r="I16" s="125">
        <v>5.4346171411173696</v>
      </c>
      <c r="K16" s="72">
        <v>6569</v>
      </c>
      <c r="L16" s="125">
        <v>12.94205725318675</v>
      </c>
    </row>
    <row r="17" spans="2:12" x14ac:dyDescent="0.25">
      <c r="B17" s="111" t="s">
        <v>91</v>
      </c>
      <c r="D17" s="75">
        <v>50446</v>
      </c>
      <c r="E17" s="72">
        <v>144</v>
      </c>
      <c r="F17" s="125">
        <v>0.28545375252745508</v>
      </c>
      <c r="H17" s="72">
        <v>2510</v>
      </c>
      <c r="I17" s="125">
        <v>94.574227581009794</v>
      </c>
      <c r="K17" s="72">
        <v>2654</v>
      </c>
      <c r="L17" s="125">
        <v>5.2610712444990684</v>
      </c>
    </row>
    <row r="18" spans="2:12" x14ac:dyDescent="0.25">
      <c r="B18" s="111" t="s">
        <v>92</v>
      </c>
      <c r="D18" s="75">
        <v>85779</v>
      </c>
      <c r="E18" s="72">
        <v>798</v>
      </c>
      <c r="F18" s="125">
        <v>0.93029762529290383</v>
      </c>
      <c r="H18" s="72">
        <v>417</v>
      </c>
      <c r="I18" s="125">
        <v>34.320987654320987</v>
      </c>
      <c r="K18" s="72">
        <v>1215</v>
      </c>
      <c r="L18" s="125">
        <v>1.41643059490085</v>
      </c>
    </row>
    <row r="19" spans="2:12" x14ac:dyDescent="0.25">
      <c r="B19" s="111" t="s">
        <v>93</v>
      </c>
      <c r="D19" s="75">
        <v>25854</v>
      </c>
      <c r="E19" s="72">
        <v>49</v>
      </c>
      <c r="F19" s="125">
        <v>0.189525798715866</v>
      </c>
      <c r="H19" s="72">
        <v>98</v>
      </c>
      <c r="I19" s="125">
        <v>66.666666666666657</v>
      </c>
      <c r="K19" s="72">
        <v>147</v>
      </c>
      <c r="L19" s="125">
        <v>0.56857739614759806</v>
      </c>
    </row>
    <row r="20" spans="2:12" x14ac:dyDescent="0.25">
      <c r="B20" s="111" t="s">
        <v>94</v>
      </c>
      <c r="D20" s="75">
        <v>105011</v>
      </c>
      <c r="E20" s="72">
        <v>521</v>
      </c>
      <c r="F20" s="125">
        <v>0.49613849977621388</v>
      </c>
      <c r="H20" s="72">
        <v>1471</v>
      </c>
      <c r="I20" s="125">
        <v>73.845381526104418</v>
      </c>
      <c r="K20" s="72">
        <v>1992</v>
      </c>
      <c r="L20" s="125">
        <v>1.8969441296626071</v>
      </c>
    </row>
    <row r="21" spans="2:12" x14ac:dyDescent="0.25">
      <c r="B21" s="111" t="s">
        <v>95</v>
      </c>
      <c r="D21" s="75">
        <v>161498</v>
      </c>
      <c r="E21" s="72">
        <v>1</v>
      </c>
      <c r="F21" s="125">
        <v>6.1920271458470078E-4</v>
      </c>
      <c r="H21" s="72">
        <v>2</v>
      </c>
      <c r="I21" s="125">
        <v>66.666666666666657</v>
      </c>
      <c r="K21" s="72">
        <v>3</v>
      </c>
      <c r="L21" s="125">
        <v>1.8576081437541019E-3</v>
      </c>
    </row>
    <row r="22" spans="2:12" x14ac:dyDescent="0.25">
      <c r="B22" s="111" t="s">
        <v>96</v>
      </c>
      <c r="D22" s="75">
        <v>429638</v>
      </c>
      <c r="E22" s="72">
        <v>12316</v>
      </c>
      <c r="F22" s="125">
        <v>2.8665993231511182</v>
      </c>
      <c r="H22" s="72">
        <v>35451</v>
      </c>
      <c r="I22" s="125">
        <v>74.216509305587536</v>
      </c>
      <c r="K22" s="72">
        <v>47767</v>
      </c>
      <c r="L22" s="125">
        <v>11.1179644258655</v>
      </c>
    </row>
    <row r="23" spans="2:12" x14ac:dyDescent="0.25">
      <c r="B23" s="111" t="s">
        <v>97</v>
      </c>
      <c r="D23" s="75">
        <v>241132</v>
      </c>
      <c r="E23" s="72">
        <v>8748</v>
      </c>
      <c r="F23" s="125">
        <v>3.6278884594330081</v>
      </c>
      <c r="H23" s="72">
        <v>6486</v>
      </c>
      <c r="I23" s="125">
        <v>42.575817250886168</v>
      </c>
      <c r="K23" s="72">
        <v>15234</v>
      </c>
      <c r="L23" s="125">
        <v>6.3177015078877963</v>
      </c>
    </row>
    <row r="24" spans="2:12" x14ac:dyDescent="0.25">
      <c r="B24" s="111" t="s">
        <v>98</v>
      </c>
      <c r="D24" s="75">
        <v>62019</v>
      </c>
      <c r="E24" s="72">
        <v>889</v>
      </c>
      <c r="F24" s="125">
        <v>1.4334316902884601</v>
      </c>
      <c r="H24" s="72">
        <v>3791</v>
      </c>
      <c r="I24" s="125">
        <v>81.004273504273499</v>
      </c>
      <c r="K24" s="72">
        <v>4680</v>
      </c>
      <c r="L24" s="125">
        <v>7.5460745900449862</v>
      </c>
    </row>
    <row r="25" spans="2:12" x14ac:dyDescent="0.25">
      <c r="B25" s="111" t="s">
        <v>99</v>
      </c>
      <c r="D25" s="75">
        <v>102744</v>
      </c>
      <c r="E25" s="72">
        <v>34</v>
      </c>
      <c r="F25" s="125">
        <v>3.3091956707934293E-2</v>
      </c>
      <c r="H25" s="72">
        <v>530</v>
      </c>
      <c r="I25" s="125">
        <v>93.971631205673759</v>
      </c>
      <c r="K25" s="72">
        <v>564</v>
      </c>
      <c r="L25" s="125">
        <v>0.54893716421396865</v>
      </c>
    </row>
    <row r="26" spans="2:12" x14ac:dyDescent="0.25">
      <c r="B26" s="111" t="s">
        <v>100</v>
      </c>
      <c r="D26" s="75">
        <v>287871</v>
      </c>
      <c r="E26" s="72">
        <v>66</v>
      </c>
      <c r="F26" s="125">
        <v>2.2926936023427161E-2</v>
      </c>
      <c r="H26" s="72">
        <v>12143</v>
      </c>
      <c r="I26" s="125">
        <v>99.459415185518878</v>
      </c>
      <c r="K26" s="72">
        <v>12209</v>
      </c>
      <c r="L26" s="125">
        <v>4.2411357865154873</v>
      </c>
    </row>
    <row r="27" spans="2:12" x14ac:dyDescent="0.25">
      <c r="B27" s="111" t="s">
        <v>101</v>
      </c>
      <c r="D27" s="75">
        <v>75237</v>
      </c>
      <c r="E27" s="72">
        <v>2921</v>
      </c>
      <c r="F27" s="125">
        <v>3.8823982880763461</v>
      </c>
      <c r="H27" s="72">
        <v>7485</v>
      </c>
      <c r="I27" s="125">
        <v>71.929655967710943</v>
      </c>
      <c r="K27" s="72">
        <v>10406</v>
      </c>
      <c r="L27" s="125">
        <v>13.83096083044247</v>
      </c>
    </row>
    <row r="28" spans="2:12" x14ac:dyDescent="0.25">
      <c r="B28" s="111" t="s">
        <v>102</v>
      </c>
      <c r="D28" s="75">
        <v>24167</v>
      </c>
      <c r="E28" s="72">
        <v>83</v>
      </c>
      <c r="F28" s="125">
        <v>0.34344353870981092</v>
      </c>
      <c r="H28" s="72">
        <v>348</v>
      </c>
      <c r="I28" s="125">
        <v>80.742459396751741</v>
      </c>
      <c r="K28" s="72">
        <v>431</v>
      </c>
      <c r="L28" s="125">
        <v>1.7834236769148011</v>
      </c>
    </row>
    <row r="29" spans="2:12" x14ac:dyDescent="0.25">
      <c r="B29" s="111" t="s">
        <v>103</v>
      </c>
      <c r="D29" s="75">
        <v>121585</v>
      </c>
      <c r="E29" s="72">
        <v>132</v>
      </c>
      <c r="F29" s="125">
        <v>0.1085660237693795</v>
      </c>
      <c r="H29" s="72">
        <v>8700</v>
      </c>
      <c r="I29" s="125">
        <v>98.505434782608688</v>
      </c>
      <c r="K29" s="72">
        <v>8832</v>
      </c>
      <c r="L29" s="125">
        <v>7.2640539540239342</v>
      </c>
    </row>
    <row r="30" spans="2:12" x14ac:dyDescent="0.25">
      <c r="B30" s="111" t="s">
        <v>104</v>
      </c>
      <c r="D30" s="75">
        <v>15200</v>
      </c>
      <c r="E30" s="72">
        <v>4</v>
      </c>
      <c r="F30" s="125">
        <v>2.6315789473684209E-2</v>
      </c>
      <c r="H30" s="72">
        <v>239</v>
      </c>
      <c r="I30" s="125">
        <v>98.353909465020578</v>
      </c>
      <c r="K30" s="72">
        <v>243</v>
      </c>
      <c r="L30" s="125">
        <v>1.5986842105263159</v>
      </c>
    </row>
    <row r="31" spans="2:12" x14ac:dyDescent="0.25">
      <c r="B31" s="111" t="s">
        <v>105</v>
      </c>
      <c r="D31" s="75">
        <v>2516</v>
      </c>
      <c r="E31" s="72">
        <v>20</v>
      </c>
      <c r="F31" s="125">
        <v>0.79491255961844187</v>
      </c>
      <c r="H31" s="72">
        <v>28</v>
      </c>
      <c r="I31" s="125">
        <v>58.333333333333343</v>
      </c>
      <c r="K31" s="72">
        <v>48</v>
      </c>
      <c r="L31" s="125">
        <v>1.907790143084261</v>
      </c>
    </row>
    <row r="32" spans="2:12" x14ac:dyDescent="0.25">
      <c r="B32" s="115" t="s">
        <v>106</v>
      </c>
      <c r="D32" s="90">
        <v>3376</v>
      </c>
      <c r="E32" s="87">
        <v>14</v>
      </c>
      <c r="F32" s="126">
        <v>0.41469194312796209</v>
      </c>
      <c r="H32" s="87">
        <v>96</v>
      </c>
      <c r="I32" s="126">
        <v>87.272727272727266</v>
      </c>
      <c r="K32" s="87">
        <v>110</v>
      </c>
      <c r="L32" s="126">
        <v>3.25829383886256</v>
      </c>
    </row>
    <row r="33" spans="2:12" ht="8.1" customHeight="1" x14ac:dyDescent="0.25"/>
    <row r="34" spans="2:12" x14ac:dyDescent="0.25">
      <c r="B34" s="119" t="s">
        <v>49</v>
      </c>
      <c r="D34" s="63">
        <v>2377691</v>
      </c>
      <c r="E34" s="60">
        <v>50359</v>
      </c>
      <c r="F34" s="137">
        <v>2.1179791655013198</v>
      </c>
      <c r="H34" s="60">
        <v>91513</v>
      </c>
      <c r="I34" s="137">
        <v>64.503919025600538</v>
      </c>
      <c r="K34" s="60">
        <v>141872</v>
      </c>
      <c r="L34" s="137">
        <v>5.9667971994678872</v>
      </c>
    </row>
    <row r="36" spans="2:12" x14ac:dyDescent="0.25">
      <c r="B36" s="248" t="s">
        <v>364</v>
      </c>
      <c r="C36" s="210"/>
      <c r="D36" s="210"/>
      <c r="E36" s="210"/>
      <c r="F36" s="210"/>
      <c r="G36" s="210"/>
      <c r="H36" s="210"/>
      <c r="I36" s="210"/>
    </row>
  </sheetData>
  <mergeCells count="8">
    <mergeCell ref="B7:L7"/>
    <mergeCell ref="A6:L6"/>
    <mergeCell ref="B36:I36"/>
    <mergeCell ref="H9:I12"/>
    <mergeCell ref="K9:L12"/>
    <mergeCell ref="D9:D12"/>
    <mergeCell ref="E9:F12"/>
    <mergeCell ref="B9:B13"/>
  </mergeCells>
  <printOptions horizontalCentered="1" verticalCentered="1"/>
  <pageMargins left="0.27777777777777779" right="0.27777777777777779" top="0.27777777777777779" bottom="0.27777777777777779" header="0.1388888888888889" footer="0.1388888888888889"/>
  <pageSetup paperSize="9" scale="88"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378</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A28"/>
  <sheetViews>
    <sheetView showGridLines="0" workbookViewId="0"/>
  </sheetViews>
  <sheetFormatPr baseColWidth="10" defaultColWidth="8.7109375" defaultRowHeight="15" x14ac:dyDescent="0.25"/>
  <cols>
    <col min="1" max="1" width="1.140625" customWidth="1"/>
    <col min="2" max="2" width="25.140625" customWidth="1"/>
    <col min="3" max="3" width="0.5703125" customWidth="1"/>
    <col min="4" max="12" width="10.140625" customWidth="1"/>
    <col min="13" max="13" width="0.85546875" customWidth="1"/>
    <col min="14" max="27" width="10.140625" customWidth="1"/>
  </cols>
  <sheetData>
    <row r="2" spans="2:27" ht="48.95" customHeight="1" x14ac:dyDescent="0.25"/>
    <row r="3" spans="2:27" ht="24" customHeight="1" x14ac:dyDescent="0.25">
      <c r="B3" s="209" t="s">
        <v>110</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5" spans="2:27" x14ac:dyDescent="0.25">
      <c r="D5" s="201" t="s">
        <v>87</v>
      </c>
      <c r="E5" s="203"/>
      <c r="F5" s="203"/>
      <c r="G5" s="203"/>
      <c r="H5" s="203"/>
      <c r="I5" s="203"/>
      <c r="J5" s="203"/>
      <c r="K5" s="203"/>
      <c r="L5" s="204"/>
      <c r="M5" s="12"/>
      <c r="N5" s="201" t="s">
        <v>50</v>
      </c>
      <c r="O5" s="208"/>
      <c r="P5" s="208"/>
      <c r="Q5" s="208"/>
      <c r="R5" s="208"/>
      <c r="S5" s="208"/>
      <c r="T5" s="208"/>
      <c r="U5" s="208"/>
      <c r="V5" s="208"/>
      <c r="W5" s="208"/>
      <c r="X5" s="208"/>
      <c r="Y5" s="208"/>
      <c r="Z5" s="208"/>
      <c r="AA5" s="202"/>
    </row>
    <row r="6" spans="2:27" ht="21" customHeight="1" x14ac:dyDescent="0.25">
      <c r="D6" s="205"/>
      <c r="E6" s="206"/>
      <c r="F6" s="206"/>
      <c r="G6" s="206"/>
      <c r="H6" s="206"/>
      <c r="I6" s="206"/>
      <c r="J6" s="206"/>
      <c r="K6" s="206"/>
      <c r="L6" s="207"/>
      <c r="M6" s="12"/>
      <c r="N6" s="201" t="s">
        <v>51</v>
      </c>
      <c r="O6" s="202"/>
      <c r="P6" s="201" t="s">
        <v>52</v>
      </c>
      <c r="Q6" s="202"/>
      <c r="R6" s="201" t="s">
        <v>53</v>
      </c>
      <c r="S6" s="202"/>
      <c r="T6" s="201" t="s">
        <v>54</v>
      </c>
      <c r="U6" s="202"/>
      <c r="V6" s="201" t="s">
        <v>55</v>
      </c>
      <c r="W6" s="202"/>
      <c r="X6" s="201" t="s">
        <v>56</v>
      </c>
      <c r="Y6" s="202"/>
      <c r="Z6" s="201" t="s">
        <v>2</v>
      </c>
      <c r="AA6" s="202"/>
    </row>
    <row r="7" spans="2:27" x14ac:dyDescent="0.25">
      <c r="D7" s="4" t="s">
        <v>57</v>
      </c>
      <c r="E7" s="4" t="s">
        <v>51</v>
      </c>
      <c r="F7" s="4" t="s">
        <v>52</v>
      </c>
      <c r="G7" s="4" t="s">
        <v>53</v>
      </c>
      <c r="H7" s="4" t="s">
        <v>54</v>
      </c>
      <c r="I7" s="4" t="s">
        <v>55</v>
      </c>
      <c r="J7" s="4" t="s">
        <v>56</v>
      </c>
      <c r="K7" s="4" t="s">
        <v>2</v>
      </c>
      <c r="L7" s="4"/>
      <c r="M7" s="12"/>
      <c r="N7" s="4" t="s">
        <v>58</v>
      </c>
      <c r="O7" s="4" t="s">
        <v>59</v>
      </c>
      <c r="P7" s="4" t="s">
        <v>58</v>
      </c>
      <c r="Q7" s="4" t="s">
        <v>59</v>
      </c>
      <c r="R7" s="4" t="s">
        <v>58</v>
      </c>
      <c r="S7" s="4" t="s">
        <v>59</v>
      </c>
      <c r="T7" s="4" t="s">
        <v>58</v>
      </c>
      <c r="U7" s="4" t="s">
        <v>59</v>
      </c>
      <c r="V7" s="4" t="s">
        <v>58</v>
      </c>
      <c r="W7" s="4" t="s">
        <v>59</v>
      </c>
      <c r="X7" s="4" t="s">
        <v>58</v>
      </c>
      <c r="Y7" s="4" t="s">
        <v>59</v>
      </c>
      <c r="Z7" s="4" t="s">
        <v>58</v>
      </c>
      <c r="AA7" s="4" t="s">
        <v>59</v>
      </c>
    </row>
    <row r="8" spans="2:27" ht="8.4499999999999993" customHeight="1" x14ac:dyDescent="0.25"/>
    <row r="9" spans="2:27" x14ac:dyDescent="0.25">
      <c r="B9" s="29" t="s">
        <v>88</v>
      </c>
      <c r="D9" s="40">
        <v>73871</v>
      </c>
      <c r="E9" s="108">
        <v>56534</v>
      </c>
      <c r="F9" s="108">
        <v>38325</v>
      </c>
      <c r="G9" s="108">
        <v>36606</v>
      </c>
      <c r="H9" s="108">
        <v>35558</v>
      </c>
      <c r="I9" s="108">
        <v>17192</v>
      </c>
      <c r="J9" s="108">
        <v>13300</v>
      </c>
      <c r="K9" s="108">
        <v>11755</v>
      </c>
      <c r="L9" s="194"/>
      <c r="M9" s="7"/>
      <c r="N9" s="195">
        <f t="shared" ref="N9:N28" si="0">E9/D9-1</f>
        <v>-0.23469291061444952</v>
      </c>
      <c r="O9" s="196">
        <f t="shared" ref="O9:O28" si="1">E9-D9</f>
        <v>-17337</v>
      </c>
      <c r="P9" s="195">
        <f t="shared" ref="P9:P28" si="2">F9/E9-1</f>
        <v>-0.32208936215374817</v>
      </c>
      <c r="Q9" s="196">
        <f t="shared" ref="Q9:Q28" si="3">F9-E9</f>
        <v>-18209</v>
      </c>
      <c r="R9" s="195">
        <f t="shared" ref="R9:R28" si="4">G9/F9-1</f>
        <v>-4.4853228962817959E-2</v>
      </c>
      <c r="S9" s="196">
        <f t="shared" ref="S9:S28" si="5">G9-F9</f>
        <v>-1719</v>
      </c>
      <c r="T9" s="195">
        <f t="shared" ref="T9:T28" si="6">H9/G9-1</f>
        <v>-2.862918647216306E-2</v>
      </c>
      <c r="U9" s="196">
        <f t="shared" ref="U9:U28" si="7">H9-G9</f>
        <v>-1048</v>
      </c>
      <c r="V9" s="195">
        <f t="shared" ref="V9:V28" si="8">I9/H9-1</f>
        <v>-0.51650824005849594</v>
      </c>
      <c r="W9" s="196">
        <f t="shared" ref="W9:W28" si="9">I9-H9</f>
        <v>-18366</v>
      </c>
      <c r="X9" s="195">
        <f t="shared" ref="X9:X28" si="10">J9/I9-1</f>
        <v>-0.2263843648208469</v>
      </c>
      <c r="Y9" s="196">
        <f t="shared" ref="Y9:Y28" si="11">J9-I9</f>
        <v>-3892</v>
      </c>
      <c r="Z9" s="195">
        <v>-0.26388627966685452</v>
      </c>
      <c r="AA9" s="196">
        <v>-4214</v>
      </c>
    </row>
    <row r="10" spans="2:27" x14ac:dyDescent="0.25">
      <c r="B10" s="169" t="s">
        <v>89</v>
      </c>
      <c r="D10" s="42">
        <v>6236</v>
      </c>
      <c r="E10" s="112">
        <v>4811</v>
      </c>
      <c r="F10" s="112">
        <v>2779</v>
      </c>
      <c r="G10" s="112">
        <v>1565</v>
      </c>
      <c r="H10" s="112">
        <v>186</v>
      </c>
      <c r="I10" s="112">
        <v>86</v>
      </c>
      <c r="J10" s="112">
        <v>53</v>
      </c>
      <c r="K10" s="112">
        <v>73</v>
      </c>
      <c r="L10" s="197"/>
      <c r="M10" s="8"/>
      <c r="N10" s="198">
        <f t="shared" si="0"/>
        <v>-0.22851186658114175</v>
      </c>
      <c r="O10" s="199">
        <f t="shared" si="1"/>
        <v>-1425</v>
      </c>
      <c r="P10" s="198">
        <f t="shared" si="2"/>
        <v>-0.4223654125961338</v>
      </c>
      <c r="Q10" s="199">
        <f t="shared" si="3"/>
        <v>-2032</v>
      </c>
      <c r="R10" s="198">
        <f t="shared" si="4"/>
        <v>-0.43684778697373161</v>
      </c>
      <c r="S10" s="199">
        <f t="shared" si="5"/>
        <v>-1214</v>
      </c>
      <c r="T10" s="198">
        <f t="shared" si="6"/>
        <v>-0.88115015974440891</v>
      </c>
      <c r="U10" s="199">
        <f t="shared" si="7"/>
        <v>-1379</v>
      </c>
      <c r="V10" s="198">
        <f t="shared" si="8"/>
        <v>-0.5376344086021505</v>
      </c>
      <c r="W10" s="199">
        <f t="shared" si="9"/>
        <v>-100</v>
      </c>
      <c r="X10" s="198">
        <f t="shared" si="10"/>
        <v>-0.38372093023255816</v>
      </c>
      <c r="Y10" s="199">
        <f t="shared" si="11"/>
        <v>-33</v>
      </c>
      <c r="Z10" s="198">
        <v>-0.32407407407407413</v>
      </c>
      <c r="AA10" s="199">
        <v>-35</v>
      </c>
    </row>
    <row r="11" spans="2:27" x14ac:dyDescent="0.25">
      <c r="B11" s="169" t="s">
        <v>90</v>
      </c>
      <c r="D11" s="42">
        <v>5794</v>
      </c>
      <c r="E11" s="112">
        <v>3064</v>
      </c>
      <c r="F11" s="112">
        <v>2063</v>
      </c>
      <c r="G11" s="112">
        <v>2778</v>
      </c>
      <c r="H11" s="112">
        <v>1346</v>
      </c>
      <c r="I11" s="112">
        <v>445</v>
      </c>
      <c r="J11" s="112">
        <v>379</v>
      </c>
      <c r="K11" s="112">
        <v>485</v>
      </c>
      <c r="L11" s="197"/>
      <c r="M11" s="8"/>
      <c r="N11" s="198">
        <f t="shared" si="0"/>
        <v>-0.47117707973765965</v>
      </c>
      <c r="O11" s="199">
        <f t="shared" si="1"/>
        <v>-2730</v>
      </c>
      <c r="P11" s="198">
        <f t="shared" si="2"/>
        <v>-0.32669712793733685</v>
      </c>
      <c r="Q11" s="199">
        <f t="shared" si="3"/>
        <v>-1001</v>
      </c>
      <c r="R11" s="198">
        <f t="shared" si="4"/>
        <v>0.34658264663111971</v>
      </c>
      <c r="S11" s="199">
        <f t="shared" si="5"/>
        <v>715</v>
      </c>
      <c r="T11" s="198">
        <f t="shared" si="6"/>
        <v>-0.51547876169906415</v>
      </c>
      <c r="U11" s="199">
        <f t="shared" si="7"/>
        <v>-1432</v>
      </c>
      <c r="V11" s="198">
        <f t="shared" si="8"/>
        <v>-0.66939078751857362</v>
      </c>
      <c r="W11" s="199">
        <f t="shared" si="9"/>
        <v>-901</v>
      </c>
      <c r="X11" s="198">
        <f t="shared" si="10"/>
        <v>-0.14831460674157304</v>
      </c>
      <c r="Y11" s="199">
        <f t="shared" si="11"/>
        <v>-66</v>
      </c>
      <c r="Z11" s="198">
        <v>0.27968337730870713</v>
      </c>
      <c r="AA11" s="199">
        <v>106</v>
      </c>
    </row>
    <row r="12" spans="2:27" x14ac:dyDescent="0.25">
      <c r="B12" s="169" t="s">
        <v>91</v>
      </c>
      <c r="D12" s="42">
        <v>4317</v>
      </c>
      <c r="E12" s="112">
        <v>2454</v>
      </c>
      <c r="F12" s="112">
        <v>2514</v>
      </c>
      <c r="G12" s="112">
        <v>3293</v>
      </c>
      <c r="H12" s="112">
        <v>4117</v>
      </c>
      <c r="I12" s="112">
        <v>3750</v>
      </c>
      <c r="J12" s="112">
        <v>3846</v>
      </c>
      <c r="K12" s="112">
        <v>4007</v>
      </c>
      <c r="L12" s="197"/>
      <c r="M12" s="8"/>
      <c r="N12" s="198">
        <f t="shared" si="0"/>
        <v>-0.43154968728283527</v>
      </c>
      <c r="O12" s="199">
        <f t="shared" si="1"/>
        <v>-1863</v>
      </c>
      <c r="P12" s="198">
        <f t="shared" si="2"/>
        <v>2.4449877750611249E-2</v>
      </c>
      <c r="Q12" s="199">
        <f t="shared" si="3"/>
        <v>60</v>
      </c>
      <c r="R12" s="198">
        <f t="shared" si="4"/>
        <v>0.30986475735879071</v>
      </c>
      <c r="S12" s="199">
        <f t="shared" si="5"/>
        <v>779</v>
      </c>
      <c r="T12" s="198">
        <f t="shared" si="6"/>
        <v>0.25022775584573331</v>
      </c>
      <c r="U12" s="199">
        <f t="shared" si="7"/>
        <v>824</v>
      </c>
      <c r="V12" s="198">
        <f t="shared" si="8"/>
        <v>-8.9142579548214695E-2</v>
      </c>
      <c r="W12" s="199">
        <f t="shared" si="9"/>
        <v>-367</v>
      </c>
      <c r="X12" s="198">
        <f t="shared" si="10"/>
        <v>2.5600000000000067E-2</v>
      </c>
      <c r="Y12" s="199">
        <f t="shared" si="11"/>
        <v>96</v>
      </c>
      <c r="Z12" s="198">
        <v>0.1177126917712692</v>
      </c>
      <c r="AA12" s="199">
        <v>422</v>
      </c>
    </row>
    <row r="13" spans="2:27" x14ac:dyDescent="0.25">
      <c r="B13" s="169" t="s">
        <v>92</v>
      </c>
      <c r="D13" s="42">
        <v>9040</v>
      </c>
      <c r="E13" s="112">
        <v>8082</v>
      </c>
      <c r="F13" s="112">
        <v>9950</v>
      </c>
      <c r="G13" s="112">
        <v>7071</v>
      </c>
      <c r="H13" s="112">
        <v>5826</v>
      </c>
      <c r="I13" s="112">
        <v>7478</v>
      </c>
      <c r="J13" s="112">
        <v>2427</v>
      </c>
      <c r="K13" s="112">
        <v>607</v>
      </c>
      <c r="L13" s="197"/>
      <c r="M13" s="8"/>
      <c r="N13" s="198">
        <f t="shared" si="0"/>
        <v>-0.10597345132743363</v>
      </c>
      <c r="O13" s="199">
        <f t="shared" si="1"/>
        <v>-958</v>
      </c>
      <c r="P13" s="198">
        <f t="shared" si="2"/>
        <v>0.23113090819104176</v>
      </c>
      <c r="Q13" s="199">
        <f t="shared" si="3"/>
        <v>1868</v>
      </c>
      <c r="R13" s="198">
        <f t="shared" si="4"/>
        <v>-0.28934673366834174</v>
      </c>
      <c r="S13" s="199">
        <f t="shared" si="5"/>
        <v>-2879</v>
      </c>
      <c r="T13" s="198">
        <f t="shared" si="6"/>
        <v>-0.1760712770470938</v>
      </c>
      <c r="U13" s="199">
        <f t="shared" si="7"/>
        <v>-1245</v>
      </c>
      <c r="V13" s="198">
        <f t="shared" si="8"/>
        <v>0.28355647099210435</v>
      </c>
      <c r="W13" s="199">
        <f t="shared" si="9"/>
        <v>1652</v>
      </c>
      <c r="X13" s="198">
        <f t="shared" si="10"/>
        <v>-0.67544798074351431</v>
      </c>
      <c r="Y13" s="199">
        <f t="shared" si="11"/>
        <v>-5051</v>
      </c>
      <c r="Z13" s="198">
        <v>-0.95639994253699179</v>
      </c>
      <c r="AA13" s="199">
        <v>-13315</v>
      </c>
    </row>
    <row r="14" spans="2:27" x14ac:dyDescent="0.25">
      <c r="B14" s="169" t="s">
        <v>93</v>
      </c>
      <c r="D14" s="42">
        <v>3990</v>
      </c>
      <c r="E14" s="112">
        <v>3899</v>
      </c>
      <c r="F14" s="112">
        <v>1365</v>
      </c>
      <c r="G14" s="112">
        <v>873</v>
      </c>
      <c r="H14" s="112">
        <v>1583</v>
      </c>
      <c r="I14" s="112">
        <v>376</v>
      </c>
      <c r="J14" s="112">
        <v>425</v>
      </c>
      <c r="K14" s="112">
        <v>1508</v>
      </c>
      <c r="L14" s="197"/>
      <c r="M14" s="8"/>
      <c r="N14" s="198">
        <f t="shared" si="0"/>
        <v>-2.2807017543859609E-2</v>
      </c>
      <c r="O14" s="199">
        <f t="shared" si="1"/>
        <v>-91</v>
      </c>
      <c r="P14" s="198">
        <f t="shared" si="2"/>
        <v>-0.64991023339317766</v>
      </c>
      <c r="Q14" s="199">
        <f t="shared" si="3"/>
        <v>-2534</v>
      </c>
      <c r="R14" s="198">
        <f t="shared" si="4"/>
        <v>-0.36043956043956049</v>
      </c>
      <c r="S14" s="199">
        <f t="shared" si="5"/>
        <v>-492</v>
      </c>
      <c r="T14" s="198">
        <f t="shared" si="6"/>
        <v>0.81328751431844215</v>
      </c>
      <c r="U14" s="199">
        <f t="shared" si="7"/>
        <v>710</v>
      </c>
      <c r="V14" s="198">
        <f t="shared" si="8"/>
        <v>-0.76247631080227418</v>
      </c>
      <c r="W14" s="199">
        <f t="shared" si="9"/>
        <v>-1207</v>
      </c>
      <c r="X14" s="198">
        <f t="shared" si="10"/>
        <v>0.13031914893617014</v>
      </c>
      <c r="Y14" s="199">
        <f t="shared" si="11"/>
        <v>49</v>
      </c>
      <c r="Z14" s="198">
        <v>3.1888888888888891</v>
      </c>
      <c r="AA14" s="199">
        <v>1148</v>
      </c>
    </row>
    <row r="15" spans="2:27" x14ac:dyDescent="0.25">
      <c r="B15" s="169" t="s">
        <v>94</v>
      </c>
      <c r="D15" s="42">
        <v>5895</v>
      </c>
      <c r="E15" s="112">
        <v>4923</v>
      </c>
      <c r="F15" s="112">
        <v>3015</v>
      </c>
      <c r="G15" s="112">
        <v>2591</v>
      </c>
      <c r="H15" s="112">
        <v>2478</v>
      </c>
      <c r="I15" s="112">
        <v>2010</v>
      </c>
      <c r="J15" s="112">
        <v>1924</v>
      </c>
      <c r="K15" s="112">
        <v>3199</v>
      </c>
      <c r="L15" s="197"/>
      <c r="M15" s="8"/>
      <c r="N15" s="198">
        <f t="shared" si="0"/>
        <v>-0.16488549618320614</v>
      </c>
      <c r="O15" s="199">
        <f t="shared" si="1"/>
        <v>-972</v>
      </c>
      <c r="P15" s="198">
        <f t="shared" si="2"/>
        <v>-0.38756855575868376</v>
      </c>
      <c r="Q15" s="199">
        <f t="shared" si="3"/>
        <v>-1908</v>
      </c>
      <c r="R15" s="198">
        <f t="shared" si="4"/>
        <v>-0.14063018242122716</v>
      </c>
      <c r="S15" s="199">
        <f t="shared" si="5"/>
        <v>-424</v>
      </c>
      <c r="T15" s="198">
        <f t="shared" si="6"/>
        <v>-4.3612504824392162E-2</v>
      </c>
      <c r="U15" s="199">
        <f t="shared" si="7"/>
        <v>-113</v>
      </c>
      <c r="V15" s="198">
        <f t="shared" si="8"/>
        <v>-0.18886198547215494</v>
      </c>
      <c r="W15" s="199">
        <f t="shared" si="9"/>
        <v>-468</v>
      </c>
      <c r="X15" s="198">
        <f t="shared" si="10"/>
        <v>-4.2786069651741254E-2</v>
      </c>
      <c r="Y15" s="199">
        <f t="shared" si="11"/>
        <v>-86</v>
      </c>
      <c r="Z15" s="198">
        <v>-0.18579791295495041</v>
      </c>
      <c r="AA15" s="199">
        <v>-730</v>
      </c>
    </row>
    <row r="16" spans="2:27" x14ac:dyDescent="0.25">
      <c r="B16" s="169" t="s">
        <v>95</v>
      </c>
      <c r="D16" s="42">
        <v>1593</v>
      </c>
      <c r="E16" s="112">
        <v>119</v>
      </c>
      <c r="F16" s="112">
        <v>186</v>
      </c>
      <c r="G16" s="112">
        <v>207</v>
      </c>
      <c r="H16" s="112">
        <v>157</v>
      </c>
      <c r="I16" s="112">
        <v>151</v>
      </c>
      <c r="J16" s="112">
        <v>151</v>
      </c>
      <c r="K16" s="112">
        <v>218</v>
      </c>
      <c r="L16" s="197"/>
      <c r="M16" s="8"/>
      <c r="N16" s="198">
        <f t="shared" si="0"/>
        <v>-0.92529817953546767</v>
      </c>
      <c r="O16" s="199">
        <f t="shared" si="1"/>
        <v>-1474</v>
      </c>
      <c r="P16" s="198">
        <f t="shared" si="2"/>
        <v>0.56302521008403361</v>
      </c>
      <c r="Q16" s="199">
        <f t="shared" si="3"/>
        <v>67</v>
      </c>
      <c r="R16" s="198">
        <f t="shared" si="4"/>
        <v>0.11290322580645151</v>
      </c>
      <c r="S16" s="199">
        <f t="shared" si="5"/>
        <v>21</v>
      </c>
      <c r="T16" s="198">
        <f t="shared" si="6"/>
        <v>-0.24154589371980673</v>
      </c>
      <c r="U16" s="199">
        <f t="shared" si="7"/>
        <v>-50</v>
      </c>
      <c r="V16" s="198">
        <f t="shared" si="8"/>
        <v>-3.8216560509554132E-2</v>
      </c>
      <c r="W16" s="199">
        <f t="shared" si="9"/>
        <v>-6</v>
      </c>
      <c r="X16" s="198">
        <f t="shared" si="10"/>
        <v>0</v>
      </c>
      <c r="Y16" s="199">
        <f t="shared" si="11"/>
        <v>0</v>
      </c>
      <c r="Z16" s="198">
        <v>0.36249999999999999</v>
      </c>
      <c r="AA16" s="199">
        <v>58</v>
      </c>
    </row>
    <row r="17" spans="2:27" x14ac:dyDescent="0.25">
      <c r="B17" s="169" t="s">
        <v>96</v>
      </c>
      <c r="D17" s="42">
        <v>76253</v>
      </c>
      <c r="E17" s="112">
        <v>73386</v>
      </c>
      <c r="F17" s="112">
        <v>78542</v>
      </c>
      <c r="G17" s="112">
        <v>69770</v>
      </c>
      <c r="H17" s="112">
        <v>48470</v>
      </c>
      <c r="I17" s="112">
        <v>39755</v>
      </c>
      <c r="J17" s="112">
        <v>38335</v>
      </c>
      <c r="K17" s="112">
        <v>39717</v>
      </c>
      <c r="L17" s="197"/>
      <c r="M17" s="8"/>
      <c r="N17" s="198">
        <f t="shared" si="0"/>
        <v>-3.7598520713939099E-2</v>
      </c>
      <c r="O17" s="199">
        <f t="shared" si="1"/>
        <v>-2867</v>
      </c>
      <c r="P17" s="198">
        <f t="shared" si="2"/>
        <v>7.0258632436704493E-2</v>
      </c>
      <c r="Q17" s="199">
        <f t="shared" si="3"/>
        <v>5156</v>
      </c>
      <c r="R17" s="198">
        <f t="shared" si="4"/>
        <v>-0.11168546764788267</v>
      </c>
      <c r="S17" s="199">
        <f t="shared" si="5"/>
        <v>-8772</v>
      </c>
      <c r="T17" s="198">
        <f t="shared" si="6"/>
        <v>-0.30528880607711051</v>
      </c>
      <c r="U17" s="199">
        <f t="shared" si="7"/>
        <v>-21300</v>
      </c>
      <c r="V17" s="198">
        <f t="shared" si="8"/>
        <v>-0.17980193934392408</v>
      </c>
      <c r="W17" s="199">
        <f t="shared" si="9"/>
        <v>-8715</v>
      </c>
      <c r="X17" s="198">
        <f t="shared" si="10"/>
        <v>-3.5718777512262601E-2</v>
      </c>
      <c r="Y17" s="199">
        <f t="shared" si="11"/>
        <v>-1420</v>
      </c>
      <c r="Z17" s="198">
        <v>-9.6746041640692892E-3</v>
      </c>
      <c r="AA17" s="199">
        <v>-388</v>
      </c>
    </row>
    <row r="18" spans="2:27" x14ac:dyDescent="0.25">
      <c r="B18" s="169" t="s">
        <v>97</v>
      </c>
      <c r="D18" s="42">
        <v>14865</v>
      </c>
      <c r="E18" s="112">
        <v>13381</v>
      </c>
      <c r="F18" s="112">
        <v>11826</v>
      </c>
      <c r="G18" s="112">
        <v>10571</v>
      </c>
      <c r="H18" s="112">
        <v>15501</v>
      </c>
      <c r="I18" s="112">
        <v>7989</v>
      </c>
      <c r="J18" s="112">
        <v>8677</v>
      </c>
      <c r="K18" s="112">
        <v>9894</v>
      </c>
      <c r="L18" s="197"/>
      <c r="M18" s="8"/>
      <c r="N18" s="198">
        <f t="shared" si="0"/>
        <v>-9.9831819710729852E-2</v>
      </c>
      <c r="O18" s="199">
        <f t="shared" si="1"/>
        <v>-1484</v>
      </c>
      <c r="P18" s="198">
        <f t="shared" si="2"/>
        <v>-0.11620955085569096</v>
      </c>
      <c r="Q18" s="199">
        <f t="shared" si="3"/>
        <v>-1555</v>
      </c>
      <c r="R18" s="198">
        <f t="shared" si="4"/>
        <v>-0.10612210383899878</v>
      </c>
      <c r="S18" s="199">
        <f t="shared" si="5"/>
        <v>-1255</v>
      </c>
      <c r="T18" s="198">
        <f t="shared" si="6"/>
        <v>0.46637025825371303</v>
      </c>
      <c r="U18" s="199">
        <f t="shared" si="7"/>
        <v>4930</v>
      </c>
      <c r="V18" s="198">
        <f t="shared" si="8"/>
        <v>-0.48461389587768533</v>
      </c>
      <c r="W18" s="199">
        <f t="shared" si="9"/>
        <v>-7512</v>
      </c>
      <c r="X18" s="198">
        <f t="shared" si="10"/>
        <v>8.6118412817624224E-2</v>
      </c>
      <c r="Y18" s="199">
        <f t="shared" si="11"/>
        <v>688</v>
      </c>
      <c r="Z18" s="198">
        <v>0.73639873639873632</v>
      </c>
      <c r="AA18" s="199">
        <v>4196</v>
      </c>
    </row>
    <row r="19" spans="2:27" x14ac:dyDescent="0.25">
      <c r="B19" s="169" t="s">
        <v>98</v>
      </c>
      <c r="D19" s="42">
        <v>7206</v>
      </c>
      <c r="E19" s="112">
        <v>5685</v>
      </c>
      <c r="F19" s="112">
        <v>5272</v>
      </c>
      <c r="G19" s="112">
        <v>6122</v>
      </c>
      <c r="H19" s="112">
        <v>5753</v>
      </c>
      <c r="I19" s="112">
        <v>3823</v>
      </c>
      <c r="J19" s="112">
        <v>4838</v>
      </c>
      <c r="K19" s="112">
        <v>4847</v>
      </c>
      <c r="L19" s="197"/>
      <c r="M19" s="8"/>
      <c r="N19" s="198">
        <f t="shared" si="0"/>
        <v>-0.21107410491257284</v>
      </c>
      <c r="O19" s="199">
        <f t="shared" si="1"/>
        <v>-1521</v>
      </c>
      <c r="P19" s="198">
        <f t="shared" si="2"/>
        <v>-7.2647317502198772E-2</v>
      </c>
      <c r="Q19" s="199">
        <f t="shared" si="3"/>
        <v>-413</v>
      </c>
      <c r="R19" s="198">
        <f t="shared" si="4"/>
        <v>0.16122913505311076</v>
      </c>
      <c r="S19" s="199">
        <f t="shared" si="5"/>
        <v>850</v>
      </c>
      <c r="T19" s="198">
        <f t="shared" si="6"/>
        <v>-6.0274420124142414E-2</v>
      </c>
      <c r="U19" s="199">
        <f t="shared" si="7"/>
        <v>-369</v>
      </c>
      <c r="V19" s="198">
        <f t="shared" si="8"/>
        <v>-0.33547714236050752</v>
      </c>
      <c r="W19" s="199">
        <f t="shared" si="9"/>
        <v>-1930</v>
      </c>
      <c r="X19" s="198">
        <f t="shared" si="10"/>
        <v>0.26549829976458272</v>
      </c>
      <c r="Y19" s="199">
        <f t="shared" si="11"/>
        <v>1015</v>
      </c>
      <c r="Z19" s="198">
        <v>3.3916382252559663E-2</v>
      </c>
      <c r="AA19" s="199">
        <v>159</v>
      </c>
    </row>
    <row r="20" spans="2:27" x14ac:dyDescent="0.25">
      <c r="B20" s="169" t="s">
        <v>99</v>
      </c>
      <c r="D20" s="42">
        <v>8456</v>
      </c>
      <c r="E20" s="112">
        <v>4923</v>
      </c>
      <c r="F20" s="112">
        <v>4018</v>
      </c>
      <c r="G20" s="112">
        <v>3271</v>
      </c>
      <c r="H20" s="112">
        <v>1893</v>
      </c>
      <c r="I20" s="112">
        <v>1256</v>
      </c>
      <c r="J20" s="112">
        <v>594</v>
      </c>
      <c r="K20" s="112">
        <v>587</v>
      </c>
      <c r="L20" s="197"/>
      <c r="M20" s="8"/>
      <c r="N20" s="198">
        <f t="shared" si="0"/>
        <v>-0.41780983916745507</v>
      </c>
      <c r="O20" s="199">
        <f t="shared" si="1"/>
        <v>-3533</v>
      </c>
      <c r="P20" s="198">
        <f t="shared" si="2"/>
        <v>-0.18383099735933373</v>
      </c>
      <c r="Q20" s="199">
        <f t="shared" si="3"/>
        <v>-905</v>
      </c>
      <c r="R20" s="198">
        <f t="shared" si="4"/>
        <v>-0.18591338974614235</v>
      </c>
      <c r="S20" s="199">
        <f t="shared" si="5"/>
        <v>-747</v>
      </c>
      <c r="T20" s="198">
        <f t="shared" si="6"/>
        <v>-0.42127789666768567</v>
      </c>
      <c r="U20" s="199">
        <f t="shared" si="7"/>
        <v>-1378</v>
      </c>
      <c r="V20" s="198">
        <f t="shared" si="8"/>
        <v>-0.33650290544109873</v>
      </c>
      <c r="W20" s="199">
        <f t="shared" si="9"/>
        <v>-637</v>
      </c>
      <c r="X20" s="198">
        <f t="shared" si="10"/>
        <v>-0.52707006369426757</v>
      </c>
      <c r="Y20" s="199">
        <f t="shared" si="11"/>
        <v>-662</v>
      </c>
      <c r="Z20" s="198">
        <v>-0.5124584717607974</v>
      </c>
      <c r="AA20" s="199">
        <v>-617</v>
      </c>
    </row>
    <row r="21" spans="2:27" x14ac:dyDescent="0.25">
      <c r="B21" s="169" t="s">
        <v>100</v>
      </c>
      <c r="D21" s="42">
        <v>28300</v>
      </c>
      <c r="E21" s="112">
        <v>28494</v>
      </c>
      <c r="F21" s="112">
        <v>10563</v>
      </c>
      <c r="G21" s="112">
        <v>9303</v>
      </c>
      <c r="H21" s="112">
        <v>8062</v>
      </c>
      <c r="I21" s="112">
        <v>10859</v>
      </c>
      <c r="J21" s="112">
        <v>10056</v>
      </c>
      <c r="K21" s="112">
        <v>14467</v>
      </c>
      <c r="L21" s="197"/>
      <c r="M21" s="8"/>
      <c r="N21" s="198">
        <f t="shared" si="0"/>
        <v>6.8551236749117006E-3</v>
      </c>
      <c r="O21" s="199">
        <f t="shared" si="1"/>
        <v>194</v>
      </c>
      <c r="P21" s="198">
        <f t="shared" si="2"/>
        <v>-0.62929037692145717</v>
      </c>
      <c r="Q21" s="199">
        <f t="shared" si="3"/>
        <v>-17931</v>
      </c>
      <c r="R21" s="198">
        <f t="shared" si="4"/>
        <v>-0.11928429423459241</v>
      </c>
      <c r="S21" s="199">
        <f t="shared" si="5"/>
        <v>-1260</v>
      </c>
      <c r="T21" s="198">
        <f t="shared" si="6"/>
        <v>-0.13339782865742233</v>
      </c>
      <c r="U21" s="199">
        <f t="shared" si="7"/>
        <v>-1241</v>
      </c>
      <c r="V21" s="198">
        <f t="shared" si="8"/>
        <v>0.34693624410816182</v>
      </c>
      <c r="W21" s="199">
        <f t="shared" si="9"/>
        <v>2797</v>
      </c>
      <c r="X21" s="198">
        <f t="shared" si="10"/>
        <v>-7.3947877336771328E-2</v>
      </c>
      <c r="Y21" s="199">
        <f t="shared" si="11"/>
        <v>-803</v>
      </c>
      <c r="Z21" s="198">
        <v>2.3415393322014699E-2</v>
      </c>
      <c r="AA21" s="199">
        <v>331</v>
      </c>
    </row>
    <row r="22" spans="2:27" x14ac:dyDescent="0.25">
      <c r="B22" s="169" t="s">
        <v>101</v>
      </c>
      <c r="D22" s="42">
        <v>6258</v>
      </c>
      <c r="E22" s="112">
        <v>4718</v>
      </c>
      <c r="F22" s="112">
        <v>5035</v>
      </c>
      <c r="G22" s="112">
        <v>6525</v>
      </c>
      <c r="H22" s="112">
        <v>7096</v>
      </c>
      <c r="I22" s="112">
        <v>6987</v>
      </c>
      <c r="J22" s="112">
        <v>7279</v>
      </c>
      <c r="K22" s="112">
        <v>7825</v>
      </c>
      <c r="L22" s="197"/>
      <c r="M22" s="8"/>
      <c r="N22" s="198">
        <f t="shared" si="0"/>
        <v>-0.24608501118568238</v>
      </c>
      <c r="O22" s="199">
        <f t="shared" si="1"/>
        <v>-1540</v>
      </c>
      <c r="P22" s="198">
        <f t="shared" si="2"/>
        <v>6.7189487070792753E-2</v>
      </c>
      <c r="Q22" s="199">
        <f t="shared" si="3"/>
        <v>317</v>
      </c>
      <c r="R22" s="198">
        <f t="shared" si="4"/>
        <v>0.29592850049652442</v>
      </c>
      <c r="S22" s="199">
        <f t="shared" si="5"/>
        <v>1490</v>
      </c>
      <c r="T22" s="198">
        <f t="shared" si="6"/>
        <v>8.7509578544061384E-2</v>
      </c>
      <c r="U22" s="199">
        <f t="shared" si="7"/>
        <v>571</v>
      </c>
      <c r="V22" s="198">
        <f t="shared" si="8"/>
        <v>-1.5360766629086808E-2</v>
      </c>
      <c r="W22" s="199">
        <f t="shared" si="9"/>
        <v>-109</v>
      </c>
      <c r="X22" s="198">
        <f t="shared" si="10"/>
        <v>4.1791899241448327E-2</v>
      </c>
      <c r="Y22" s="199">
        <f t="shared" si="11"/>
        <v>292</v>
      </c>
      <c r="Z22" s="198">
        <v>0.30394934177637062</v>
      </c>
      <c r="AA22" s="199">
        <v>1824</v>
      </c>
    </row>
    <row r="23" spans="2:27" x14ac:dyDescent="0.25">
      <c r="B23" s="169" t="s">
        <v>102</v>
      </c>
      <c r="D23" s="42">
        <v>836</v>
      </c>
      <c r="E23" s="112">
        <v>801</v>
      </c>
      <c r="F23" s="112">
        <v>1019</v>
      </c>
      <c r="G23" s="112">
        <v>768</v>
      </c>
      <c r="H23" s="112">
        <v>659</v>
      </c>
      <c r="I23" s="112">
        <v>458</v>
      </c>
      <c r="J23" s="112">
        <v>609</v>
      </c>
      <c r="K23" s="112">
        <v>465</v>
      </c>
      <c r="L23" s="197"/>
      <c r="M23" s="8"/>
      <c r="N23" s="198">
        <f t="shared" si="0"/>
        <v>-4.186602870813394E-2</v>
      </c>
      <c r="O23" s="199">
        <f t="shared" si="1"/>
        <v>-35</v>
      </c>
      <c r="P23" s="198">
        <f t="shared" si="2"/>
        <v>0.27215980024968789</v>
      </c>
      <c r="Q23" s="199">
        <f t="shared" si="3"/>
        <v>218</v>
      </c>
      <c r="R23" s="198">
        <f t="shared" si="4"/>
        <v>-0.24631992149165849</v>
      </c>
      <c r="S23" s="199">
        <f t="shared" si="5"/>
        <v>-251</v>
      </c>
      <c r="T23" s="198">
        <f t="shared" si="6"/>
        <v>-0.14192708333333337</v>
      </c>
      <c r="U23" s="199">
        <f t="shared" si="7"/>
        <v>-109</v>
      </c>
      <c r="V23" s="198">
        <f t="shared" si="8"/>
        <v>-0.30500758725341426</v>
      </c>
      <c r="W23" s="199">
        <f t="shared" si="9"/>
        <v>-201</v>
      </c>
      <c r="X23" s="198">
        <f t="shared" si="10"/>
        <v>0.32969432314410474</v>
      </c>
      <c r="Y23" s="199">
        <f t="shared" si="11"/>
        <v>151</v>
      </c>
      <c r="Z23" s="198">
        <v>0.24331550802139049</v>
      </c>
      <c r="AA23" s="199">
        <v>91</v>
      </c>
    </row>
    <row r="24" spans="2:27" x14ac:dyDescent="0.25">
      <c r="B24" s="169" t="s">
        <v>103</v>
      </c>
      <c r="D24" s="42">
        <v>13680</v>
      </c>
      <c r="E24" s="112">
        <v>13558</v>
      </c>
      <c r="F24" s="112">
        <v>13090</v>
      </c>
      <c r="G24" s="112">
        <v>13861</v>
      </c>
      <c r="H24" s="112">
        <v>14769</v>
      </c>
      <c r="I24" s="112">
        <v>14321</v>
      </c>
      <c r="J24" s="112">
        <v>13234</v>
      </c>
      <c r="K24" s="112">
        <v>13098</v>
      </c>
      <c r="L24" s="197"/>
      <c r="M24" s="8"/>
      <c r="N24" s="198">
        <f t="shared" si="0"/>
        <v>-8.9181286549707695E-3</v>
      </c>
      <c r="O24" s="199">
        <f t="shared" si="1"/>
        <v>-122</v>
      </c>
      <c r="P24" s="198">
        <f t="shared" si="2"/>
        <v>-3.451836554064025E-2</v>
      </c>
      <c r="Q24" s="199">
        <f t="shared" si="3"/>
        <v>-468</v>
      </c>
      <c r="R24" s="198">
        <f t="shared" si="4"/>
        <v>5.8899923605805871E-2</v>
      </c>
      <c r="S24" s="199">
        <f t="shared" si="5"/>
        <v>771</v>
      </c>
      <c r="T24" s="198">
        <f t="shared" si="6"/>
        <v>6.5507539138590198E-2</v>
      </c>
      <c r="U24" s="199">
        <f t="shared" si="7"/>
        <v>908</v>
      </c>
      <c r="V24" s="198">
        <f t="shared" si="8"/>
        <v>-3.0333807299072424E-2</v>
      </c>
      <c r="W24" s="199">
        <f t="shared" si="9"/>
        <v>-448</v>
      </c>
      <c r="X24" s="198">
        <f t="shared" si="10"/>
        <v>-7.5902520773688975E-2</v>
      </c>
      <c r="Y24" s="199">
        <f t="shared" si="11"/>
        <v>-1087</v>
      </c>
      <c r="Z24" s="198">
        <v>-4.7487455457784877E-2</v>
      </c>
      <c r="AA24" s="199">
        <v>-653</v>
      </c>
    </row>
    <row r="25" spans="2:27" x14ac:dyDescent="0.25">
      <c r="B25" s="169" t="s">
        <v>104</v>
      </c>
      <c r="D25" s="42">
        <v>3116</v>
      </c>
      <c r="E25" s="112">
        <v>3168</v>
      </c>
      <c r="F25" s="112">
        <v>3686</v>
      </c>
      <c r="G25" s="112">
        <v>1997</v>
      </c>
      <c r="H25" s="112">
        <v>1466</v>
      </c>
      <c r="I25" s="112">
        <v>1072</v>
      </c>
      <c r="J25" s="112">
        <v>809</v>
      </c>
      <c r="K25" s="112">
        <v>959</v>
      </c>
      <c r="L25" s="197"/>
      <c r="M25" s="8"/>
      <c r="N25" s="198">
        <f t="shared" si="0"/>
        <v>1.6688061617458283E-2</v>
      </c>
      <c r="O25" s="199">
        <f t="shared" si="1"/>
        <v>52</v>
      </c>
      <c r="P25" s="198">
        <f t="shared" si="2"/>
        <v>0.16351010101010099</v>
      </c>
      <c r="Q25" s="199">
        <f t="shared" si="3"/>
        <v>518</v>
      </c>
      <c r="R25" s="198">
        <f t="shared" si="4"/>
        <v>-0.45822029300054257</v>
      </c>
      <c r="S25" s="199">
        <f t="shared" si="5"/>
        <v>-1689</v>
      </c>
      <c r="T25" s="198">
        <f t="shared" si="6"/>
        <v>-0.26589884827240862</v>
      </c>
      <c r="U25" s="199">
        <f t="shared" si="7"/>
        <v>-531</v>
      </c>
      <c r="V25" s="198">
        <f t="shared" si="8"/>
        <v>-0.26875852660300137</v>
      </c>
      <c r="W25" s="199">
        <f t="shared" si="9"/>
        <v>-394</v>
      </c>
      <c r="X25" s="198">
        <f t="shared" si="10"/>
        <v>-0.24533582089552242</v>
      </c>
      <c r="Y25" s="199">
        <f t="shared" si="11"/>
        <v>-263</v>
      </c>
      <c r="Z25" s="198">
        <v>-0.12579762989972651</v>
      </c>
      <c r="AA25" s="199">
        <v>-138</v>
      </c>
    </row>
    <row r="26" spans="2:27" x14ac:dyDescent="0.25">
      <c r="B26" s="169" t="s">
        <v>105</v>
      </c>
      <c r="D26" s="42">
        <v>22</v>
      </c>
      <c r="E26" s="112">
        <v>26</v>
      </c>
      <c r="F26" s="112">
        <v>45</v>
      </c>
      <c r="G26" s="112">
        <v>77</v>
      </c>
      <c r="H26" s="112">
        <v>52</v>
      </c>
      <c r="I26" s="112">
        <v>71</v>
      </c>
      <c r="J26" s="112">
        <v>102</v>
      </c>
      <c r="K26" s="112">
        <v>64</v>
      </c>
      <c r="L26" s="197"/>
      <c r="M26" s="8"/>
      <c r="N26" s="198">
        <f t="shared" si="0"/>
        <v>0.18181818181818188</v>
      </c>
      <c r="O26" s="199">
        <f t="shared" si="1"/>
        <v>4</v>
      </c>
      <c r="P26" s="198">
        <f t="shared" si="2"/>
        <v>0.73076923076923084</v>
      </c>
      <c r="Q26" s="199">
        <f t="shared" si="3"/>
        <v>19</v>
      </c>
      <c r="R26" s="198">
        <f t="shared" si="4"/>
        <v>0.71111111111111103</v>
      </c>
      <c r="S26" s="199">
        <f t="shared" si="5"/>
        <v>32</v>
      </c>
      <c r="T26" s="198">
        <f t="shared" si="6"/>
        <v>-0.32467532467532467</v>
      </c>
      <c r="U26" s="199">
        <f t="shared" si="7"/>
        <v>-25</v>
      </c>
      <c r="V26" s="198">
        <f t="shared" si="8"/>
        <v>0.36538461538461542</v>
      </c>
      <c r="W26" s="199">
        <f t="shared" si="9"/>
        <v>19</v>
      </c>
      <c r="X26" s="198">
        <f t="shared" si="10"/>
        <v>0.43661971830985924</v>
      </c>
      <c r="Y26" s="199">
        <f t="shared" si="11"/>
        <v>31</v>
      </c>
      <c r="Z26" s="198">
        <v>-0.36</v>
      </c>
      <c r="AA26" s="199">
        <v>-36</v>
      </c>
    </row>
    <row r="27" spans="2:27" x14ac:dyDescent="0.25">
      <c r="B27" s="169" t="s">
        <v>106</v>
      </c>
      <c r="D27" s="42">
        <v>126</v>
      </c>
      <c r="E27" s="112">
        <v>217</v>
      </c>
      <c r="F27" s="112">
        <v>143</v>
      </c>
      <c r="G27" s="112">
        <v>174</v>
      </c>
      <c r="H27" s="112">
        <v>269</v>
      </c>
      <c r="I27" s="112">
        <v>254</v>
      </c>
      <c r="J27" s="112">
        <v>289</v>
      </c>
      <c r="K27" s="112">
        <v>171</v>
      </c>
      <c r="L27" s="197"/>
      <c r="M27" s="8"/>
      <c r="N27" s="198">
        <f t="shared" si="0"/>
        <v>0.72222222222222232</v>
      </c>
      <c r="O27" s="199">
        <f t="shared" si="1"/>
        <v>91</v>
      </c>
      <c r="P27" s="198">
        <f t="shared" si="2"/>
        <v>-0.34101382488479259</v>
      </c>
      <c r="Q27" s="199">
        <f t="shared" si="3"/>
        <v>-74</v>
      </c>
      <c r="R27" s="198">
        <f t="shared" si="4"/>
        <v>0.21678321678321688</v>
      </c>
      <c r="S27" s="199">
        <f t="shared" si="5"/>
        <v>31</v>
      </c>
      <c r="T27" s="198">
        <f t="shared" si="6"/>
        <v>0.54597701149425282</v>
      </c>
      <c r="U27" s="199">
        <f t="shared" si="7"/>
        <v>95</v>
      </c>
      <c r="V27" s="198">
        <f t="shared" si="8"/>
        <v>-5.5762081784386575E-2</v>
      </c>
      <c r="W27" s="199">
        <f t="shared" si="9"/>
        <v>-15</v>
      </c>
      <c r="X27" s="198">
        <f t="shared" si="10"/>
        <v>0.13779527559055116</v>
      </c>
      <c r="Y27" s="199">
        <f t="shared" si="11"/>
        <v>35</v>
      </c>
      <c r="Z27" s="198">
        <v>-0.41438356164383561</v>
      </c>
      <c r="AA27" s="199">
        <v>-121</v>
      </c>
    </row>
    <row r="28" spans="2:27" x14ac:dyDescent="0.25">
      <c r="B28" s="31" t="s">
        <v>49</v>
      </c>
      <c r="D28" s="63">
        <v>269854</v>
      </c>
      <c r="E28" s="63">
        <v>232243</v>
      </c>
      <c r="F28" s="63">
        <v>193436</v>
      </c>
      <c r="G28" s="63">
        <v>177423</v>
      </c>
      <c r="H28" s="63">
        <v>155241</v>
      </c>
      <c r="I28" s="63">
        <v>118333</v>
      </c>
      <c r="J28" s="63">
        <v>107327</v>
      </c>
      <c r="K28" s="63">
        <v>113946</v>
      </c>
      <c r="L28" s="64"/>
      <c r="M28" s="11"/>
      <c r="N28" s="200">
        <f t="shared" si="0"/>
        <v>-0.13937536593861866</v>
      </c>
      <c r="O28" s="62">
        <f t="shared" si="1"/>
        <v>-37611</v>
      </c>
      <c r="P28" s="200">
        <f t="shared" si="2"/>
        <v>-0.16709653251120593</v>
      </c>
      <c r="Q28" s="62">
        <f t="shared" si="3"/>
        <v>-38807</v>
      </c>
      <c r="R28" s="200">
        <f t="shared" si="4"/>
        <v>-8.2781902024442244E-2</v>
      </c>
      <c r="S28" s="62">
        <f t="shared" si="5"/>
        <v>-16013</v>
      </c>
      <c r="T28" s="200">
        <f t="shared" si="6"/>
        <v>-0.12502324952232802</v>
      </c>
      <c r="U28" s="62">
        <f t="shared" si="7"/>
        <v>-22182</v>
      </c>
      <c r="V28" s="200">
        <f t="shared" si="8"/>
        <v>-0.23774647161510165</v>
      </c>
      <c r="W28" s="62">
        <f t="shared" si="9"/>
        <v>-36908</v>
      </c>
      <c r="X28" s="200">
        <f t="shared" si="10"/>
        <v>-9.3008712700599183E-2</v>
      </c>
      <c r="Y28" s="62">
        <f t="shared" si="11"/>
        <v>-11006</v>
      </c>
      <c r="Z28" s="200">
        <v>-9.4646347470959347E-2</v>
      </c>
      <c r="AA28" s="62">
        <v>-11912</v>
      </c>
    </row>
  </sheetData>
  <mergeCells count="10">
    <mergeCell ref="D5:L6"/>
    <mergeCell ref="N6:O6"/>
    <mergeCell ref="R6:S6"/>
    <mergeCell ref="T6:U6"/>
    <mergeCell ref="B3:AA3"/>
    <mergeCell ref="N5:AA5"/>
    <mergeCell ref="V6:W6"/>
    <mergeCell ref="Z6:AA6"/>
    <mergeCell ref="X6:Y6"/>
    <mergeCell ref="P6:Q6"/>
  </mergeCells>
  <printOptions horizontalCentered="1" verticalCentered="1"/>
  <pageMargins left="0.27777777777777779" right="0.27777777777777779" top="0.27777777777777779" bottom="0.27777777777777779" header="0.1388888888888889" footer="0.1388888888888889"/>
  <pageSetup paperSize="9" scale="54" orientation="landscape" r:id="rId1"/>
  <drawing r:id="rId2"/>
  <extLst>
    <ext xmlns:x14="http://schemas.microsoft.com/office/spreadsheetml/2009/9/main" uri="{05C60535-1F16-4fd2-B633-F4F36F0B64E0}">
      <x14:sparklineGroups xmlns:xm="http://schemas.microsoft.com/office/excel/2006/main">
        <x14:sparklineGroup displayEmptyCellsAs="gap" xr2:uid="{7564B426-11F8-4B41-A3F8-182CF96E938D}">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
              <xm:f>EVO_sinPIA!$D$28:$K$28</xm:f>
              <xm:sqref>L28</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379</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380</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6:T7"/>
  <sheetViews>
    <sheetView showGridLines="0" workbookViewId="0"/>
  </sheetViews>
  <sheetFormatPr baseColWidth="10" defaultColWidth="8.7109375" defaultRowHeight="15" x14ac:dyDescent="0.25"/>
  <sheetData>
    <row r="6" spans="1:20" ht="21" x14ac:dyDescent="0.25">
      <c r="A6" s="209" t="s">
        <v>381</v>
      </c>
      <c r="B6" s="210"/>
      <c r="C6" s="210"/>
      <c r="D6" s="210"/>
      <c r="E6" s="210"/>
      <c r="F6" s="210"/>
      <c r="G6" s="210"/>
      <c r="H6" s="210"/>
      <c r="I6" s="210"/>
      <c r="J6" s="210"/>
      <c r="K6" s="210"/>
      <c r="L6" s="210"/>
      <c r="M6" s="210"/>
      <c r="N6" s="210"/>
      <c r="O6" s="210"/>
      <c r="P6" s="210"/>
      <c r="Q6" s="210"/>
      <c r="R6" s="210"/>
      <c r="S6" s="210"/>
      <c r="T6" s="210"/>
    </row>
    <row r="7" spans="1:20" ht="15.75" x14ac:dyDescent="0.25">
      <c r="B7" s="226" t="s">
        <v>113</v>
      </c>
      <c r="C7" s="210"/>
      <c r="D7" s="210"/>
      <c r="E7" s="210"/>
      <c r="F7" s="210"/>
      <c r="G7" s="210"/>
      <c r="H7" s="210"/>
      <c r="I7" s="210"/>
      <c r="J7" s="210"/>
      <c r="K7" s="210"/>
      <c r="L7" s="210"/>
      <c r="M7" s="210"/>
      <c r="N7" s="210"/>
      <c r="O7" s="210"/>
      <c r="P7" s="210"/>
      <c r="Q7" s="210"/>
      <c r="R7" s="210"/>
      <c r="S7" s="210"/>
      <c r="T7" s="210"/>
    </row>
  </sheetData>
  <mergeCells count="2">
    <mergeCell ref="A6:T6"/>
    <mergeCell ref="B7:T7"/>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B1:Q33"/>
  <sheetViews>
    <sheetView showGridLines="0" workbookViewId="0"/>
  </sheetViews>
  <sheetFormatPr baseColWidth="10" defaultColWidth="8.7109375" defaultRowHeight="15" x14ac:dyDescent="0.25"/>
  <cols>
    <col min="1" max="1" width="0.5703125" customWidth="1"/>
    <col min="2" max="2" width="29.140625" customWidth="1"/>
    <col min="3" max="3" width="0.5703125" customWidth="1"/>
    <col min="4" max="4" width="13.42578125" customWidth="1"/>
    <col min="5" max="5" width="0.5703125" customWidth="1"/>
    <col min="6" max="7" width="13.42578125" customWidth="1"/>
    <col min="8" max="8" width="0.5703125" customWidth="1"/>
    <col min="9" max="10" width="13.42578125" customWidth="1"/>
    <col min="11" max="11" width="0.5703125" customWidth="1"/>
    <col min="12" max="17" width="13.42578125" customWidth="1"/>
  </cols>
  <sheetData>
    <row r="1" spans="2:17" ht="12" customHeight="1" x14ac:dyDescent="0.25"/>
    <row r="2" spans="2:17" ht="52.5" customHeight="1" x14ac:dyDescent="0.25"/>
    <row r="3" spans="2:17" ht="23.45" customHeight="1" x14ac:dyDescent="0.25">
      <c r="B3" s="209" t="s">
        <v>382</v>
      </c>
      <c r="C3" s="210"/>
      <c r="D3" s="210"/>
      <c r="E3" s="210"/>
      <c r="F3" s="210"/>
      <c r="G3" s="210"/>
      <c r="H3" s="210"/>
      <c r="I3" s="210"/>
      <c r="J3" s="210"/>
      <c r="K3" s="210"/>
      <c r="L3" s="210"/>
      <c r="M3" s="210"/>
      <c r="N3" s="210"/>
      <c r="O3" s="210"/>
      <c r="P3" s="210"/>
      <c r="Q3" s="210"/>
    </row>
    <row r="4" spans="2:17" ht="18" customHeight="1" x14ac:dyDescent="0.25">
      <c r="B4" s="226" t="s">
        <v>113</v>
      </c>
      <c r="C4" s="210"/>
      <c r="D4" s="210"/>
      <c r="E4" s="210"/>
      <c r="F4" s="210"/>
      <c r="G4" s="210"/>
      <c r="H4" s="210"/>
      <c r="I4" s="210"/>
      <c r="J4" s="210"/>
      <c r="K4" s="210"/>
      <c r="L4" s="210"/>
      <c r="M4" s="210"/>
      <c r="N4" s="210"/>
      <c r="O4" s="210"/>
      <c r="P4" s="210"/>
      <c r="Q4" s="210"/>
    </row>
    <row r="5" spans="2:17" ht="9.6" customHeight="1" x14ac:dyDescent="0.25"/>
    <row r="6" spans="2:17" ht="9.6" customHeight="1" x14ac:dyDescent="0.25">
      <c r="B6" s="219" t="s">
        <v>114</v>
      </c>
      <c r="D6" s="277" t="s">
        <v>383</v>
      </c>
      <c r="F6" s="228" t="s">
        <v>384</v>
      </c>
      <c r="G6" s="261"/>
      <c r="I6" s="228" t="s">
        <v>385</v>
      </c>
      <c r="J6" s="261"/>
      <c r="L6" s="228" t="s">
        <v>359</v>
      </c>
      <c r="M6" s="261"/>
      <c r="N6" s="264" t="s">
        <v>360</v>
      </c>
      <c r="O6" s="215"/>
      <c r="P6" s="215"/>
      <c r="Q6" s="261"/>
    </row>
    <row r="7" spans="2:17" x14ac:dyDescent="0.25">
      <c r="B7" s="220"/>
      <c r="D7" s="220"/>
      <c r="F7" s="225"/>
      <c r="G7" s="274"/>
      <c r="I7" s="225"/>
      <c r="J7" s="274"/>
      <c r="L7" s="225"/>
      <c r="M7" s="274"/>
      <c r="N7" s="205"/>
      <c r="O7" s="206"/>
      <c r="P7" s="206"/>
      <c r="Q7" s="207"/>
    </row>
    <row r="8" spans="2:17" ht="46.5" customHeight="1" x14ac:dyDescent="0.25">
      <c r="B8" s="220"/>
      <c r="D8" s="221"/>
      <c r="F8" s="262"/>
      <c r="G8" s="207"/>
      <c r="I8" s="262"/>
      <c r="J8" s="207"/>
      <c r="L8" s="262"/>
      <c r="M8" s="207"/>
      <c r="N8" s="217" t="s">
        <v>386</v>
      </c>
      <c r="O8" s="202"/>
      <c r="P8" s="217" t="s">
        <v>387</v>
      </c>
      <c r="Q8" s="202"/>
    </row>
    <row r="9" spans="2:17" ht="89.1" customHeight="1" x14ac:dyDescent="0.25">
      <c r="B9" s="221"/>
      <c r="D9" s="58" t="s">
        <v>119</v>
      </c>
      <c r="F9" s="20" t="s">
        <v>119</v>
      </c>
      <c r="G9" s="21" t="s">
        <v>388</v>
      </c>
      <c r="I9" s="20" t="s">
        <v>119</v>
      </c>
      <c r="J9" s="21" t="s">
        <v>388</v>
      </c>
      <c r="L9" s="20" t="s">
        <v>119</v>
      </c>
      <c r="M9" s="28" t="s">
        <v>389</v>
      </c>
      <c r="N9" s="28" t="s">
        <v>119</v>
      </c>
      <c r="O9" s="28" t="s">
        <v>389</v>
      </c>
      <c r="P9" s="28" t="s">
        <v>119</v>
      </c>
      <c r="Q9" s="21" t="s">
        <v>389</v>
      </c>
    </row>
    <row r="10" spans="2:17" ht="8.1" customHeight="1" x14ac:dyDescent="0.25"/>
    <row r="11" spans="2:17" x14ac:dyDescent="0.25">
      <c r="B11" s="16" t="s">
        <v>88</v>
      </c>
      <c r="D11" s="98">
        <v>352209</v>
      </c>
      <c r="F11" s="95">
        <f t="shared" ref="F11:F29" si="0">D11-I11</f>
        <v>335175</v>
      </c>
      <c r="G11" s="124">
        <f t="shared" ref="G11:G29" si="1">IFERROR(F11/D11*100,"-")</f>
        <v>95.163667027248025</v>
      </c>
      <c r="I11" s="95">
        <f t="shared" ref="I11:I29" si="2">L11+N11+P11</f>
        <v>17034</v>
      </c>
      <c r="J11" s="124">
        <f t="shared" ref="J11:J29" si="3">IFERROR(I11/D11*100,"-")</f>
        <v>4.8363329727519746</v>
      </c>
      <c r="L11" s="95">
        <v>4</v>
      </c>
      <c r="M11" s="124">
        <f t="shared" ref="M11:M29" si="4">IFERROR(L11/I11*100,"-")</f>
        <v>2.3482446870963954E-2</v>
      </c>
      <c r="N11" s="95">
        <v>11264</v>
      </c>
      <c r="O11" s="124">
        <f t="shared" ref="O11:O29" si="5">IFERROR(N11/I11*100,"-")</f>
        <v>66.126570388634491</v>
      </c>
      <c r="P11" s="95">
        <v>5766</v>
      </c>
      <c r="Q11" s="124">
        <f t="shared" ref="Q11:Q29" si="6">IFERROR(P11/I11*100,"-")</f>
        <v>33.849947164494544</v>
      </c>
    </row>
    <row r="12" spans="2:17" x14ac:dyDescent="0.25">
      <c r="B12" s="17" t="s">
        <v>89</v>
      </c>
      <c r="D12" s="75">
        <v>50906</v>
      </c>
      <c r="F12" s="72">
        <f t="shared" si="0"/>
        <v>50285</v>
      </c>
      <c r="G12" s="125">
        <f t="shared" si="1"/>
        <v>98.780104506345026</v>
      </c>
      <c r="I12" s="72">
        <f t="shared" si="2"/>
        <v>621</v>
      </c>
      <c r="J12" s="125">
        <f t="shared" si="3"/>
        <v>1.219895493654972</v>
      </c>
      <c r="L12" s="72">
        <v>0</v>
      </c>
      <c r="M12" s="125">
        <f t="shared" si="4"/>
        <v>0</v>
      </c>
      <c r="N12" s="72">
        <v>482</v>
      </c>
      <c r="O12" s="125">
        <f t="shared" si="5"/>
        <v>77.61674718196457</v>
      </c>
      <c r="P12" s="72">
        <v>139</v>
      </c>
      <c r="Q12" s="125">
        <f t="shared" si="6"/>
        <v>22.383252818035427</v>
      </c>
    </row>
    <row r="13" spans="2:17" x14ac:dyDescent="0.25">
      <c r="B13" s="17" t="s">
        <v>90</v>
      </c>
      <c r="D13" s="75">
        <v>34369</v>
      </c>
      <c r="F13" s="72">
        <f t="shared" si="0"/>
        <v>33532</v>
      </c>
      <c r="G13" s="125">
        <f t="shared" si="1"/>
        <v>97.564665832581682</v>
      </c>
      <c r="I13" s="72">
        <f t="shared" si="2"/>
        <v>837</v>
      </c>
      <c r="J13" s="125">
        <f t="shared" si="3"/>
        <v>2.4353341674183131</v>
      </c>
      <c r="L13" s="72">
        <v>3</v>
      </c>
      <c r="M13" s="125">
        <f t="shared" si="4"/>
        <v>0.35842293906810035</v>
      </c>
      <c r="N13" s="72">
        <v>186</v>
      </c>
      <c r="O13" s="125">
        <f t="shared" si="5"/>
        <v>22.222222222222221</v>
      </c>
      <c r="P13" s="72">
        <v>648</v>
      </c>
      <c r="Q13" s="125">
        <f t="shared" si="6"/>
        <v>77.41935483870968</v>
      </c>
    </row>
    <row r="14" spans="2:17" x14ac:dyDescent="0.25">
      <c r="B14" s="17" t="s">
        <v>91</v>
      </c>
      <c r="D14" s="75">
        <v>34514</v>
      </c>
      <c r="F14" s="72">
        <f t="shared" si="0"/>
        <v>34514</v>
      </c>
      <c r="G14" s="125">
        <f t="shared" si="1"/>
        <v>100</v>
      </c>
      <c r="I14" s="72">
        <f t="shared" si="2"/>
        <v>0</v>
      </c>
      <c r="J14" s="125">
        <f t="shared" si="3"/>
        <v>0</v>
      </c>
      <c r="L14" s="72">
        <v>0</v>
      </c>
      <c r="M14" s="125" t="str">
        <f t="shared" si="4"/>
        <v>-</v>
      </c>
      <c r="N14" s="72">
        <v>0</v>
      </c>
      <c r="O14" s="125" t="str">
        <f t="shared" si="5"/>
        <v>-</v>
      </c>
      <c r="P14" s="72">
        <v>0</v>
      </c>
      <c r="Q14" s="125" t="str">
        <f t="shared" si="6"/>
        <v>-</v>
      </c>
    </row>
    <row r="15" spans="2:17" x14ac:dyDescent="0.25">
      <c r="B15" s="17" t="s">
        <v>92</v>
      </c>
      <c r="D15" s="75">
        <v>73850</v>
      </c>
      <c r="F15" s="72">
        <f t="shared" si="0"/>
        <v>59404</v>
      </c>
      <c r="G15" s="125">
        <f t="shared" si="1"/>
        <v>80.438727149627624</v>
      </c>
      <c r="I15" s="72">
        <f t="shared" si="2"/>
        <v>14446</v>
      </c>
      <c r="J15" s="125">
        <f t="shared" si="3"/>
        <v>19.561272850372376</v>
      </c>
      <c r="L15" s="72">
        <v>13542</v>
      </c>
      <c r="M15" s="125">
        <f t="shared" si="4"/>
        <v>93.742212377128624</v>
      </c>
      <c r="N15" s="72">
        <v>338</v>
      </c>
      <c r="O15" s="125">
        <f t="shared" si="5"/>
        <v>2.3397480271355393</v>
      </c>
      <c r="P15" s="72">
        <v>566</v>
      </c>
      <c r="Q15" s="125">
        <f t="shared" si="6"/>
        <v>3.9180395957358436</v>
      </c>
    </row>
    <row r="16" spans="2:17" x14ac:dyDescent="0.25">
      <c r="B16" s="17" t="s">
        <v>93</v>
      </c>
      <c r="D16" s="75">
        <v>19332</v>
      </c>
      <c r="F16" s="72">
        <f t="shared" si="0"/>
        <v>19331</v>
      </c>
      <c r="G16" s="125">
        <f t="shared" si="1"/>
        <v>99.994827229464107</v>
      </c>
      <c r="I16" s="72">
        <f t="shared" si="2"/>
        <v>1</v>
      </c>
      <c r="J16" s="125">
        <f t="shared" si="3"/>
        <v>5.1727705358990276E-3</v>
      </c>
      <c r="L16" s="72">
        <v>0</v>
      </c>
      <c r="M16" s="125">
        <f t="shared" si="4"/>
        <v>0</v>
      </c>
      <c r="N16" s="72">
        <v>0</v>
      </c>
      <c r="O16" s="125">
        <f t="shared" si="5"/>
        <v>0</v>
      </c>
      <c r="P16" s="72">
        <v>1</v>
      </c>
      <c r="Q16" s="125">
        <f t="shared" si="6"/>
        <v>100</v>
      </c>
    </row>
    <row r="17" spans="2:17" x14ac:dyDescent="0.25">
      <c r="B17" s="17" t="s">
        <v>94</v>
      </c>
      <c r="D17" s="75">
        <v>82249</v>
      </c>
      <c r="F17" s="72">
        <f t="shared" si="0"/>
        <v>80811</v>
      </c>
      <c r="G17" s="125">
        <f t="shared" si="1"/>
        <v>98.251650475993628</v>
      </c>
      <c r="I17" s="72">
        <f t="shared" si="2"/>
        <v>1438</v>
      </c>
      <c r="J17" s="125">
        <f t="shared" si="3"/>
        <v>1.7483495240063711</v>
      </c>
      <c r="L17" s="72">
        <v>4</v>
      </c>
      <c r="M17" s="125">
        <f t="shared" si="4"/>
        <v>0.27816411682892905</v>
      </c>
      <c r="N17" s="72">
        <v>413</v>
      </c>
      <c r="O17" s="125">
        <f t="shared" si="5"/>
        <v>28.720445062586926</v>
      </c>
      <c r="P17" s="72">
        <v>1021</v>
      </c>
      <c r="Q17" s="125">
        <f t="shared" si="6"/>
        <v>71.001390820584149</v>
      </c>
    </row>
    <row r="18" spans="2:17" x14ac:dyDescent="0.25">
      <c r="B18" s="17" t="s">
        <v>95</v>
      </c>
      <c r="D18" s="75">
        <v>128001</v>
      </c>
      <c r="F18" s="72">
        <f t="shared" si="0"/>
        <v>124855</v>
      </c>
      <c r="G18" s="125">
        <f t="shared" si="1"/>
        <v>97.542206701510153</v>
      </c>
      <c r="I18" s="72">
        <f t="shared" si="2"/>
        <v>3146</v>
      </c>
      <c r="J18" s="125">
        <f t="shared" si="3"/>
        <v>2.4577932984898556</v>
      </c>
      <c r="L18" s="72">
        <v>3143</v>
      </c>
      <c r="M18" s="125">
        <f t="shared" si="4"/>
        <v>99.904640813731731</v>
      </c>
      <c r="N18" s="72">
        <v>1</v>
      </c>
      <c r="O18" s="125">
        <f t="shared" si="5"/>
        <v>3.1786395422759059E-2</v>
      </c>
      <c r="P18" s="72">
        <v>2</v>
      </c>
      <c r="Q18" s="125">
        <f t="shared" si="6"/>
        <v>6.3572790845518118E-2</v>
      </c>
    </row>
    <row r="19" spans="2:17" x14ac:dyDescent="0.25">
      <c r="B19" s="17" t="s">
        <v>96</v>
      </c>
      <c r="D19" s="75">
        <v>255935</v>
      </c>
      <c r="F19" s="72">
        <f t="shared" si="0"/>
        <v>255935</v>
      </c>
      <c r="G19" s="125">
        <f t="shared" si="1"/>
        <v>100</v>
      </c>
      <c r="I19" s="72">
        <f t="shared" si="2"/>
        <v>0</v>
      </c>
      <c r="J19" s="125">
        <f t="shared" si="3"/>
        <v>0</v>
      </c>
      <c r="L19" s="72">
        <v>0</v>
      </c>
      <c r="M19" s="125" t="str">
        <f t="shared" si="4"/>
        <v>-</v>
      </c>
      <c r="N19" s="72">
        <v>0</v>
      </c>
      <c r="O19" s="125" t="str">
        <f t="shared" si="5"/>
        <v>-</v>
      </c>
      <c r="P19" s="72">
        <v>0</v>
      </c>
      <c r="Q19" s="125" t="str">
        <f t="shared" si="6"/>
        <v>-</v>
      </c>
    </row>
    <row r="20" spans="2:17" x14ac:dyDescent="0.25">
      <c r="B20" s="17" t="s">
        <v>97</v>
      </c>
      <c r="D20" s="75">
        <v>183429</v>
      </c>
      <c r="F20" s="72">
        <f t="shared" si="0"/>
        <v>180812</v>
      </c>
      <c r="G20" s="125">
        <f t="shared" si="1"/>
        <v>98.57328993779609</v>
      </c>
      <c r="I20" s="72">
        <f t="shared" si="2"/>
        <v>2617</v>
      </c>
      <c r="J20" s="125">
        <f t="shared" si="3"/>
        <v>1.4267100622039044</v>
      </c>
      <c r="L20" s="72">
        <v>8</v>
      </c>
      <c r="M20" s="125">
        <f t="shared" si="4"/>
        <v>0.30569354222392053</v>
      </c>
      <c r="N20" s="72">
        <v>1842</v>
      </c>
      <c r="O20" s="125">
        <f t="shared" si="5"/>
        <v>70.385938097057704</v>
      </c>
      <c r="P20" s="72">
        <v>767</v>
      </c>
      <c r="Q20" s="125">
        <f t="shared" si="6"/>
        <v>29.308368360718379</v>
      </c>
    </row>
    <row r="21" spans="2:17" x14ac:dyDescent="0.25">
      <c r="B21" s="17" t="s">
        <v>98</v>
      </c>
      <c r="D21" s="75">
        <v>37451</v>
      </c>
      <c r="F21" s="72">
        <f t="shared" si="0"/>
        <v>37282</v>
      </c>
      <c r="G21" s="125">
        <f t="shared" si="1"/>
        <v>99.548743691757224</v>
      </c>
      <c r="I21" s="72">
        <f t="shared" si="2"/>
        <v>169</v>
      </c>
      <c r="J21" s="125">
        <f t="shared" si="3"/>
        <v>0.45125630824277052</v>
      </c>
      <c r="L21" s="72">
        <v>0</v>
      </c>
      <c r="M21" s="125">
        <f t="shared" si="4"/>
        <v>0</v>
      </c>
      <c r="N21" s="72">
        <v>0</v>
      </c>
      <c r="O21" s="125">
        <f t="shared" si="5"/>
        <v>0</v>
      </c>
      <c r="P21" s="72">
        <v>169</v>
      </c>
      <c r="Q21" s="125">
        <f t="shared" si="6"/>
        <v>100</v>
      </c>
    </row>
    <row r="22" spans="2:17" x14ac:dyDescent="0.25">
      <c r="B22" s="17" t="s">
        <v>99</v>
      </c>
      <c r="D22" s="75">
        <v>96528</v>
      </c>
      <c r="F22" s="72">
        <f t="shared" si="0"/>
        <v>95790</v>
      </c>
      <c r="G22" s="125">
        <f t="shared" si="1"/>
        <v>99.235454997513671</v>
      </c>
      <c r="I22" s="72">
        <f t="shared" si="2"/>
        <v>738</v>
      </c>
      <c r="J22" s="125">
        <f t="shared" si="3"/>
        <v>0.76454500248632518</v>
      </c>
      <c r="L22" s="72">
        <v>6</v>
      </c>
      <c r="M22" s="125">
        <f t="shared" si="4"/>
        <v>0.81300813008130091</v>
      </c>
      <c r="N22" s="72">
        <v>23</v>
      </c>
      <c r="O22" s="125">
        <f t="shared" si="5"/>
        <v>3.116531165311653</v>
      </c>
      <c r="P22" s="72">
        <v>709</v>
      </c>
      <c r="Q22" s="125">
        <f t="shared" si="6"/>
        <v>96.070460704607044</v>
      </c>
    </row>
    <row r="23" spans="2:17" x14ac:dyDescent="0.25">
      <c r="B23" s="17" t="s">
        <v>100</v>
      </c>
      <c r="D23" s="75">
        <v>218682</v>
      </c>
      <c r="F23" s="72">
        <f t="shared" si="0"/>
        <v>218682</v>
      </c>
      <c r="G23" s="125">
        <f t="shared" si="1"/>
        <v>100</v>
      </c>
      <c r="I23" s="72">
        <f t="shared" si="2"/>
        <v>0</v>
      </c>
      <c r="J23" s="125">
        <f t="shared" si="3"/>
        <v>0</v>
      </c>
      <c r="L23" s="72">
        <v>0</v>
      </c>
      <c r="M23" s="125" t="str">
        <f t="shared" si="4"/>
        <v>-</v>
      </c>
      <c r="N23" s="72">
        <v>0</v>
      </c>
      <c r="O23" s="125" t="str">
        <f t="shared" si="5"/>
        <v>-</v>
      </c>
      <c r="P23" s="72">
        <v>0</v>
      </c>
      <c r="Q23" s="125" t="str">
        <f t="shared" si="6"/>
        <v>-</v>
      </c>
    </row>
    <row r="24" spans="2:17" x14ac:dyDescent="0.25">
      <c r="B24" s="17" t="s">
        <v>101</v>
      </c>
      <c r="D24" s="75">
        <v>51044</v>
      </c>
      <c r="F24" s="72">
        <f t="shared" si="0"/>
        <v>50839</v>
      </c>
      <c r="G24" s="125">
        <f t="shared" si="1"/>
        <v>99.598385706449335</v>
      </c>
      <c r="I24" s="72">
        <f t="shared" si="2"/>
        <v>205</v>
      </c>
      <c r="J24" s="125">
        <f t="shared" si="3"/>
        <v>0.40161429355066219</v>
      </c>
      <c r="L24" s="72">
        <v>1</v>
      </c>
      <c r="M24" s="125">
        <f t="shared" si="4"/>
        <v>0.48780487804878048</v>
      </c>
      <c r="N24" s="72">
        <v>180</v>
      </c>
      <c r="O24" s="125">
        <f t="shared" si="5"/>
        <v>87.804878048780495</v>
      </c>
      <c r="P24" s="72">
        <v>24</v>
      </c>
      <c r="Q24" s="125">
        <f t="shared" si="6"/>
        <v>11.707317073170733</v>
      </c>
    </row>
    <row r="25" spans="2:17" x14ac:dyDescent="0.25">
      <c r="B25" s="17" t="s">
        <v>102</v>
      </c>
      <c r="D25" s="75">
        <v>17323</v>
      </c>
      <c r="F25" s="72">
        <f t="shared" si="0"/>
        <v>17323</v>
      </c>
      <c r="G25" s="125">
        <f t="shared" si="1"/>
        <v>100</v>
      </c>
      <c r="I25" s="72">
        <f t="shared" si="2"/>
        <v>0</v>
      </c>
      <c r="J25" s="125">
        <f t="shared" si="3"/>
        <v>0</v>
      </c>
      <c r="L25" s="72">
        <v>0</v>
      </c>
      <c r="M25" s="125" t="str">
        <f t="shared" si="4"/>
        <v>-</v>
      </c>
      <c r="N25" s="72">
        <v>0</v>
      </c>
      <c r="O25" s="125" t="str">
        <f t="shared" si="5"/>
        <v>-</v>
      </c>
      <c r="P25" s="72">
        <v>0</v>
      </c>
      <c r="Q25" s="125" t="str">
        <f t="shared" si="6"/>
        <v>-</v>
      </c>
    </row>
    <row r="26" spans="2:17" x14ac:dyDescent="0.25">
      <c r="B26" s="17" t="s">
        <v>103</v>
      </c>
      <c r="D26" s="75">
        <v>74613</v>
      </c>
      <c r="F26" s="72">
        <f t="shared" si="0"/>
        <v>74613</v>
      </c>
      <c r="G26" s="125">
        <f t="shared" si="1"/>
        <v>100</v>
      </c>
      <c r="I26" s="72">
        <f t="shared" si="2"/>
        <v>0</v>
      </c>
      <c r="J26" s="125">
        <f t="shared" si="3"/>
        <v>0</v>
      </c>
      <c r="L26" s="72">
        <v>0</v>
      </c>
      <c r="M26" s="125" t="str">
        <f t="shared" si="4"/>
        <v>-</v>
      </c>
      <c r="N26" s="72">
        <v>0</v>
      </c>
      <c r="O26" s="125" t="str">
        <f t="shared" si="5"/>
        <v>-</v>
      </c>
      <c r="P26" s="72">
        <v>0</v>
      </c>
      <c r="Q26" s="125" t="str">
        <f t="shared" si="6"/>
        <v>-</v>
      </c>
    </row>
    <row r="27" spans="2:17" x14ac:dyDescent="0.25">
      <c r="B27" s="17" t="s">
        <v>104</v>
      </c>
      <c r="D27" s="75">
        <v>9668</v>
      </c>
      <c r="F27" s="72">
        <f t="shared" si="0"/>
        <v>9661</v>
      </c>
      <c r="G27" s="125">
        <f t="shared" si="1"/>
        <v>99.92759619362846</v>
      </c>
      <c r="I27" s="72">
        <f t="shared" si="2"/>
        <v>7</v>
      </c>
      <c r="J27" s="125">
        <f t="shared" si="3"/>
        <v>7.2403806371534957E-2</v>
      </c>
      <c r="L27" s="72">
        <v>3</v>
      </c>
      <c r="M27" s="125">
        <f t="shared" si="4"/>
        <v>42.857142857142854</v>
      </c>
      <c r="N27" s="72">
        <v>3</v>
      </c>
      <c r="O27" s="125">
        <f t="shared" si="5"/>
        <v>42.857142857142854</v>
      </c>
      <c r="P27" s="72">
        <v>1</v>
      </c>
      <c r="Q27" s="125">
        <f t="shared" si="6"/>
        <v>14.285714285714285</v>
      </c>
    </row>
    <row r="28" spans="2:17" x14ac:dyDescent="0.25">
      <c r="B28" s="17" t="s">
        <v>105</v>
      </c>
      <c r="D28" s="75">
        <v>1668</v>
      </c>
      <c r="F28" s="72">
        <f t="shared" si="0"/>
        <v>1668</v>
      </c>
      <c r="G28" s="125">
        <f t="shared" si="1"/>
        <v>100</v>
      </c>
      <c r="I28" s="72">
        <f t="shared" si="2"/>
        <v>0</v>
      </c>
      <c r="J28" s="125">
        <f t="shared" si="3"/>
        <v>0</v>
      </c>
      <c r="L28" s="72">
        <v>0</v>
      </c>
      <c r="M28" s="125" t="str">
        <f t="shared" si="4"/>
        <v>-</v>
      </c>
      <c r="N28" s="72">
        <v>0</v>
      </c>
      <c r="O28" s="125" t="str">
        <f t="shared" si="5"/>
        <v>-</v>
      </c>
      <c r="P28" s="72">
        <v>0</v>
      </c>
      <c r="Q28" s="125" t="str">
        <f t="shared" si="6"/>
        <v>-</v>
      </c>
    </row>
    <row r="29" spans="2:17" x14ac:dyDescent="0.25">
      <c r="B29" s="18" t="s">
        <v>106</v>
      </c>
      <c r="D29" s="90">
        <v>2420</v>
      </c>
      <c r="F29" s="87">
        <f t="shared" si="0"/>
        <v>2273</v>
      </c>
      <c r="G29" s="126">
        <f t="shared" si="1"/>
        <v>93.925619834710744</v>
      </c>
      <c r="I29" s="87">
        <f t="shared" si="2"/>
        <v>147</v>
      </c>
      <c r="J29" s="126">
        <f t="shared" si="3"/>
        <v>6.0743801652892557</v>
      </c>
      <c r="L29" s="87">
        <v>0</v>
      </c>
      <c r="M29" s="126">
        <f t="shared" si="4"/>
        <v>0</v>
      </c>
      <c r="N29" s="87">
        <v>106</v>
      </c>
      <c r="O29" s="126">
        <f t="shared" si="5"/>
        <v>72.10884353741497</v>
      </c>
      <c r="P29" s="87">
        <v>41</v>
      </c>
      <c r="Q29" s="126">
        <f t="shared" si="6"/>
        <v>27.89115646258503</v>
      </c>
    </row>
    <row r="30" spans="2:17" ht="8.1" customHeight="1" x14ac:dyDescent="0.25"/>
    <row r="31" spans="2:17" x14ac:dyDescent="0.25">
      <c r="B31" s="19" t="s">
        <v>49</v>
      </c>
      <c r="D31" s="63">
        <f>SUM(D11:D29)</f>
        <v>1724191</v>
      </c>
      <c r="F31" s="60">
        <f>D31-I31</f>
        <v>1682785</v>
      </c>
      <c r="G31" s="137">
        <f>IFERROR(F31/D31*100,"-")</f>
        <v>97.598525917372257</v>
      </c>
      <c r="I31" s="60">
        <f>L31+N31+P31</f>
        <v>41406</v>
      </c>
      <c r="J31" s="137">
        <f>IFERROR(I31/D31*100,"-")</f>
        <v>2.4014740826277365</v>
      </c>
      <c r="L31" s="60">
        <f>SUM(L11:L29)</f>
        <v>16714</v>
      </c>
      <c r="M31" s="137">
        <f>IFERROR(L31/I31*100,"-")</f>
        <v>40.366130512486116</v>
      </c>
      <c r="N31" s="60">
        <f>SUM(N11:N29)</f>
        <v>14838</v>
      </c>
      <c r="O31" s="137">
        <f>IFERROR(N31/I31*100,"-")</f>
        <v>35.835386175916533</v>
      </c>
      <c r="P31" s="60">
        <f>SUM(P11:P29)</f>
        <v>9854</v>
      </c>
      <c r="Q31" s="137">
        <f>IFERROR(P31/I31*100,"-")</f>
        <v>23.798483311597355</v>
      </c>
    </row>
    <row r="33" spans="2:17" ht="35.1" customHeight="1" x14ac:dyDescent="0.25">
      <c r="B33" s="248" t="s">
        <v>390</v>
      </c>
      <c r="C33" s="210"/>
      <c r="D33" s="210"/>
      <c r="E33" s="210"/>
      <c r="F33" s="210"/>
      <c r="G33" s="210"/>
      <c r="H33" s="210"/>
      <c r="I33" s="210"/>
      <c r="J33" s="210"/>
      <c r="K33" s="210"/>
      <c r="L33" s="210"/>
      <c r="M33" s="210"/>
      <c r="N33" s="210"/>
      <c r="O33" s="210"/>
      <c r="P33" s="210"/>
      <c r="Q33" s="210"/>
    </row>
  </sheetData>
  <mergeCells count="11">
    <mergeCell ref="B33:Q33"/>
    <mergeCell ref="D6:D8"/>
    <mergeCell ref="B3:Q3"/>
    <mergeCell ref="L6:M8"/>
    <mergeCell ref="N8:O8"/>
    <mergeCell ref="P8:Q8"/>
    <mergeCell ref="B4:Q4"/>
    <mergeCell ref="B6:B9"/>
    <mergeCell ref="F6:G8"/>
    <mergeCell ref="N6:Q7"/>
    <mergeCell ref="I6:J8"/>
  </mergeCells>
  <printOptions horizontalCentered="1" verticalCentered="1"/>
  <pageMargins left="0.27777777777777779" right="0.27777777777777779" top="0.27777777777777779" bottom="0.27777777777777779" header="0.1388888888888889" footer="0.1388888888888889"/>
  <pageSetup paperSize="9" scale="78"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Y30"/>
  <sheetViews>
    <sheetView showGridLines="0" workbookViewId="0"/>
  </sheetViews>
  <sheetFormatPr baseColWidth="10" defaultColWidth="8.7109375" defaultRowHeight="15" x14ac:dyDescent="0.25"/>
  <cols>
    <col min="1" max="1" width="0.5703125" customWidth="1"/>
    <col min="2" max="2" width="27.140625" customWidth="1"/>
    <col min="3" max="3" width="0.5703125" customWidth="1"/>
    <col min="4" max="4" width="9" customWidth="1"/>
    <col min="5" max="5" width="0.5703125" customWidth="1"/>
    <col min="6" max="23" width="9" customWidth="1"/>
    <col min="24" max="24" width="0.5703125" customWidth="1"/>
    <col min="25" max="25" width="15.140625" customWidth="1"/>
  </cols>
  <sheetData>
    <row r="1" spans="1:25" ht="12" customHeight="1" x14ac:dyDescent="0.25"/>
    <row r="2" spans="1:25" ht="52.5" customHeight="1" x14ac:dyDescent="0.25"/>
    <row r="3" spans="1:25" ht="23.45" customHeight="1" x14ac:dyDescent="0.25">
      <c r="A3" s="209" t="s">
        <v>391</v>
      </c>
      <c r="B3" s="210"/>
      <c r="C3" s="210"/>
      <c r="D3" s="210"/>
      <c r="E3" s="210"/>
      <c r="F3" s="210"/>
      <c r="G3" s="210"/>
      <c r="H3" s="210"/>
      <c r="I3" s="210"/>
      <c r="J3" s="210"/>
      <c r="K3" s="210"/>
      <c r="L3" s="210"/>
      <c r="M3" s="210"/>
      <c r="N3" s="210"/>
      <c r="O3" s="210"/>
      <c r="P3" s="210"/>
      <c r="Q3" s="210"/>
      <c r="R3" s="210"/>
      <c r="S3" s="210"/>
      <c r="T3" s="210"/>
      <c r="U3" s="210"/>
      <c r="V3" s="210"/>
      <c r="W3" s="210"/>
    </row>
    <row r="4" spans="1:25" ht="18"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row>
    <row r="5" spans="1:25" ht="9.6" customHeight="1" x14ac:dyDescent="0.25"/>
    <row r="6" spans="1:25" ht="17.100000000000001" customHeight="1" x14ac:dyDescent="0.25">
      <c r="B6" s="219" t="s">
        <v>114</v>
      </c>
      <c r="D6" s="278" t="s">
        <v>392</v>
      </c>
      <c r="F6" s="268" t="s">
        <v>393</v>
      </c>
      <c r="G6" s="265"/>
      <c r="H6" s="265"/>
      <c r="I6" s="265"/>
      <c r="J6" s="265"/>
      <c r="K6" s="265"/>
      <c r="L6" s="265"/>
      <c r="M6" s="265"/>
      <c r="N6" s="265"/>
      <c r="O6" s="265"/>
      <c r="P6" s="265"/>
      <c r="Q6" s="265"/>
      <c r="R6" s="265"/>
      <c r="S6" s="265"/>
      <c r="T6" s="265"/>
      <c r="U6" s="265"/>
      <c r="V6" s="265"/>
      <c r="W6" s="229"/>
    </row>
    <row r="7" spans="1:25" ht="60" customHeight="1" x14ac:dyDescent="0.25">
      <c r="B7" s="220"/>
      <c r="D7" s="221"/>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59" t="s">
        <v>394</v>
      </c>
    </row>
    <row r="8" spans="1:25" ht="14.1" customHeight="1" x14ac:dyDescent="0.25">
      <c r="B8" s="221"/>
      <c r="D8" s="50" t="s">
        <v>119</v>
      </c>
      <c r="F8" s="39" t="s">
        <v>119</v>
      </c>
      <c r="G8" s="14" t="s">
        <v>58</v>
      </c>
      <c r="H8" s="14" t="s">
        <v>119</v>
      </c>
      <c r="I8" s="14" t="s">
        <v>58</v>
      </c>
      <c r="J8" s="14" t="s">
        <v>119</v>
      </c>
      <c r="K8" s="14" t="s">
        <v>58</v>
      </c>
      <c r="L8" s="14" t="s">
        <v>119</v>
      </c>
      <c r="M8" s="14" t="s">
        <v>58</v>
      </c>
      <c r="N8" s="14" t="s">
        <v>119</v>
      </c>
      <c r="O8" s="14" t="s">
        <v>58</v>
      </c>
      <c r="P8" s="14" t="s">
        <v>119</v>
      </c>
      <c r="Q8" s="14" t="s">
        <v>58</v>
      </c>
      <c r="R8" s="14" t="s">
        <v>119</v>
      </c>
      <c r="S8" s="14" t="s">
        <v>58</v>
      </c>
      <c r="T8" s="14" t="s">
        <v>119</v>
      </c>
      <c r="U8" s="14" t="s">
        <v>58</v>
      </c>
      <c r="V8" s="14" t="s">
        <v>119</v>
      </c>
      <c r="W8" s="15" t="s">
        <v>58</v>
      </c>
      <c r="Y8" s="50" t="s">
        <v>119</v>
      </c>
    </row>
    <row r="9" spans="1:25" ht="8.1" customHeight="1" x14ac:dyDescent="0.25"/>
    <row r="10" spans="1:25" x14ac:dyDescent="0.25">
      <c r="B10" s="107" t="s">
        <v>88</v>
      </c>
      <c r="D10" s="98">
        <v>335175</v>
      </c>
      <c r="F10" s="95">
        <v>433</v>
      </c>
      <c r="G10" s="124">
        <f t="shared" ref="G10:G28" si="0">IFERROR(F10/V10*100,"-")</f>
        <v>8.5966939457832514E-2</v>
      </c>
      <c r="H10" s="95">
        <v>178166</v>
      </c>
      <c r="I10" s="124">
        <f t="shared" ref="I10:I28" si="1">IFERROR(H10/V10*100,"-")</f>
        <v>35.372715324351475</v>
      </c>
      <c r="J10" s="95">
        <v>193505</v>
      </c>
      <c r="K10" s="124">
        <f t="shared" ref="K10:K28" si="2">IFERROR(J10/V10*100,"-")</f>
        <v>38.418089191196032</v>
      </c>
      <c r="L10" s="95">
        <v>13402</v>
      </c>
      <c r="M10" s="124">
        <f t="shared" ref="M10:M28" si="3">IFERROR(L10/V10*100,"-")</f>
        <v>2.6608058258980867</v>
      </c>
      <c r="N10" s="95">
        <v>24837</v>
      </c>
      <c r="O10" s="124">
        <f t="shared" ref="O10:O28" si="4">IFERROR(N10/V10*100,"-")</f>
        <v>4.9310874718572437</v>
      </c>
      <c r="P10" s="95">
        <v>3475</v>
      </c>
      <c r="Q10" s="124">
        <f t="shared" ref="Q10:Q28" si="5">IFERROR(P10/V10*100,"-")</f>
        <v>0.68991943329322869</v>
      </c>
      <c r="R10" s="95">
        <v>89852</v>
      </c>
      <c r="S10" s="124">
        <f t="shared" ref="S10:S28" si="6">IFERROR(R10/V10*100,"-")</f>
        <v>17.83903335834912</v>
      </c>
      <c r="T10" s="95">
        <v>12</v>
      </c>
      <c r="U10" s="124">
        <f t="shared" ref="U10:U28" si="7">IFERROR(T10/V10*100,"-")</f>
        <v>2.3824555969838112E-3</v>
      </c>
      <c r="V10" s="95">
        <v>503682</v>
      </c>
      <c r="W10" s="124">
        <f t="shared" ref="W10:W28" si="8">IFERROR(V10/V10*100,"-")</f>
        <v>100</v>
      </c>
      <c r="Y10" s="191">
        <f t="shared" ref="Y10:Y28" si="9">IFERROR(V10/D10,"-")</f>
        <v>1.5027433430297605</v>
      </c>
    </row>
    <row r="11" spans="1:25" x14ac:dyDescent="0.25">
      <c r="B11" s="111" t="s">
        <v>89</v>
      </c>
      <c r="D11" s="75">
        <v>50285</v>
      </c>
      <c r="F11" s="72">
        <v>5045</v>
      </c>
      <c r="G11" s="125">
        <f t="shared" si="0"/>
        <v>7.6544933165425055</v>
      </c>
      <c r="H11" s="72">
        <v>10945</v>
      </c>
      <c r="I11" s="125">
        <f t="shared" si="1"/>
        <v>16.60622980169628</v>
      </c>
      <c r="J11" s="72">
        <v>5821</v>
      </c>
      <c r="K11" s="125">
        <f t="shared" si="2"/>
        <v>8.8318742508610359</v>
      </c>
      <c r="L11" s="72">
        <v>1793</v>
      </c>
      <c r="M11" s="125">
        <f t="shared" si="3"/>
        <v>2.7204175454035107</v>
      </c>
      <c r="N11" s="72">
        <v>3937</v>
      </c>
      <c r="O11" s="125">
        <f t="shared" si="4"/>
        <v>5.9733875495000683</v>
      </c>
      <c r="P11" s="72">
        <v>11116</v>
      </c>
      <c r="Q11" s="125">
        <f t="shared" si="5"/>
        <v>16.865678435418534</v>
      </c>
      <c r="R11" s="72">
        <v>27252</v>
      </c>
      <c r="S11" s="125">
        <f t="shared" si="6"/>
        <v>41.347919100578068</v>
      </c>
      <c r="T11" s="72">
        <v>0</v>
      </c>
      <c r="U11" s="125">
        <f t="shared" si="7"/>
        <v>0</v>
      </c>
      <c r="V11" s="72">
        <v>65909</v>
      </c>
      <c r="W11" s="125">
        <f t="shared" si="8"/>
        <v>100</v>
      </c>
      <c r="Y11" s="192">
        <f t="shared" si="9"/>
        <v>1.3107089589340757</v>
      </c>
    </row>
    <row r="12" spans="1:25" x14ac:dyDescent="0.25">
      <c r="B12" s="111" t="s">
        <v>90</v>
      </c>
      <c r="D12" s="75">
        <v>33532</v>
      </c>
      <c r="F12" s="72">
        <v>5891</v>
      </c>
      <c r="G12" s="125">
        <f t="shared" si="0"/>
        <v>12.410988918383685</v>
      </c>
      <c r="H12" s="72">
        <v>9535</v>
      </c>
      <c r="I12" s="125">
        <f t="shared" si="1"/>
        <v>20.08806303459318</v>
      </c>
      <c r="J12" s="72">
        <v>7805</v>
      </c>
      <c r="K12" s="125">
        <f t="shared" si="2"/>
        <v>16.443348923439935</v>
      </c>
      <c r="L12" s="72">
        <v>2163</v>
      </c>
      <c r="M12" s="125">
        <f t="shared" si="3"/>
        <v>4.5569460245228166</v>
      </c>
      <c r="N12" s="72">
        <v>3242</v>
      </c>
      <c r="O12" s="125">
        <f t="shared" si="4"/>
        <v>6.8301521088779333</v>
      </c>
      <c r="P12" s="72">
        <v>5128</v>
      </c>
      <c r="Q12" s="125">
        <f t="shared" si="5"/>
        <v>10.803522521383728</v>
      </c>
      <c r="R12" s="72">
        <v>13672</v>
      </c>
      <c r="S12" s="125">
        <f t="shared" si="6"/>
        <v>28.80377533392323</v>
      </c>
      <c r="T12" s="72">
        <v>30</v>
      </c>
      <c r="U12" s="125">
        <f t="shared" si="7"/>
        <v>6.3203134875489828E-2</v>
      </c>
      <c r="V12" s="72">
        <v>47466</v>
      </c>
      <c r="W12" s="125">
        <f t="shared" si="8"/>
        <v>100</v>
      </c>
      <c r="Y12" s="192">
        <f t="shared" si="9"/>
        <v>1.4155433615650721</v>
      </c>
    </row>
    <row r="13" spans="1:25" x14ac:dyDescent="0.25">
      <c r="B13" s="111" t="s">
        <v>91</v>
      </c>
      <c r="D13" s="75">
        <v>34514</v>
      </c>
      <c r="F13" s="72">
        <v>3685</v>
      </c>
      <c r="G13" s="125">
        <f t="shared" si="0"/>
        <v>6.334880522606154</v>
      </c>
      <c r="H13" s="72">
        <v>19285</v>
      </c>
      <c r="I13" s="125">
        <f t="shared" si="1"/>
        <v>33.152827918170878</v>
      </c>
      <c r="J13" s="72">
        <v>2672</v>
      </c>
      <c r="K13" s="125">
        <f t="shared" si="2"/>
        <v>4.5934330410864703</v>
      </c>
      <c r="L13" s="72">
        <v>1824</v>
      </c>
      <c r="M13" s="125">
        <f t="shared" si="3"/>
        <v>3.1356369262506449</v>
      </c>
      <c r="N13" s="72">
        <v>3061</v>
      </c>
      <c r="O13" s="125">
        <f t="shared" si="4"/>
        <v>5.2621626267835655</v>
      </c>
      <c r="P13" s="72">
        <v>811</v>
      </c>
      <c r="Q13" s="125">
        <f t="shared" si="5"/>
        <v>1.3941894447309608</v>
      </c>
      <c r="R13" s="72">
        <v>26832</v>
      </c>
      <c r="S13" s="125">
        <f t="shared" si="6"/>
        <v>46.126869520371329</v>
      </c>
      <c r="T13" s="72">
        <v>0</v>
      </c>
      <c r="U13" s="125">
        <f t="shared" si="7"/>
        <v>0</v>
      </c>
      <c r="V13" s="72">
        <v>58170</v>
      </c>
      <c r="W13" s="125">
        <f t="shared" si="8"/>
        <v>100</v>
      </c>
      <c r="Y13" s="192">
        <f t="shared" si="9"/>
        <v>1.6854030248594774</v>
      </c>
    </row>
    <row r="14" spans="1:25" x14ac:dyDescent="0.25">
      <c r="B14" s="111" t="s">
        <v>92</v>
      </c>
      <c r="D14" s="75">
        <v>59404</v>
      </c>
      <c r="F14" s="72">
        <v>1918</v>
      </c>
      <c r="G14" s="125">
        <f t="shared" si="0"/>
        <v>2.7124876255126571</v>
      </c>
      <c r="H14" s="72">
        <v>12356</v>
      </c>
      <c r="I14" s="125">
        <f t="shared" si="1"/>
        <v>17.474190354971007</v>
      </c>
      <c r="J14" s="72">
        <v>551</v>
      </c>
      <c r="K14" s="125">
        <f t="shared" si="2"/>
        <v>0.77923914580681664</v>
      </c>
      <c r="L14" s="72">
        <v>5318</v>
      </c>
      <c r="M14" s="125">
        <f t="shared" si="3"/>
        <v>7.5208598500919255</v>
      </c>
      <c r="N14" s="72">
        <v>5450</v>
      </c>
      <c r="O14" s="125">
        <f t="shared" si="4"/>
        <v>7.7075378305755908</v>
      </c>
      <c r="P14" s="72">
        <v>12572</v>
      </c>
      <c r="Q14" s="125">
        <f t="shared" si="5"/>
        <v>17.779663413944281</v>
      </c>
      <c r="R14" s="72">
        <v>32143</v>
      </c>
      <c r="S14" s="125">
        <f t="shared" si="6"/>
        <v>45.457502474897474</v>
      </c>
      <c r="T14" s="72">
        <v>402</v>
      </c>
      <c r="U14" s="125">
        <f t="shared" si="7"/>
        <v>0.56851930420025454</v>
      </c>
      <c r="V14" s="72">
        <v>70710</v>
      </c>
      <c r="W14" s="125">
        <f t="shared" si="8"/>
        <v>100</v>
      </c>
      <c r="Y14" s="192">
        <f t="shared" si="9"/>
        <v>1.1903238839135413</v>
      </c>
    </row>
    <row r="15" spans="1:25" x14ac:dyDescent="0.25">
      <c r="B15" s="111" t="s">
        <v>93</v>
      </c>
      <c r="D15" s="75">
        <v>19331</v>
      </c>
      <c r="F15" s="72">
        <v>7765</v>
      </c>
      <c r="G15" s="125">
        <f t="shared" si="0"/>
        <v>25.420677011720027</v>
      </c>
      <c r="H15" s="72">
        <v>4368</v>
      </c>
      <c r="I15" s="125">
        <f t="shared" si="1"/>
        <v>14.299744647417009</v>
      </c>
      <c r="J15" s="72">
        <v>1345</v>
      </c>
      <c r="K15" s="125">
        <f t="shared" si="2"/>
        <v>4.4031951810384333</v>
      </c>
      <c r="L15" s="72">
        <v>2182</v>
      </c>
      <c r="M15" s="125">
        <f t="shared" si="3"/>
        <v>7.1433248215805669</v>
      </c>
      <c r="N15" s="72">
        <v>4583</v>
      </c>
      <c r="O15" s="125">
        <f t="shared" si="4"/>
        <v>15.003601126170366</v>
      </c>
      <c r="P15" s="72">
        <v>658</v>
      </c>
      <c r="Q15" s="125">
        <f t="shared" si="5"/>
        <v>2.1541282000916651</v>
      </c>
      <c r="R15" s="72">
        <v>9645</v>
      </c>
      <c r="S15" s="125">
        <f t="shared" si="6"/>
        <v>31.575329011981928</v>
      </c>
      <c r="T15" s="72">
        <v>0</v>
      </c>
      <c r="U15" s="125">
        <f t="shared" si="7"/>
        <v>0</v>
      </c>
      <c r="V15" s="72">
        <v>30546</v>
      </c>
      <c r="W15" s="125">
        <f t="shared" si="8"/>
        <v>100</v>
      </c>
      <c r="Y15" s="192">
        <f t="shared" si="9"/>
        <v>1.5801562257513837</v>
      </c>
    </row>
    <row r="16" spans="1:25" x14ac:dyDescent="0.25">
      <c r="B16" s="111" t="s">
        <v>94</v>
      </c>
      <c r="D16" s="75">
        <v>80811</v>
      </c>
      <c r="F16" s="72">
        <v>17468</v>
      </c>
      <c r="G16" s="125">
        <f t="shared" si="0"/>
        <v>14.538977577280976</v>
      </c>
      <c r="H16" s="72">
        <v>34749</v>
      </c>
      <c r="I16" s="125">
        <f t="shared" si="1"/>
        <v>28.922311188054532</v>
      </c>
      <c r="J16" s="72">
        <v>14654</v>
      </c>
      <c r="K16" s="125">
        <f t="shared" si="2"/>
        <v>12.196827193581143</v>
      </c>
      <c r="L16" s="72">
        <v>4109</v>
      </c>
      <c r="M16" s="125">
        <f t="shared" si="3"/>
        <v>3.4200056597806006</v>
      </c>
      <c r="N16" s="72">
        <v>12570</v>
      </c>
      <c r="O16" s="125">
        <f t="shared" si="4"/>
        <v>10.46227090373379</v>
      </c>
      <c r="P16" s="72">
        <v>12450</v>
      </c>
      <c r="Q16" s="125">
        <f t="shared" si="5"/>
        <v>10.36239242255256</v>
      </c>
      <c r="R16" s="72">
        <v>24127</v>
      </c>
      <c r="S16" s="125">
        <f t="shared" si="6"/>
        <v>20.0814009621627</v>
      </c>
      <c r="T16" s="72">
        <v>19</v>
      </c>
      <c r="U16" s="125">
        <f t="shared" si="7"/>
        <v>1.5814092853694672E-2</v>
      </c>
      <c r="V16" s="72">
        <v>120146</v>
      </c>
      <c r="W16" s="125">
        <f t="shared" si="8"/>
        <v>100</v>
      </c>
      <c r="Y16" s="192">
        <f t="shared" si="9"/>
        <v>1.4867530410463923</v>
      </c>
    </row>
    <row r="17" spans="2:25" x14ac:dyDescent="0.25">
      <c r="B17" s="111" t="s">
        <v>95</v>
      </c>
      <c r="D17" s="75">
        <v>124855</v>
      </c>
      <c r="F17" s="72">
        <v>14210</v>
      </c>
      <c r="G17" s="125">
        <f t="shared" si="0"/>
        <v>7.9744548076815152</v>
      </c>
      <c r="H17" s="72">
        <v>36148</v>
      </c>
      <c r="I17" s="125">
        <f t="shared" si="1"/>
        <v>20.28575597382628</v>
      </c>
      <c r="J17" s="72">
        <v>23890</v>
      </c>
      <c r="K17" s="125">
        <f t="shared" si="2"/>
        <v>13.406736478220365</v>
      </c>
      <c r="L17" s="72">
        <v>8204</v>
      </c>
      <c r="M17" s="125">
        <f t="shared" si="3"/>
        <v>4.6039709530062742</v>
      </c>
      <c r="N17" s="72">
        <v>9069</v>
      </c>
      <c r="O17" s="125">
        <f t="shared" si="4"/>
        <v>5.0893969493922349</v>
      </c>
      <c r="P17" s="72">
        <v>43078</v>
      </c>
      <c r="Q17" s="125">
        <f t="shared" si="5"/>
        <v>24.174775806143867</v>
      </c>
      <c r="R17" s="72">
        <v>40409</v>
      </c>
      <c r="S17" s="125">
        <f t="shared" si="6"/>
        <v>22.676970043884754</v>
      </c>
      <c r="T17" s="72">
        <v>3186</v>
      </c>
      <c r="U17" s="125">
        <f t="shared" si="7"/>
        <v>1.7879389878447085</v>
      </c>
      <c r="V17" s="72">
        <v>178194</v>
      </c>
      <c r="W17" s="125">
        <f t="shared" si="8"/>
        <v>100</v>
      </c>
      <c r="Y17" s="192">
        <f t="shared" si="9"/>
        <v>1.4272075607704937</v>
      </c>
    </row>
    <row r="18" spans="2:25" x14ac:dyDescent="0.25">
      <c r="B18" s="111" t="s">
        <v>96</v>
      </c>
      <c r="D18" s="75">
        <v>255935</v>
      </c>
      <c r="F18" s="72">
        <v>13</v>
      </c>
      <c r="G18" s="125">
        <f t="shared" si="0"/>
        <v>4.0900181533882656E-3</v>
      </c>
      <c r="H18" s="72">
        <v>43526</v>
      </c>
      <c r="I18" s="125">
        <f t="shared" si="1"/>
        <v>13.694010011105973</v>
      </c>
      <c r="J18" s="72">
        <v>31992</v>
      </c>
      <c r="K18" s="125">
        <f t="shared" si="2"/>
        <v>10.065220058707492</v>
      </c>
      <c r="L18" s="72">
        <v>14514</v>
      </c>
      <c r="M18" s="125">
        <f t="shared" si="3"/>
        <v>4.5663479598674828</v>
      </c>
      <c r="N18" s="72">
        <v>38544</v>
      </c>
      <c r="O18" s="125">
        <f t="shared" si="4"/>
        <v>12.126589208015178</v>
      </c>
      <c r="P18" s="72">
        <v>22529</v>
      </c>
      <c r="Q18" s="125">
        <f t="shared" si="5"/>
        <v>7.0880014598218644</v>
      </c>
      <c r="R18" s="72">
        <v>166643</v>
      </c>
      <c r="S18" s="125">
        <f t="shared" si="6"/>
        <v>52.428684241160049</v>
      </c>
      <c r="T18" s="72">
        <v>86</v>
      </c>
      <c r="U18" s="125">
        <f t="shared" si="7"/>
        <v>2.7057043168568523E-2</v>
      </c>
      <c r="V18" s="72">
        <v>317847</v>
      </c>
      <c r="W18" s="125">
        <f t="shared" si="8"/>
        <v>100</v>
      </c>
      <c r="Y18" s="192">
        <f t="shared" si="9"/>
        <v>1.2419051712348839</v>
      </c>
    </row>
    <row r="19" spans="2:25" x14ac:dyDescent="0.25">
      <c r="B19" s="111" t="s">
        <v>97</v>
      </c>
      <c r="D19" s="75">
        <v>180812</v>
      </c>
      <c r="F19" s="72">
        <v>1771</v>
      </c>
      <c r="G19" s="125">
        <f t="shared" si="0"/>
        <v>0.65125138818407136</v>
      </c>
      <c r="H19" s="72">
        <v>81271</v>
      </c>
      <c r="I19" s="125">
        <f t="shared" si="1"/>
        <v>29.88585633489987</v>
      </c>
      <c r="J19" s="72">
        <v>7041</v>
      </c>
      <c r="K19" s="125">
        <f t="shared" si="2"/>
        <v>2.5891931249034705</v>
      </c>
      <c r="L19" s="72">
        <v>10086</v>
      </c>
      <c r="M19" s="125">
        <f t="shared" si="3"/>
        <v>3.7089336539946607</v>
      </c>
      <c r="N19" s="72">
        <v>13106</v>
      </c>
      <c r="O19" s="125">
        <f t="shared" si="4"/>
        <v>4.8194809110900279</v>
      </c>
      <c r="P19" s="72">
        <v>25160</v>
      </c>
      <c r="Q19" s="125">
        <f t="shared" si="5"/>
        <v>9.2521089365958424</v>
      </c>
      <c r="R19" s="72">
        <v>132475</v>
      </c>
      <c r="S19" s="125">
        <f t="shared" si="6"/>
        <v>48.715148305863835</v>
      </c>
      <c r="T19" s="72">
        <v>1028</v>
      </c>
      <c r="U19" s="125">
        <f t="shared" si="7"/>
        <v>0.37802734446822439</v>
      </c>
      <c r="V19" s="72">
        <v>271938</v>
      </c>
      <c r="W19" s="125">
        <f t="shared" si="8"/>
        <v>100</v>
      </c>
      <c r="Y19" s="192">
        <f t="shared" si="9"/>
        <v>1.5039820365904917</v>
      </c>
    </row>
    <row r="20" spans="2:25" x14ac:dyDescent="0.25">
      <c r="B20" s="111" t="s">
        <v>98</v>
      </c>
      <c r="D20" s="75">
        <v>37282</v>
      </c>
      <c r="F20" s="72">
        <v>1901</v>
      </c>
      <c r="G20" s="125">
        <f t="shared" si="0"/>
        <v>4.3060683625161387</v>
      </c>
      <c r="H20" s="72">
        <v>6097</v>
      </c>
      <c r="I20" s="125">
        <f t="shared" si="1"/>
        <v>13.81067796226244</v>
      </c>
      <c r="J20" s="72">
        <v>916</v>
      </c>
      <c r="K20" s="125">
        <f t="shared" si="2"/>
        <v>2.0748861757310801</v>
      </c>
      <c r="L20" s="72">
        <v>2517</v>
      </c>
      <c r="M20" s="125">
        <f t="shared" si="3"/>
        <v>5.701406664099486</v>
      </c>
      <c r="N20" s="72">
        <v>5029</v>
      </c>
      <c r="O20" s="125">
        <f t="shared" si="4"/>
        <v>11.39148753029651</v>
      </c>
      <c r="P20" s="72">
        <v>20017</v>
      </c>
      <c r="Q20" s="125">
        <f t="shared" si="5"/>
        <v>45.34169932271729</v>
      </c>
      <c r="R20" s="72">
        <v>7670</v>
      </c>
      <c r="S20" s="125">
        <f t="shared" si="6"/>
        <v>17.37377398237706</v>
      </c>
      <c r="T20" s="72">
        <v>0</v>
      </c>
      <c r="U20" s="125">
        <f t="shared" si="7"/>
        <v>0</v>
      </c>
      <c r="V20" s="72">
        <v>44147</v>
      </c>
      <c r="W20" s="125">
        <f t="shared" si="8"/>
        <v>100</v>
      </c>
      <c r="Y20" s="192">
        <f t="shared" si="9"/>
        <v>1.1841371171074513</v>
      </c>
    </row>
    <row r="21" spans="2:25" x14ac:dyDescent="0.25">
      <c r="B21" s="111" t="s">
        <v>99</v>
      </c>
      <c r="D21" s="75">
        <v>95790</v>
      </c>
      <c r="F21" s="72">
        <v>5537</v>
      </c>
      <c r="G21" s="125">
        <f t="shared" si="0"/>
        <v>4.8100979915213014</v>
      </c>
      <c r="H21" s="72">
        <v>14723</v>
      </c>
      <c r="I21" s="125">
        <f t="shared" si="1"/>
        <v>12.790152199596912</v>
      </c>
      <c r="J21" s="72">
        <v>18607</v>
      </c>
      <c r="K21" s="125">
        <f t="shared" si="2"/>
        <v>16.164257418861631</v>
      </c>
      <c r="L21" s="72">
        <v>7591</v>
      </c>
      <c r="M21" s="125">
        <f t="shared" si="3"/>
        <v>6.5944471471262771</v>
      </c>
      <c r="N21" s="72">
        <v>6778</v>
      </c>
      <c r="O21" s="125">
        <f t="shared" si="4"/>
        <v>5.8881784696643269</v>
      </c>
      <c r="P21" s="72">
        <v>21104</v>
      </c>
      <c r="Q21" s="125">
        <f t="shared" si="5"/>
        <v>18.333449162554729</v>
      </c>
      <c r="R21" s="72">
        <v>40626</v>
      </c>
      <c r="S21" s="125">
        <f t="shared" si="6"/>
        <v>35.292584613246234</v>
      </c>
      <c r="T21" s="72">
        <v>146</v>
      </c>
      <c r="U21" s="125">
        <f t="shared" si="7"/>
        <v>0.1268329974285913</v>
      </c>
      <c r="V21" s="72">
        <v>115112</v>
      </c>
      <c r="W21" s="125">
        <f t="shared" si="8"/>
        <v>100</v>
      </c>
      <c r="Y21" s="192">
        <f t="shared" si="9"/>
        <v>1.2017120785050632</v>
      </c>
    </row>
    <row r="22" spans="2:25" x14ac:dyDescent="0.25">
      <c r="B22" s="111" t="s">
        <v>100</v>
      </c>
      <c r="D22" s="75">
        <v>218682</v>
      </c>
      <c r="F22" s="72">
        <v>6940</v>
      </c>
      <c r="G22" s="125">
        <f t="shared" si="0"/>
        <v>2.1890189473152977</v>
      </c>
      <c r="H22" s="72">
        <v>105730</v>
      </c>
      <c r="I22" s="125">
        <f t="shared" si="1"/>
        <v>33.349419783810724</v>
      </c>
      <c r="J22" s="72">
        <v>65207</v>
      </c>
      <c r="K22" s="125">
        <f t="shared" si="2"/>
        <v>20.567630907433518</v>
      </c>
      <c r="L22" s="72">
        <v>19112</v>
      </c>
      <c r="M22" s="125">
        <f t="shared" si="3"/>
        <v>6.0283184612521561</v>
      </c>
      <c r="N22" s="72">
        <v>25107</v>
      </c>
      <c r="O22" s="125">
        <f t="shared" si="4"/>
        <v>7.9192649438393632</v>
      </c>
      <c r="P22" s="72">
        <v>31205</v>
      </c>
      <c r="Q22" s="125">
        <f t="shared" si="5"/>
        <v>9.8426997479789424</v>
      </c>
      <c r="R22" s="72">
        <v>63641</v>
      </c>
      <c r="S22" s="125">
        <f t="shared" si="6"/>
        <v>20.073682251598392</v>
      </c>
      <c r="T22" s="72">
        <v>95</v>
      </c>
      <c r="U22" s="125">
        <f t="shared" si="7"/>
        <v>2.9964956771607102E-2</v>
      </c>
      <c r="V22" s="72">
        <v>317037</v>
      </c>
      <c r="W22" s="125">
        <f t="shared" si="8"/>
        <v>100</v>
      </c>
      <c r="Y22" s="192">
        <f t="shared" si="9"/>
        <v>1.4497626690811316</v>
      </c>
    </row>
    <row r="23" spans="2:25" x14ac:dyDescent="0.25">
      <c r="B23" s="111" t="s">
        <v>101</v>
      </c>
      <c r="D23" s="75">
        <v>50839</v>
      </c>
      <c r="F23" s="72">
        <v>2949</v>
      </c>
      <c r="G23" s="125">
        <f t="shared" si="0"/>
        <v>4.3716738070178041</v>
      </c>
      <c r="H23" s="72">
        <v>17539</v>
      </c>
      <c r="I23" s="125">
        <f t="shared" si="1"/>
        <v>26.000266836651498</v>
      </c>
      <c r="J23" s="72">
        <v>3513</v>
      </c>
      <c r="K23" s="125">
        <f t="shared" si="2"/>
        <v>5.2077619817068657</v>
      </c>
      <c r="L23" s="72">
        <v>4269</v>
      </c>
      <c r="M23" s="125">
        <f t="shared" si="3"/>
        <v>6.3284759179922014</v>
      </c>
      <c r="N23" s="72">
        <v>5381</v>
      </c>
      <c r="O23" s="125">
        <f t="shared" si="4"/>
        <v>7.9769334539039685</v>
      </c>
      <c r="P23" s="72">
        <v>1624</v>
      </c>
      <c r="Q23" s="125">
        <f t="shared" si="5"/>
        <v>2.4074595668351693</v>
      </c>
      <c r="R23" s="72">
        <v>32180</v>
      </c>
      <c r="S23" s="125">
        <f t="shared" si="6"/>
        <v>47.704463584209201</v>
      </c>
      <c r="T23" s="72">
        <v>2</v>
      </c>
      <c r="U23" s="125">
        <f t="shared" si="7"/>
        <v>2.964851683294543E-3</v>
      </c>
      <c r="V23" s="72">
        <v>67457</v>
      </c>
      <c r="W23" s="125">
        <f t="shared" si="8"/>
        <v>100</v>
      </c>
      <c r="Y23" s="192">
        <f t="shared" si="9"/>
        <v>1.3268750368811346</v>
      </c>
    </row>
    <row r="24" spans="2:25" x14ac:dyDescent="0.25">
      <c r="B24" s="111" t="s">
        <v>102</v>
      </c>
      <c r="D24" s="75">
        <v>17323</v>
      </c>
      <c r="F24" s="72">
        <v>2463</v>
      </c>
      <c r="G24" s="125">
        <f t="shared" si="0"/>
        <v>9.908279024861212</v>
      </c>
      <c r="H24" s="72">
        <v>4186</v>
      </c>
      <c r="I24" s="125">
        <f t="shared" si="1"/>
        <v>16.839649207498592</v>
      </c>
      <c r="J24" s="72">
        <v>1239</v>
      </c>
      <c r="K24" s="125">
        <f t="shared" si="2"/>
        <v>4.9843108858315226</v>
      </c>
      <c r="L24" s="72">
        <v>806</v>
      </c>
      <c r="M24" s="125">
        <f t="shared" si="3"/>
        <v>3.2424169281519024</v>
      </c>
      <c r="N24" s="72">
        <v>2759</v>
      </c>
      <c r="O24" s="125">
        <f t="shared" si="4"/>
        <v>11.099042561750744</v>
      </c>
      <c r="P24" s="72">
        <v>3053</v>
      </c>
      <c r="Q24" s="125">
        <f t="shared" si="5"/>
        <v>12.281760399066698</v>
      </c>
      <c r="R24" s="72">
        <v>10313</v>
      </c>
      <c r="S24" s="125">
        <f t="shared" si="6"/>
        <v>41.487649851154558</v>
      </c>
      <c r="T24" s="72">
        <v>39</v>
      </c>
      <c r="U24" s="125">
        <f t="shared" si="7"/>
        <v>0.1568911416847695</v>
      </c>
      <c r="V24" s="72">
        <v>24858</v>
      </c>
      <c r="W24" s="125">
        <f t="shared" si="8"/>
        <v>100</v>
      </c>
      <c r="Y24" s="192">
        <f t="shared" si="9"/>
        <v>1.4349708480055419</v>
      </c>
    </row>
    <row r="25" spans="2:25" x14ac:dyDescent="0.25">
      <c r="B25" s="111" t="s">
        <v>103</v>
      </c>
      <c r="D25" s="75">
        <v>74613</v>
      </c>
      <c r="F25" s="72">
        <v>1126</v>
      </c>
      <c r="G25" s="125">
        <f t="shared" si="0"/>
        <v>1.0402712465701536</v>
      </c>
      <c r="H25" s="72">
        <v>29421</v>
      </c>
      <c r="I25" s="125">
        <f t="shared" si="1"/>
        <v>27.181012740089244</v>
      </c>
      <c r="J25" s="72">
        <v>7234</v>
      </c>
      <c r="K25" s="125">
        <f t="shared" si="2"/>
        <v>6.6832346338263697</v>
      </c>
      <c r="L25" s="72">
        <v>7933</v>
      </c>
      <c r="M25" s="125">
        <f t="shared" si="3"/>
        <v>7.3290158073188536</v>
      </c>
      <c r="N25" s="72">
        <v>13435</v>
      </c>
      <c r="O25" s="125">
        <f t="shared" si="4"/>
        <v>12.412117404680297</v>
      </c>
      <c r="P25" s="72">
        <v>1353</v>
      </c>
      <c r="Q25" s="125">
        <f t="shared" si="5"/>
        <v>1.2499884516957529</v>
      </c>
      <c r="R25" s="72">
        <v>39968</v>
      </c>
      <c r="S25" s="125">
        <f t="shared" si="6"/>
        <v>36.925009931541652</v>
      </c>
      <c r="T25" s="72">
        <v>7771</v>
      </c>
      <c r="U25" s="125">
        <f t="shared" si="7"/>
        <v>7.1793497842776759</v>
      </c>
      <c r="V25" s="72">
        <v>108241</v>
      </c>
      <c r="W25" s="125">
        <f t="shared" si="8"/>
        <v>100</v>
      </c>
      <c r="Y25" s="192">
        <f t="shared" si="9"/>
        <v>1.4506989398630266</v>
      </c>
    </row>
    <row r="26" spans="2:25" x14ac:dyDescent="0.25">
      <c r="B26" s="111" t="s">
        <v>104</v>
      </c>
      <c r="D26" s="75">
        <v>9661</v>
      </c>
      <c r="F26" s="72">
        <v>1098</v>
      </c>
      <c r="G26" s="125">
        <f t="shared" si="0"/>
        <v>7.6366671303380169</v>
      </c>
      <c r="H26" s="72">
        <v>4188</v>
      </c>
      <c r="I26" s="125">
        <f t="shared" si="1"/>
        <v>29.127834191125331</v>
      </c>
      <c r="J26" s="72">
        <v>3558</v>
      </c>
      <c r="K26" s="125">
        <f t="shared" si="2"/>
        <v>24.746139936013353</v>
      </c>
      <c r="L26" s="72">
        <v>1169</v>
      </c>
      <c r="M26" s="125">
        <f t="shared" si="3"/>
        <v>8.1304771178188915</v>
      </c>
      <c r="N26" s="72">
        <v>2164</v>
      </c>
      <c r="O26" s="125">
        <f t="shared" si="4"/>
        <v>15.050772012797328</v>
      </c>
      <c r="P26" s="72">
        <v>966</v>
      </c>
      <c r="Q26" s="125">
        <f t="shared" si="5"/>
        <v>6.7185978578383638</v>
      </c>
      <c r="R26" s="72">
        <v>1235</v>
      </c>
      <c r="S26" s="125">
        <f t="shared" si="6"/>
        <v>8.5895117540687149</v>
      </c>
      <c r="T26" s="72">
        <v>0</v>
      </c>
      <c r="U26" s="125">
        <f t="shared" si="7"/>
        <v>0</v>
      </c>
      <c r="V26" s="72">
        <v>14378</v>
      </c>
      <c r="W26" s="125">
        <f t="shared" si="8"/>
        <v>100</v>
      </c>
      <c r="Y26" s="192">
        <f t="shared" si="9"/>
        <v>1.4882517337749714</v>
      </c>
    </row>
    <row r="27" spans="2:25" x14ac:dyDescent="0.25">
      <c r="B27" s="111" t="s">
        <v>105</v>
      </c>
      <c r="D27" s="75">
        <v>1668</v>
      </c>
      <c r="F27" s="72">
        <v>2</v>
      </c>
      <c r="G27" s="125">
        <f t="shared" si="0"/>
        <v>0.11185682326621924</v>
      </c>
      <c r="H27" s="72">
        <v>162</v>
      </c>
      <c r="I27" s="125">
        <f t="shared" si="1"/>
        <v>9.0604026845637584</v>
      </c>
      <c r="J27" s="72">
        <v>626</v>
      </c>
      <c r="K27" s="125">
        <f t="shared" si="2"/>
        <v>35.011185682326627</v>
      </c>
      <c r="L27" s="72">
        <v>31</v>
      </c>
      <c r="M27" s="125">
        <f t="shared" si="3"/>
        <v>1.7337807606263984</v>
      </c>
      <c r="N27" s="72">
        <v>77</v>
      </c>
      <c r="O27" s="125">
        <f t="shared" si="4"/>
        <v>4.3064876957494409</v>
      </c>
      <c r="P27" s="72">
        <v>0</v>
      </c>
      <c r="Q27" s="125">
        <f t="shared" si="5"/>
        <v>0</v>
      </c>
      <c r="R27" s="72">
        <v>890</v>
      </c>
      <c r="S27" s="125">
        <f t="shared" si="6"/>
        <v>49.776286353467562</v>
      </c>
      <c r="T27" s="72">
        <v>0</v>
      </c>
      <c r="U27" s="125">
        <f t="shared" si="7"/>
        <v>0</v>
      </c>
      <c r="V27" s="72">
        <v>1788</v>
      </c>
      <c r="W27" s="125">
        <f t="shared" si="8"/>
        <v>100</v>
      </c>
      <c r="Y27" s="192">
        <f t="shared" si="9"/>
        <v>1.0719424460431655</v>
      </c>
    </row>
    <row r="28" spans="2:25" x14ac:dyDescent="0.25">
      <c r="B28" s="115" t="s">
        <v>106</v>
      </c>
      <c r="D28" s="90">
        <v>2273</v>
      </c>
      <c r="F28" s="87">
        <v>708</v>
      </c>
      <c r="G28" s="126">
        <f t="shared" si="0"/>
        <v>21.040118870728083</v>
      </c>
      <c r="H28" s="87">
        <v>660</v>
      </c>
      <c r="I28" s="126">
        <f t="shared" si="1"/>
        <v>19.61367013372957</v>
      </c>
      <c r="J28" s="87">
        <v>708</v>
      </c>
      <c r="K28" s="126">
        <f t="shared" si="2"/>
        <v>21.040118870728083</v>
      </c>
      <c r="L28" s="87">
        <v>37</v>
      </c>
      <c r="M28" s="126">
        <f t="shared" si="3"/>
        <v>1.0995542347696881</v>
      </c>
      <c r="N28" s="87">
        <v>106</v>
      </c>
      <c r="O28" s="126">
        <f t="shared" si="4"/>
        <v>3.1500742942050519</v>
      </c>
      <c r="P28" s="87">
        <v>6</v>
      </c>
      <c r="Q28" s="126">
        <f t="shared" si="5"/>
        <v>0.17830609212481427</v>
      </c>
      <c r="R28" s="87">
        <v>1140</v>
      </c>
      <c r="S28" s="126">
        <f t="shared" si="6"/>
        <v>33.878157503714711</v>
      </c>
      <c r="T28" s="87">
        <v>0</v>
      </c>
      <c r="U28" s="126">
        <f t="shared" si="7"/>
        <v>0</v>
      </c>
      <c r="V28" s="87">
        <v>3365</v>
      </c>
      <c r="W28" s="126">
        <f t="shared" si="8"/>
        <v>100</v>
      </c>
      <c r="Y28" s="193">
        <f t="shared" si="9"/>
        <v>1.4804223493180819</v>
      </c>
    </row>
    <row r="29" spans="2:25" ht="8.1" customHeight="1" x14ac:dyDescent="0.25"/>
    <row r="30" spans="2:25" x14ac:dyDescent="0.25">
      <c r="B30" s="119" t="s">
        <v>49</v>
      </c>
      <c r="D30" s="63">
        <v>1682785</v>
      </c>
      <c r="F30" s="60">
        <v>80923</v>
      </c>
      <c r="G30" s="137">
        <f>IFERROR(F30/V30*100,"-")</f>
        <v>3.4275014178368322</v>
      </c>
      <c r="H30" s="60">
        <v>613055</v>
      </c>
      <c r="I30" s="137">
        <f>IFERROR(H30/V30*100,"-")</f>
        <v>25.966003258801074</v>
      </c>
      <c r="J30" s="60">
        <v>390884</v>
      </c>
      <c r="K30" s="137">
        <f>IFERROR(J30/V30*100,"-")</f>
        <v>16.555929268684206</v>
      </c>
      <c r="L30" s="60">
        <v>107060</v>
      </c>
      <c r="M30" s="137">
        <f>IFERROR(L30/V30*100,"-")</f>
        <v>4.5345365568949649</v>
      </c>
      <c r="N30" s="60">
        <v>179235</v>
      </c>
      <c r="O30" s="137">
        <f>IFERROR(N30/V30*100,"-")</f>
        <v>7.5915155966287031</v>
      </c>
      <c r="P30" s="60">
        <v>216305</v>
      </c>
      <c r="Q30" s="137">
        <f>IFERROR(P30/V30*100,"-")</f>
        <v>9.1616189981240925</v>
      </c>
      <c r="R30" s="60">
        <v>760713</v>
      </c>
      <c r="S30" s="137">
        <f>IFERROR(R30/V30*100,"-")</f>
        <v>32.220071995191851</v>
      </c>
      <c r="T30" s="60">
        <v>12816</v>
      </c>
      <c r="U30" s="137">
        <f>IFERROR(T30/V30*100,"-")</f>
        <v>0.54282290783827636</v>
      </c>
      <c r="V30" s="60">
        <v>2360991</v>
      </c>
      <c r="W30" s="137">
        <f>IFERROR(V30/V30*100,"-")</f>
        <v>100</v>
      </c>
      <c r="Y30" s="106">
        <f>IFERROR(V30/D30,"-")</f>
        <v>1.4030259361712876</v>
      </c>
    </row>
  </sheetData>
  <mergeCells count="14">
    <mergeCell ref="H7:I7"/>
    <mergeCell ref="J7:K7"/>
    <mergeCell ref="A3:W3"/>
    <mergeCell ref="B4:W4"/>
    <mergeCell ref="F6:W6"/>
    <mergeCell ref="D6:D7"/>
    <mergeCell ref="B6:B8"/>
    <mergeCell ref="F7:G7"/>
    <mergeCell ref="V7:W7"/>
    <mergeCell ref="L7:M7"/>
    <mergeCell ref="R7:S7"/>
    <mergeCell ref="P7:Q7"/>
    <mergeCell ref="N7:O7"/>
    <mergeCell ref="T7:U7"/>
  </mergeCells>
  <printOptions horizontalCentered="1" verticalCentered="1"/>
  <pageMargins left="0.27777777777777779" right="0.27777777777777779" top="0.27777777777777779" bottom="0.27777777777777779" header="0.1388888888888889" footer="0.1388888888888889"/>
  <pageSetup paperSize="9" scale="65"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Y30"/>
  <sheetViews>
    <sheetView showGridLines="0" workbookViewId="0"/>
  </sheetViews>
  <sheetFormatPr baseColWidth="10" defaultColWidth="8.7109375" defaultRowHeight="15" x14ac:dyDescent="0.25"/>
  <cols>
    <col min="1" max="1" width="0.5703125" customWidth="1"/>
    <col min="2" max="2" width="27.140625" customWidth="1"/>
    <col min="3" max="3" width="0.5703125" customWidth="1"/>
    <col min="4" max="4" width="9" customWidth="1"/>
    <col min="5" max="5" width="0.5703125" customWidth="1"/>
    <col min="6" max="23" width="9" customWidth="1"/>
    <col min="24" max="24" width="0.5703125" customWidth="1"/>
    <col min="25" max="25" width="15.140625" customWidth="1"/>
  </cols>
  <sheetData>
    <row r="1" spans="1:25" ht="12" customHeight="1" x14ac:dyDescent="0.25"/>
    <row r="2" spans="1:25" ht="52.5" customHeight="1" x14ac:dyDescent="0.25"/>
    <row r="3" spans="1:25" ht="23.45" customHeight="1" x14ac:dyDescent="0.25">
      <c r="A3" s="209" t="s">
        <v>395</v>
      </c>
      <c r="B3" s="210"/>
      <c r="C3" s="210"/>
      <c r="D3" s="210"/>
      <c r="E3" s="210"/>
      <c r="F3" s="210"/>
      <c r="G3" s="210"/>
      <c r="H3" s="210"/>
      <c r="I3" s="210"/>
      <c r="J3" s="210"/>
      <c r="K3" s="210"/>
      <c r="L3" s="210"/>
      <c r="M3" s="210"/>
      <c r="N3" s="210"/>
      <c r="O3" s="210"/>
      <c r="P3" s="210"/>
      <c r="Q3" s="210"/>
      <c r="R3" s="210"/>
      <c r="S3" s="210"/>
      <c r="T3" s="210"/>
      <c r="U3" s="210"/>
      <c r="V3" s="210"/>
      <c r="W3" s="210"/>
    </row>
    <row r="4" spans="1:25" ht="18"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row>
    <row r="5" spans="1:25" ht="9.6" customHeight="1" x14ac:dyDescent="0.25"/>
    <row r="6" spans="1:25" ht="17.100000000000001" customHeight="1" x14ac:dyDescent="0.25">
      <c r="B6" s="219" t="s">
        <v>114</v>
      </c>
      <c r="D6" s="278" t="s">
        <v>392</v>
      </c>
      <c r="F6" s="268" t="s">
        <v>393</v>
      </c>
      <c r="G6" s="265"/>
      <c r="H6" s="265"/>
      <c r="I6" s="265"/>
      <c r="J6" s="265"/>
      <c r="K6" s="265"/>
      <c r="L6" s="265"/>
      <c r="M6" s="265"/>
      <c r="N6" s="265"/>
      <c r="O6" s="265"/>
      <c r="P6" s="265"/>
      <c r="Q6" s="265"/>
      <c r="R6" s="265"/>
      <c r="S6" s="265"/>
      <c r="T6" s="265"/>
      <c r="U6" s="265"/>
      <c r="V6" s="265"/>
      <c r="W6" s="229"/>
    </row>
    <row r="7" spans="1:25" ht="60" customHeight="1" x14ac:dyDescent="0.25">
      <c r="B7" s="220"/>
      <c r="D7" s="221"/>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59" t="s">
        <v>394</v>
      </c>
    </row>
    <row r="8" spans="1:25" ht="14.1" customHeight="1" x14ac:dyDescent="0.25">
      <c r="B8" s="221"/>
      <c r="D8" s="50" t="s">
        <v>119</v>
      </c>
      <c r="F8" s="39" t="s">
        <v>119</v>
      </c>
      <c r="G8" s="14" t="s">
        <v>58</v>
      </c>
      <c r="H8" s="14" t="s">
        <v>119</v>
      </c>
      <c r="I8" s="14" t="s">
        <v>58</v>
      </c>
      <c r="J8" s="14" t="s">
        <v>119</v>
      </c>
      <c r="K8" s="14" t="s">
        <v>58</v>
      </c>
      <c r="L8" s="14" t="s">
        <v>119</v>
      </c>
      <c r="M8" s="14" t="s">
        <v>58</v>
      </c>
      <c r="N8" s="14" t="s">
        <v>119</v>
      </c>
      <c r="O8" s="14" t="s">
        <v>58</v>
      </c>
      <c r="P8" s="14" t="s">
        <v>119</v>
      </c>
      <c r="Q8" s="14" t="s">
        <v>58</v>
      </c>
      <c r="R8" s="14" t="s">
        <v>119</v>
      </c>
      <c r="S8" s="14" t="s">
        <v>58</v>
      </c>
      <c r="T8" s="14" t="s">
        <v>119</v>
      </c>
      <c r="U8" s="14" t="s">
        <v>58</v>
      </c>
      <c r="V8" s="14" t="s">
        <v>119</v>
      </c>
      <c r="W8" s="15" t="s">
        <v>58</v>
      </c>
      <c r="Y8" s="50" t="s">
        <v>119</v>
      </c>
    </row>
    <row r="9" spans="1:25" ht="8.1" customHeight="1" x14ac:dyDescent="0.25"/>
    <row r="10" spans="1:25" x14ac:dyDescent="0.25">
      <c r="B10" s="107" t="s">
        <v>88</v>
      </c>
      <c r="D10" s="98">
        <v>110847</v>
      </c>
      <c r="F10" s="95">
        <v>415</v>
      </c>
      <c r="G10" s="124">
        <f t="shared" ref="G10:G28" si="0">IFERROR(F10/V10*100,"-")</f>
        <v>0.228614869331453</v>
      </c>
      <c r="H10" s="95">
        <v>75508</v>
      </c>
      <c r="I10" s="124">
        <f t="shared" ref="I10:I28" si="1">IFERROR(H10/V10*100,"-")</f>
        <v>41.595786875853861</v>
      </c>
      <c r="J10" s="95">
        <v>81574</v>
      </c>
      <c r="K10" s="124">
        <f t="shared" ref="K10:K28" si="2">IFERROR(J10/V10*100,"-")</f>
        <v>44.937420122515533</v>
      </c>
      <c r="L10" s="95">
        <v>671</v>
      </c>
      <c r="M10" s="124">
        <f t="shared" ref="M10:M28" si="3">IFERROR(L10/V10*100,"-")</f>
        <v>0.36963994535278305</v>
      </c>
      <c r="N10" s="95">
        <v>80</v>
      </c>
      <c r="O10" s="124">
        <f t="shared" ref="O10:O28" si="4">IFERROR(N10/V10*100,"-")</f>
        <v>4.4070336256665635E-2</v>
      </c>
      <c r="P10" s="95">
        <v>83</v>
      </c>
      <c r="Q10" s="124">
        <f t="shared" ref="Q10:Q28" si="5">IFERROR(P10/V10*100,"-")</f>
        <v>4.5722973866290595E-2</v>
      </c>
      <c r="R10" s="95">
        <v>23197</v>
      </c>
      <c r="S10" s="124">
        <f t="shared" ref="S10:S28" si="6">IFERROR(R10/V10*100,"-")</f>
        <v>12.778744876823412</v>
      </c>
      <c r="T10" s="95">
        <v>0</v>
      </c>
      <c r="U10" s="124">
        <f t="shared" ref="U10:U28" si="7">IFERROR(T10/V10*100,"-")</f>
        <v>0</v>
      </c>
      <c r="V10" s="95">
        <v>181528</v>
      </c>
      <c r="W10" s="124">
        <f t="shared" ref="W10:W28" si="8">IFERROR(V10/V10*100,"-")</f>
        <v>100</v>
      </c>
      <c r="Y10" s="191">
        <f t="shared" ref="Y10:Y28" si="9">IFERROR(V10/D10,"-")</f>
        <v>1.6376446814077061</v>
      </c>
    </row>
    <row r="11" spans="1:25" x14ac:dyDescent="0.25">
      <c r="B11" s="111" t="s">
        <v>89</v>
      </c>
      <c r="D11" s="75">
        <v>17587</v>
      </c>
      <c r="F11" s="72">
        <v>1103</v>
      </c>
      <c r="G11" s="125">
        <f t="shared" si="0"/>
        <v>4.7432699750580545</v>
      </c>
      <c r="H11" s="72">
        <v>4868</v>
      </c>
      <c r="I11" s="125">
        <f t="shared" si="1"/>
        <v>20.934032854562656</v>
      </c>
      <c r="J11" s="72">
        <v>3282</v>
      </c>
      <c r="K11" s="125">
        <f t="shared" si="2"/>
        <v>14.113700868667756</v>
      </c>
      <c r="L11" s="72">
        <v>606</v>
      </c>
      <c r="M11" s="125">
        <f t="shared" si="3"/>
        <v>2.6060032682549239</v>
      </c>
      <c r="N11" s="72">
        <v>95</v>
      </c>
      <c r="O11" s="125">
        <f t="shared" si="4"/>
        <v>0.40853186548550791</v>
      </c>
      <c r="P11" s="72">
        <v>1993</v>
      </c>
      <c r="Q11" s="125">
        <f t="shared" si="5"/>
        <v>8.5705685043433384</v>
      </c>
      <c r="R11" s="72">
        <v>11307</v>
      </c>
      <c r="S11" s="125">
        <f t="shared" si="6"/>
        <v>48.623892663627764</v>
      </c>
      <c r="T11" s="72">
        <v>0</v>
      </c>
      <c r="U11" s="125">
        <f t="shared" si="7"/>
        <v>0</v>
      </c>
      <c r="V11" s="72">
        <v>23254</v>
      </c>
      <c r="W11" s="125">
        <f t="shared" si="8"/>
        <v>100</v>
      </c>
      <c r="Y11" s="192">
        <f t="shared" si="9"/>
        <v>1.32222664468073</v>
      </c>
    </row>
    <row r="12" spans="1:25" x14ac:dyDescent="0.25">
      <c r="B12" s="111" t="s">
        <v>90</v>
      </c>
      <c r="D12" s="75">
        <v>15430</v>
      </c>
      <c r="F12" s="72">
        <v>1949</v>
      </c>
      <c r="G12" s="125">
        <f t="shared" si="0"/>
        <v>8.7907627080420365</v>
      </c>
      <c r="H12" s="72">
        <v>6074</v>
      </c>
      <c r="I12" s="125">
        <f t="shared" si="1"/>
        <v>27.396148121419873</v>
      </c>
      <c r="J12" s="72">
        <v>5120</v>
      </c>
      <c r="K12" s="125">
        <f t="shared" si="2"/>
        <v>23.093229894907765</v>
      </c>
      <c r="L12" s="72">
        <v>793</v>
      </c>
      <c r="M12" s="125">
        <f t="shared" si="3"/>
        <v>3.5767443958323937</v>
      </c>
      <c r="N12" s="72">
        <v>45</v>
      </c>
      <c r="O12" s="125">
        <f t="shared" si="4"/>
        <v>0.20296784087321276</v>
      </c>
      <c r="P12" s="72">
        <v>1725</v>
      </c>
      <c r="Q12" s="125">
        <f t="shared" si="5"/>
        <v>7.7804339001398226</v>
      </c>
      <c r="R12" s="72">
        <v>6454</v>
      </c>
      <c r="S12" s="125">
        <f t="shared" si="6"/>
        <v>29.110098777682559</v>
      </c>
      <c r="T12" s="72">
        <v>11</v>
      </c>
      <c r="U12" s="125">
        <f t="shared" si="7"/>
        <v>4.9614361102340895E-2</v>
      </c>
      <c r="V12" s="72">
        <v>22171</v>
      </c>
      <c r="W12" s="125">
        <f t="shared" si="8"/>
        <v>100</v>
      </c>
      <c r="Y12" s="192">
        <f t="shared" si="9"/>
        <v>1.4368762151652625</v>
      </c>
    </row>
    <row r="13" spans="1:25" x14ac:dyDescent="0.25">
      <c r="B13" s="111" t="s">
        <v>91</v>
      </c>
      <c r="D13" s="75">
        <v>15262</v>
      </c>
      <c r="F13" s="72">
        <v>2297</v>
      </c>
      <c r="G13" s="125">
        <f t="shared" si="0"/>
        <v>8.4367883640637622</v>
      </c>
      <c r="H13" s="72">
        <v>10330</v>
      </c>
      <c r="I13" s="125">
        <f t="shared" si="1"/>
        <v>37.941673400426062</v>
      </c>
      <c r="J13" s="72">
        <v>1007</v>
      </c>
      <c r="K13" s="125">
        <f t="shared" si="2"/>
        <v>3.6986703885991332</v>
      </c>
      <c r="L13" s="72">
        <v>216</v>
      </c>
      <c r="M13" s="125">
        <f t="shared" si="3"/>
        <v>0.79335928891500784</v>
      </c>
      <c r="N13" s="72">
        <v>3</v>
      </c>
      <c r="O13" s="125">
        <f t="shared" si="4"/>
        <v>1.1018879012708441E-2</v>
      </c>
      <c r="P13" s="72">
        <v>49</v>
      </c>
      <c r="Q13" s="125">
        <f t="shared" si="5"/>
        <v>0.17997502387423786</v>
      </c>
      <c r="R13" s="72">
        <v>13324</v>
      </c>
      <c r="S13" s="125">
        <f t="shared" si="6"/>
        <v>48.938514655109088</v>
      </c>
      <c r="T13" s="72">
        <v>0</v>
      </c>
      <c r="U13" s="125">
        <f t="shared" si="7"/>
        <v>0</v>
      </c>
      <c r="V13" s="72">
        <v>27226</v>
      </c>
      <c r="W13" s="125">
        <f t="shared" si="8"/>
        <v>100</v>
      </c>
      <c r="Y13" s="192">
        <f t="shared" si="9"/>
        <v>1.7839077447254619</v>
      </c>
    </row>
    <row r="14" spans="1:25" x14ac:dyDescent="0.25">
      <c r="B14" s="111" t="s">
        <v>92</v>
      </c>
      <c r="D14" s="75">
        <v>16232</v>
      </c>
      <c r="F14" s="72">
        <v>579</v>
      </c>
      <c r="G14" s="125">
        <f t="shared" si="0"/>
        <v>2.9555895865237365</v>
      </c>
      <c r="H14" s="72">
        <v>4419</v>
      </c>
      <c r="I14" s="125">
        <f t="shared" si="1"/>
        <v>22.557427258805511</v>
      </c>
      <c r="J14" s="72">
        <v>144</v>
      </c>
      <c r="K14" s="125">
        <f t="shared" si="2"/>
        <v>0.73506891271056662</v>
      </c>
      <c r="L14" s="72">
        <v>1778</v>
      </c>
      <c r="M14" s="125">
        <f t="shared" si="3"/>
        <v>9.0760592138846352</v>
      </c>
      <c r="N14" s="72">
        <v>168</v>
      </c>
      <c r="O14" s="125">
        <f t="shared" si="4"/>
        <v>0.85758039816232778</v>
      </c>
      <c r="P14" s="72">
        <v>3557</v>
      </c>
      <c r="Q14" s="125">
        <f t="shared" si="5"/>
        <v>18.157223072996427</v>
      </c>
      <c r="R14" s="72">
        <v>8901</v>
      </c>
      <c r="S14" s="125">
        <f t="shared" si="6"/>
        <v>45.436447166921901</v>
      </c>
      <c r="T14" s="72">
        <v>44</v>
      </c>
      <c r="U14" s="125">
        <f t="shared" si="7"/>
        <v>0.22460438999489535</v>
      </c>
      <c r="V14" s="72">
        <v>19590</v>
      </c>
      <c r="W14" s="125">
        <f t="shared" si="8"/>
        <v>100</v>
      </c>
      <c r="Y14" s="192">
        <f t="shared" si="9"/>
        <v>1.2068753080335139</v>
      </c>
    </row>
    <row r="15" spans="1:25" x14ac:dyDescent="0.25">
      <c r="B15" s="111" t="s">
        <v>93</v>
      </c>
      <c r="D15" s="75">
        <v>5823</v>
      </c>
      <c r="F15" s="72">
        <v>1422</v>
      </c>
      <c r="G15" s="125">
        <f t="shared" si="0"/>
        <v>17.219665778638895</v>
      </c>
      <c r="H15" s="72">
        <v>1946</v>
      </c>
      <c r="I15" s="125">
        <f t="shared" si="1"/>
        <v>23.565027851780094</v>
      </c>
      <c r="J15" s="72">
        <v>396</v>
      </c>
      <c r="K15" s="125">
        <f t="shared" si="2"/>
        <v>4.7953499636715913</v>
      </c>
      <c r="L15" s="72">
        <v>602</v>
      </c>
      <c r="M15" s="125">
        <f t="shared" si="3"/>
        <v>7.2899007023492377</v>
      </c>
      <c r="N15" s="72">
        <v>42</v>
      </c>
      <c r="O15" s="125">
        <f t="shared" si="4"/>
        <v>0.50859772341971421</v>
      </c>
      <c r="P15" s="72">
        <v>40</v>
      </c>
      <c r="Q15" s="125">
        <f t="shared" si="5"/>
        <v>0.48437878420925162</v>
      </c>
      <c r="R15" s="72">
        <v>3810</v>
      </c>
      <c r="S15" s="125">
        <f t="shared" si="6"/>
        <v>46.137079195931221</v>
      </c>
      <c r="T15" s="72">
        <v>0</v>
      </c>
      <c r="U15" s="125">
        <f t="shared" si="7"/>
        <v>0</v>
      </c>
      <c r="V15" s="72">
        <v>8258</v>
      </c>
      <c r="W15" s="125">
        <f t="shared" si="8"/>
        <v>100</v>
      </c>
      <c r="Y15" s="192">
        <f t="shared" si="9"/>
        <v>1.4181693285248154</v>
      </c>
    </row>
    <row r="16" spans="1:25" x14ac:dyDescent="0.25">
      <c r="B16" s="111" t="s">
        <v>94</v>
      </c>
      <c r="D16" s="75">
        <v>29789</v>
      </c>
      <c r="F16" s="72">
        <v>7104</v>
      </c>
      <c r="G16" s="125">
        <f t="shared" si="0"/>
        <v>16.127860515800943</v>
      </c>
      <c r="H16" s="72">
        <v>18217</v>
      </c>
      <c r="I16" s="125">
        <f t="shared" si="1"/>
        <v>41.357155830003634</v>
      </c>
      <c r="J16" s="72">
        <v>7311</v>
      </c>
      <c r="K16" s="125">
        <f t="shared" si="2"/>
        <v>16.597802397384669</v>
      </c>
      <c r="L16" s="72">
        <v>1016</v>
      </c>
      <c r="M16" s="125">
        <f t="shared" si="3"/>
        <v>2.3065746458409007</v>
      </c>
      <c r="N16" s="72">
        <v>1368</v>
      </c>
      <c r="O16" s="125">
        <f t="shared" si="4"/>
        <v>3.1057028695968034</v>
      </c>
      <c r="P16" s="72">
        <v>3570</v>
      </c>
      <c r="Q16" s="125">
        <f t="shared" si="5"/>
        <v>8.1047947693425346</v>
      </c>
      <c r="R16" s="72">
        <v>5461</v>
      </c>
      <c r="S16" s="125">
        <f t="shared" si="6"/>
        <v>12.397838721394843</v>
      </c>
      <c r="T16" s="72">
        <v>1</v>
      </c>
      <c r="U16" s="125">
        <f t="shared" si="7"/>
        <v>2.2702506356701781E-3</v>
      </c>
      <c r="V16" s="72">
        <v>44048</v>
      </c>
      <c r="W16" s="125">
        <f t="shared" si="8"/>
        <v>100</v>
      </c>
      <c r="Y16" s="192">
        <f t="shared" si="9"/>
        <v>1.4786666219074154</v>
      </c>
    </row>
    <row r="17" spans="2:25" x14ac:dyDescent="0.25">
      <c r="B17" s="111" t="s">
        <v>95</v>
      </c>
      <c r="D17" s="75">
        <v>49134</v>
      </c>
      <c r="F17" s="72">
        <v>3606</v>
      </c>
      <c r="G17" s="125">
        <f t="shared" si="0"/>
        <v>5.0631134075623763</v>
      </c>
      <c r="H17" s="72">
        <v>20414</v>
      </c>
      <c r="I17" s="125">
        <f t="shared" si="1"/>
        <v>28.662894371042245</v>
      </c>
      <c r="J17" s="72">
        <v>13420</v>
      </c>
      <c r="K17" s="125">
        <f t="shared" si="2"/>
        <v>18.842757051993093</v>
      </c>
      <c r="L17" s="72">
        <v>3645</v>
      </c>
      <c r="M17" s="125">
        <f t="shared" si="3"/>
        <v>5.1178725375942484</v>
      </c>
      <c r="N17" s="72">
        <v>3</v>
      </c>
      <c r="O17" s="125">
        <f t="shared" si="4"/>
        <v>4.2122407716825095E-3</v>
      </c>
      <c r="P17" s="72">
        <v>12568</v>
      </c>
      <c r="Q17" s="125">
        <f t="shared" si="5"/>
        <v>17.64648067283526</v>
      </c>
      <c r="R17" s="72">
        <v>16088</v>
      </c>
      <c r="S17" s="125">
        <f t="shared" si="6"/>
        <v>22.588843178276068</v>
      </c>
      <c r="T17" s="72">
        <v>1477</v>
      </c>
      <c r="U17" s="125">
        <f t="shared" si="7"/>
        <v>2.0738265399250224</v>
      </c>
      <c r="V17" s="72">
        <v>71221</v>
      </c>
      <c r="W17" s="125">
        <f t="shared" si="8"/>
        <v>100</v>
      </c>
      <c r="Y17" s="192">
        <f t="shared" si="9"/>
        <v>1.4495257866243334</v>
      </c>
    </row>
    <row r="18" spans="2:25" x14ac:dyDescent="0.25">
      <c r="B18" s="111" t="s">
        <v>96</v>
      </c>
      <c r="D18" s="75">
        <v>111421</v>
      </c>
      <c r="F18" s="72">
        <v>1</v>
      </c>
      <c r="G18" s="125">
        <f t="shared" si="0"/>
        <v>7.35564545788893E-4</v>
      </c>
      <c r="H18" s="72">
        <v>24446</v>
      </c>
      <c r="I18" s="125">
        <f t="shared" si="1"/>
        <v>17.981610886355277</v>
      </c>
      <c r="J18" s="72">
        <v>12798</v>
      </c>
      <c r="K18" s="125">
        <f t="shared" si="2"/>
        <v>9.4137550570062523</v>
      </c>
      <c r="L18" s="72">
        <v>3181</v>
      </c>
      <c r="M18" s="125">
        <f t="shared" si="3"/>
        <v>2.3398308201544689</v>
      </c>
      <c r="N18" s="72">
        <v>3203</v>
      </c>
      <c r="O18" s="125">
        <f t="shared" si="4"/>
        <v>2.3560132401618241</v>
      </c>
      <c r="P18" s="72">
        <v>4067</v>
      </c>
      <c r="Q18" s="125">
        <f t="shared" si="5"/>
        <v>2.9915410077234279</v>
      </c>
      <c r="R18" s="72">
        <v>88247</v>
      </c>
      <c r="S18" s="125">
        <f t="shared" si="6"/>
        <v>64.911364472232435</v>
      </c>
      <c r="T18" s="72">
        <v>7</v>
      </c>
      <c r="U18" s="125">
        <f t="shared" si="7"/>
        <v>5.1489518205222505E-3</v>
      </c>
      <c r="V18" s="72">
        <v>135950</v>
      </c>
      <c r="W18" s="125">
        <f t="shared" si="8"/>
        <v>100</v>
      </c>
      <c r="Y18" s="192">
        <f t="shared" si="9"/>
        <v>1.2201470099891403</v>
      </c>
    </row>
    <row r="19" spans="2:25" x14ac:dyDescent="0.25">
      <c r="B19" s="111" t="s">
        <v>97</v>
      </c>
      <c r="D19" s="75">
        <v>63549</v>
      </c>
      <c r="F19" s="72">
        <v>1357</v>
      </c>
      <c r="G19" s="125">
        <f t="shared" si="0"/>
        <v>1.4156651644132867</v>
      </c>
      <c r="H19" s="72">
        <v>30431</v>
      </c>
      <c r="I19" s="125">
        <f t="shared" si="1"/>
        <v>31.746578200634286</v>
      </c>
      <c r="J19" s="72">
        <v>3298</v>
      </c>
      <c r="K19" s="125">
        <f t="shared" si="2"/>
        <v>3.4405775329661159</v>
      </c>
      <c r="L19" s="72">
        <v>2325</v>
      </c>
      <c r="M19" s="125">
        <f t="shared" si="3"/>
        <v>2.4255132699048572</v>
      </c>
      <c r="N19" s="72">
        <v>856</v>
      </c>
      <c r="O19" s="125">
        <f t="shared" si="4"/>
        <v>0.89300617593056253</v>
      </c>
      <c r="P19" s="72">
        <v>7313</v>
      </c>
      <c r="Q19" s="125">
        <f t="shared" si="5"/>
        <v>7.6291520614254722</v>
      </c>
      <c r="R19" s="72">
        <v>50108</v>
      </c>
      <c r="S19" s="125">
        <f t="shared" si="6"/>
        <v>52.27424470038391</v>
      </c>
      <c r="T19" s="72">
        <v>168</v>
      </c>
      <c r="U19" s="125">
        <f t="shared" si="7"/>
        <v>0.17526289434151227</v>
      </c>
      <c r="V19" s="72">
        <v>95856</v>
      </c>
      <c r="W19" s="125">
        <f t="shared" si="8"/>
        <v>100</v>
      </c>
      <c r="Y19" s="192">
        <f t="shared" si="9"/>
        <v>1.5083793608081952</v>
      </c>
    </row>
    <row r="20" spans="2:25" x14ac:dyDescent="0.25">
      <c r="B20" s="111" t="s">
        <v>98</v>
      </c>
      <c r="D20" s="75">
        <v>12532</v>
      </c>
      <c r="F20" s="72">
        <v>984</v>
      </c>
      <c r="G20" s="125">
        <f t="shared" si="0"/>
        <v>6.3056712592117909</v>
      </c>
      <c r="H20" s="72">
        <v>3325</v>
      </c>
      <c r="I20" s="125">
        <f t="shared" si="1"/>
        <v>21.307273309836592</v>
      </c>
      <c r="J20" s="72">
        <v>458</v>
      </c>
      <c r="K20" s="125">
        <f t="shared" si="2"/>
        <v>2.9349567446331304</v>
      </c>
      <c r="L20" s="72">
        <v>766</v>
      </c>
      <c r="M20" s="125">
        <f t="shared" si="3"/>
        <v>4.9086831143864149</v>
      </c>
      <c r="N20" s="72">
        <v>42</v>
      </c>
      <c r="O20" s="125">
        <f t="shared" si="4"/>
        <v>0.26914450496635695</v>
      </c>
      <c r="P20" s="72">
        <v>7281</v>
      </c>
      <c r="Q20" s="125">
        <f t="shared" si="5"/>
        <v>46.658122396667736</v>
      </c>
      <c r="R20" s="72">
        <v>2749</v>
      </c>
      <c r="S20" s="125">
        <f t="shared" si="6"/>
        <v>17.616148670297981</v>
      </c>
      <c r="T20" s="72">
        <v>0</v>
      </c>
      <c r="U20" s="125">
        <f t="shared" si="7"/>
        <v>0</v>
      </c>
      <c r="V20" s="72">
        <v>15605</v>
      </c>
      <c r="W20" s="125">
        <f t="shared" si="8"/>
        <v>100</v>
      </c>
      <c r="Y20" s="192">
        <f t="shared" si="9"/>
        <v>1.245212256623045</v>
      </c>
    </row>
    <row r="21" spans="2:25" x14ac:dyDescent="0.25">
      <c r="B21" s="111" t="s">
        <v>99</v>
      </c>
      <c r="D21" s="75">
        <v>35735</v>
      </c>
      <c r="F21" s="72">
        <v>2268</v>
      </c>
      <c r="G21" s="125">
        <f t="shared" si="0"/>
        <v>5.2957246596773064</v>
      </c>
      <c r="H21" s="72">
        <v>5367</v>
      </c>
      <c r="I21" s="125">
        <f t="shared" si="1"/>
        <v>12.531814042543255</v>
      </c>
      <c r="J21" s="72">
        <v>5374</v>
      </c>
      <c r="K21" s="125">
        <f t="shared" si="2"/>
        <v>12.54815887173979</v>
      </c>
      <c r="L21" s="72">
        <v>3280</v>
      </c>
      <c r="M21" s="125">
        <f t="shared" si="3"/>
        <v>7.658719966376351</v>
      </c>
      <c r="N21" s="72">
        <v>624</v>
      </c>
      <c r="O21" s="125">
        <f t="shared" si="4"/>
        <v>1.4570247740911109</v>
      </c>
      <c r="P21" s="72">
        <v>7359</v>
      </c>
      <c r="Q21" s="125">
        <f t="shared" si="5"/>
        <v>17.183085436757185</v>
      </c>
      <c r="R21" s="72">
        <v>18553</v>
      </c>
      <c r="S21" s="125">
        <f t="shared" si="6"/>
        <v>43.320802297615991</v>
      </c>
      <c r="T21" s="72">
        <v>2</v>
      </c>
      <c r="U21" s="125">
        <f t="shared" si="7"/>
        <v>4.6699511990099703E-3</v>
      </c>
      <c r="V21" s="72">
        <v>42827</v>
      </c>
      <c r="W21" s="125">
        <f t="shared" si="8"/>
        <v>100</v>
      </c>
      <c r="Y21" s="192">
        <f t="shared" si="9"/>
        <v>1.1984608926822442</v>
      </c>
    </row>
    <row r="22" spans="2:25" x14ac:dyDescent="0.25">
      <c r="B22" s="111" t="s">
        <v>100</v>
      </c>
      <c r="D22" s="75">
        <v>65119</v>
      </c>
      <c r="F22" s="72">
        <v>1120</v>
      </c>
      <c r="G22" s="125">
        <f t="shared" si="0"/>
        <v>1.2167696937434138</v>
      </c>
      <c r="H22" s="72">
        <v>40903</v>
      </c>
      <c r="I22" s="125">
        <f t="shared" si="1"/>
        <v>44.437081056416829</v>
      </c>
      <c r="J22" s="72">
        <v>20385</v>
      </c>
      <c r="K22" s="125">
        <f t="shared" si="2"/>
        <v>22.1462948276424</v>
      </c>
      <c r="L22" s="72">
        <v>3324</v>
      </c>
      <c r="M22" s="125">
        <f t="shared" si="3"/>
        <v>3.6111986267884886</v>
      </c>
      <c r="N22" s="72">
        <v>1127</v>
      </c>
      <c r="O22" s="125">
        <f t="shared" si="4"/>
        <v>1.2243745043293099</v>
      </c>
      <c r="P22" s="72">
        <v>5571</v>
      </c>
      <c r="Q22" s="125">
        <f t="shared" si="5"/>
        <v>6.0523428248612117</v>
      </c>
      <c r="R22" s="72">
        <v>19612</v>
      </c>
      <c r="S22" s="125">
        <f t="shared" si="6"/>
        <v>21.30650645865699</v>
      </c>
      <c r="T22" s="72">
        <v>5</v>
      </c>
      <c r="U22" s="125">
        <f t="shared" si="7"/>
        <v>5.4320075613545253E-3</v>
      </c>
      <c r="V22" s="72">
        <v>92047</v>
      </c>
      <c r="W22" s="125">
        <f t="shared" si="8"/>
        <v>100</v>
      </c>
      <c r="Y22" s="192">
        <f t="shared" si="9"/>
        <v>1.4135198636342696</v>
      </c>
    </row>
    <row r="23" spans="2:25" x14ac:dyDescent="0.25">
      <c r="B23" s="111" t="s">
        <v>101</v>
      </c>
      <c r="D23" s="75">
        <v>17509</v>
      </c>
      <c r="F23" s="72">
        <v>362</v>
      </c>
      <c r="G23" s="125">
        <f t="shared" si="0"/>
        <v>1.4565059950108634</v>
      </c>
      <c r="H23" s="72">
        <v>8843</v>
      </c>
      <c r="I23" s="125">
        <f t="shared" si="1"/>
        <v>35.579785949947698</v>
      </c>
      <c r="J23" s="72">
        <v>1850</v>
      </c>
      <c r="K23" s="125">
        <f t="shared" si="2"/>
        <v>7.4434698640057944</v>
      </c>
      <c r="L23" s="72">
        <v>699</v>
      </c>
      <c r="M23" s="125">
        <f t="shared" si="3"/>
        <v>2.812424559427054</v>
      </c>
      <c r="N23" s="72">
        <v>20</v>
      </c>
      <c r="O23" s="125">
        <f t="shared" si="4"/>
        <v>8.0469944475738311E-2</v>
      </c>
      <c r="P23" s="72">
        <v>179</v>
      </c>
      <c r="Q23" s="125">
        <f t="shared" si="5"/>
        <v>0.72020600305785798</v>
      </c>
      <c r="R23" s="72">
        <v>12900</v>
      </c>
      <c r="S23" s="125">
        <f t="shared" si="6"/>
        <v>51.903114186851205</v>
      </c>
      <c r="T23" s="72">
        <v>1</v>
      </c>
      <c r="U23" s="125">
        <f t="shared" si="7"/>
        <v>4.0234972237869152E-3</v>
      </c>
      <c r="V23" s="72">
        <v>24854</v>
      </c>
      <c r="W23" s="125">
        <f t="shared" si="8"/>
        <v>100</v>
      </c>
      <c r="Y23" s="192">
        <f t="shared" si="9"/>
        <v>1.4194985436061454</v>
      </c>
    </row>
    <row r="24" spans="2:25" x14ac:dyDescent="0.25">
      <c r="B24" s="111" t="s">
        <v>102</v>
      </c>
      <c r="D24" s="75">
        <v>7664</v>
      </c>
      <c r="F24" s="72">
        <v>1451</v>
      </c>
      <c r="G24" s="125">
        <f t="shared" si="0"/>
        <v>11.963063731552477</v>
      </c>
      <c r="H24" s="72">
        <v>2683</v>
      </c>
      <c r="I24" s="125">
        <f t="shared" si="1"/>
        <v>22.120537554621155</v>
      </c>
      <c r="J24" s="72">
        <v>733</v>
      </c>
      <c r="K24" s="125">
        <f t="shared" si="2"/>
        <v>6.0433671366147257</v>
      </c>
      <c r="L24" s="72">
        <v>269</v>
      </c>
      <c r="M24" s="125">
        <f t="shared" si="3"/>
        <v>2.2178250474070413</v>
      </c>
      <c r="N24" s="72">
        <v>74</v>
      </c>
      <c r="O24" s="125">
        <f t="shared" si="4"/>
        <v>0.61010800560639789</v>
      </c>
      <c r="P24" s="72">
        <v>947</v>
      </c>
      <c r="Q24" s="125">
        <f t="shared" si="5"/>
        <v>7.8077335312061997</v>
      </c>
      <c r="R24" s="72">
        <v>5960</v>
      </c>
      <c r="S24" s="125">
        <f t="shared" si="6"/>
        <v>49.138428559650428</v>
      </c>
      <c r="T24" s="72">
        <v>12</v>
      </c>
      <c r="U24" s="125">
        <f t="shared" si="7"/>
        <v>9.8936433341578034E-2</v>
      </c>
      <c r="V24" s="72">
        <v>12129</v>
      </c>
      <c r="W24" s="125">
        <f t="shared" si="8"/>
        <v>100</v>
      </c>
      <c r="Y24" s="192">
        <f t="shared" si="9"/>
        <v>1.5825939457202505</v>
      </c>
    </row>
    <row r="25" spans="2:25" x14ac:dyDescent="0.25">
      <c r="B25" s="111" t="s">
        <v>103</v>
      </c>
      <c r="D25" s="75">
        <v>33179</v>
      </c>
      <c r="F25" s="72">
        <v>381</v>
      </c>
      <c r="G25" s="125">
        <f t="shared" si="0"/>
        <v>0.8125399872040947</v>
      </c>
      <c r="H25" s="72">
        <v>14593</v>
      </c>
      <c r="I25" s="125">
        <f t="shared" si="1"/>
        <v>31.121774365536364</v>
      </c>
      <c r="J25" s="72">
        <v>3603</v>
      </c>
      <c r="K25" s="125">
        <f t="shared" si="2"/>
        <v>7.6839411388355732</v>
      </c>
      <c r="L25" s="72">
        <v>2617</v>
      </c>
      <c r="M25" s="125">
        <f t="shared" si="3"/>
        <v>5.5811473661761566</v>
      </c>
      <c r="N25" s="72">
        <v>2478</v>
      </c>
      <c r="O25" s="125">
        <f t="shared" si="4"/>
        <v>5.2847088931541908</v>
      </c>
      <c r="P25" s="72">
        <v>29</v>
      </c>
      <c r="Q25" s="125">
        <f t="shared" si="5"/>
        <v>6.1846875666453402E-2</v>
      </c>
      <c r="R25" s="72">
        <v>20329</v>
      </c>
      <c r="S25" s="125">
        <f t="shared" si="6"/>
        <v>43.354659842183835</v>
      </c>
      <c r="T25" s="72">
        <v>2860</v>
      </c>
      <c r="U25" s="125">
        <f t="shared" si="7"/>
        <v>6.0993815312433357</v>
      </c>
      <c r="V25" s="72">
        <v>46890</v>
      </c>
      <c r="W25" s="125">
        <f t="shared" si="8"/>
        <v>100</v>
      </c>
      <c r="Y25" s="192">
        <f t="shared" si="9"/>
        <v>1.4132433165556526</v>
      </c>
    </row>
    <row r="26" spans="2:25" x14ac:dyDescent="0.25">
      <c r="B26" s="111" t="s">
        <v>104</v>
      </c>
      <c r="D26" s="75">
        <v>3323</v>
      </c>
      <c r="F26" s="72">
        <v>320</v>
      </c>
      <c r="G26" s="125">
        <f t="shared" si="0"/>
        <v>6.5120065120065114</v>
      </c>
      <c r="H26" s="72">
        <v>2412</v>
      </c>
      <c r="I26" s="125">
        <f t="shared" si="1"/>
        <v>49.08424908424908</v>
      </c>
      <c r="J26" s="72">
        <v>1707</v>
      </c>
      <c r="K26" s="125">
        <f t="shared" si="2"/>
        <v>34.737484737484735</v>
      </c>
      <c r="L26" s="72">
        <v>313</v>
      </c>
      <c r="M26" s="125">
        <f t="shared" si="3"/>
        <v>6.3695563695563697</v>
      </c>
      <c r="N26" s="72">
        <v>117</v>
      </c>
      <c r="O26" s="125">
        <f t="shared" si="4"/>
        <v>2.3809523809523809</v>
      </c>
      <c r="P26" s="72">
        <v>38</v>
      </c>
      <c r="Q26" s="125">
        <f t="shared" si="5"/>
        <v>0.77330077330077329</v>
      </c>
      <c r="R26" s="72">
        <v>7</v>
      </c>
      <c r="S26" s="125">
        <f t="shared" si="6"/>
        <v>0.14245014245014245</v>
      </c>
      <c r="T26" s="72">
        <v>0</v>
      </c>
      <c r="U26" s="125">
        <f t="shared" si="7"/>
        <v>0</v>
      </c>
      <c r="V26" s="72">
        <v>4914</v>
      </c>
      <c r="W26" s="125">
        <f t="shared" si="8"/>
        <v>100</v>
      </c>
      <c r="Y26" s="192">
        <f t="shared" si="9"/>
        <v>1.478784231116461</v>
      </c>
    </row>
    <row r="27" spans="2:25" x14ac:dyDescent="0.25">
      <c r="B27" s="111" t="s">
        <v>105</v>
      </c>
      <c r="D27" s="75">
        <v>652</v>
      </c>
      <c r="F27" s="72">
        <v>1</v>
      </c>
      <c r="G27" s="125">
        <f t="shared" si="0"/>
        <v>0.14245014245014245</v>
      </c>
      <c r="H27" s="72">
        <v>80</v>
      </c>
      <c r="I27" s="125">
        <f t="shared" si="1"/>
        <v>11.396011396011396</v>
      </c>
      <c r="J27" s="72">
        <v>270</v>
      </c>
      <c r="K27" s="125">
        <f t="shared" si="2"/>
        <v>38.461538461538467</v>
      </c>
      <c r="L27" s="72">
        <v>16</v>
      </c>
      <c r="M27" s="125">
        <f t="shared" si="3"/>
        <v>2.2792022792022792</v>
      </c>
      <c r="N27" s="72">
        <v>0</v>
      </c>
      <c r="O27" s="125">
        <f t="shared" si="4"/>
        <v>0</v>
      </c>
      <c r="P27" s="72">
        <v>0</v>
      </c>
      <c r="Q27" s="125">
        <f t="shared" si="5"/>
        <v>0</v>
      </c>
      <c r="R27" s="72">
        <v>335</v>
      </c>
      <c r="S27" s="125">
        <f t="shared" si="6"/>
        <v>47.720797720797719</v>
      </c>
      <c r="T27" s="72">
        <v>0</v>
      </c>
      <c r="U27" s="125">
        <f t="shared" si="7"/>
        <v>0</v>
      </c>
      <c r="V27" s="72">
        <v>702</v>
      </c>
      <c r="W27" s="125">
        <f t="shared" si="8"/>
        <v>100</v>
      </c>
      <c r="Y27" s="192">
        <f t="shared" si="9"/>
        <v>1.0766871165644172</v>
      </c>
    </row>
    <row r="28" spans="2:25" x14ac:dyDescent="0.25">
      <c r="B28" s="115" t="s">
        <v>106</v>
      </c>
      <c r="D28" s="90">
        <v>598</v>
      </c>
      <c r="F28" s="87">
        <v>286</v>
      </c>
      <c r="G28" s="126">
        <f t="shared" si="0"/>
        <v>28.68605817452357</v>
      </c>
      <c r="H28" s="87">
        <v>246</v>
      </c>
      <c r="I28" s="126">
        <f t="shared" si="1"/>
        <v>24.674022066198596</v>
      </c>
      <c r="J28" s="87">
        <v>226</v>
      </c>
      <c r="K28" s="126">
        <f t="shared" si="2"/>
        <v>22.668004012036107</v>
      </c>
      <c r="L28" s="87">
        <v>8</v>
      </c>
      <c r="M28" s="126">
        <f t="shared" si="3"/>
        <v>0.80240722166499501</v>
      </c>
      <c r="N28" s="87">
        <v>0</v>
      </c>
      <c r="O28" s="126">
        <f t="shared" si="4"/>
        <v>0</v>
      </c>
      <c r="P28" s="87">
        <v>1</v>
      </c>
      <c r="Q28" s="126">
        <f t="shared" si="5"/>
        <v>0.10030090270812438</v>
      </c>
      <c r="R28" s="87">
        <v>230</v>
      </c>
      <c r="S28" s="126">
        <f t="shared" si="6"/>
        <v>23.069207622868607</v>
      </c>
      <c r="T28" s="87">
        <v>0</v>
      </c>
      <c r="U28" s="126">
        <f t="shared" si="7"/>
        <v>0</v>
      </c>
      <c r="V28" s="87">
        <v>997</v>
      </c>
      <c r="W28" s="126">
        <f t="shared" si="8"/>
        <v>100</v>
      </c>
      <c r="Y28" s="193">
        <f t="shared" si="9"/>
        <v>1.6672240802675586</v>
      </c>
    </row>
    <row r="29" spans="2:25" ht="8.1" customHeight="1" x14ac:dyDescent="0.25"/>
    <row r="30" spans="2:25" x14ac:dyDescent="0.25">
      <c r="B30" s="119" t="s">
        <v>49</v>
      </c>
      <c r="D30" s="63">
        <v>611385</v>
      </c>
      <c r="F30" s="60">
        <v>27006</v>
      </c>
      <c r="G30" s="137">
        <f>IFERROR(F30/V30*100,"-")</f>
        <v>3.1038988951425579</v>
      </c>
      <c r="H30" s="60">
        <v>275105</v>
      </c>
      <c r="I30" s="137">
        <f>IFERROR(H30/V30*100,"-")</f>
        <v>31.618829354520972</v>
      </c>
      <c r="J30" s="60">
        <v>162956</v>
      </c>
      <c r="K30" s="137">
        <f>IFERROR(J30/V30*100,"-")</f>
        <v>18.729132354175025</v>
      </c>
      <c r="L30" s="60">
        <v>26125</v>
      </c>
      <c r="M30" s="137">
        <f>IFERROR(L30/V30*100,"-")</f>
        <v>3.0026423252462164</v>
      </c>
      <c r="N30" s="60">
        <v>10345</v>
      </c>
      <c r="O30" s="137">
        <f>IFERROR(N30/V30*100,"-")</f>
        <v>1.1889888939587412</v>
      </c>
      <c r="P30" s="60">
        <v>56370</v>
      </c>
      <c r="Q30" s="137">
        <f>IFERROR(P30/V30*100,"-")</f>
        <v>6.4788114018805452</v>
      </c>
      <c r="R30" s="60">
        <v>307572</v>
      </c>
      <c r="S30" s="137">
        <f>IFERROR(R30/V30*100,"-")</f>
        <v>35.350381062607823</v>
      </c>
      <c r="T30" s="60">
        <v>4588</v>
      </c>
      <c r="U30" s="137">
        <f>IFERROR(T30/V30*100,"-")</f>
        <v>0.52731571246812026</v>
      </c>
      <c r="V30" s="60">
        <v>870067</v>
      </c>
      <c r="W30" s="137">
        <f>IFERROR(V30/V30*100,"-")</f>
        <v>100</v>
      </c>
      <c r="Y30" s="106">
        <f>IFERROR(V30/D30,"-")</f>
        <v>1.4231081887844812</v>
      </c>
    </row>
  </sheetData>
  <mergeCells count="14">
    <mergeCell ref="H7:I7"/>
    <mergeCell ref="J7:K7"/>
    <mergeCell ref="A3:W3"/>
    <mergeCell ref="B4:W4"/>
    <mergeCell ref="F6:W6"/>
    <mergeCell ref="D6:D7"/>
    <mergeCell ref="B6:B8"/>
    <mergeCell ref="F7:G7"/>
    <mergeCell ref="V7:W7"/>
    <mergeCell ref="L7:M7"/>
    <mergeCell ref="R7:S7"/>
    <mergeCell ref="P7:Q7"/>
    <mergeCell ref="N7:O7"/>
    <mergeCell ref="T7:U7"/>
  </mergeCells>
  <printOptions horizontalCentered="1" verticalCentered="1"/>
  <pageMargins left="0.27777777777777779" right="0.27777777777777779" top="0.27777777777777779" bottom="0.27777777777777779" header="0.1388888888888889" footer="0.1388888888888889"/>
  <pageSetup paperSize="9" scale="65"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Y30"/>
  <sheetViews>
    <sheetView showGridLines="0" workbookViewId="0"/>
  </sheetViews>
  <sheetFormatPr baseColWidth="10" defaultColWidth="8.7109375" defaultRowHeight="15" x14ac:dyDescent="0.25"/>
  <cols>
    <col min="1" max="1" width="0.5703125" customWidth="1"/>
    <col min="2" max="2" width="27.140625" customWidth="1"/>
    <col min="3" max="3" width="0.5703125" customWidth="1"/>
    <col min="4" max="4" width="9" customWidth="1"/>
    <col min="5" max="5" width="0.5703125" customWidth="1"/>
    <col min="6" max="23" width="9" customWidth="1"/>
    <col min="24" max="24" width="0.5703125" customWidth="1"/>
    <col min="25" max="25" width="15.140625" customWidth="1"/>
  </cols>
  <sheetData>
    <row r="1" spans="1:25" ht="12" customHeight="1" x14ac:dyDescent="0.25"/>
    <row r="2" spans="1:25" ht="52.5" customHeight="1" x14ac:dyDescent="0.25"/>
    <row r="3" spans="1:25" ht="23.45" customHeight="1" x14ac:dyDescent="0.25">
      <c r="A3" s="209" t="s">
        <v>396</v>
      </c>
      <c r="B3" s="210"/>
      <c r="C3" s="210"/>
      <c r="D3" s="210"/>
      <c r="E3" s="210"/>
      <c r="F3" s="210"/>
      <c r="G3" s="210"/>
      <c r="H3" s="210"/>
      <c r="I3" s="210"/>
      <c r="J3" s="210"/>
      <c r="K3" s="210"/>
      <c r="L3" s="210"/>
      <c r="M3" s="210"/>
      <c r="N3" s="210"/>
      <c r="O3" s="210"/>
      <c r="P3" s="210"/>
      <c r="Q3" s="210"/>
      <c r="R3" s="210"/>
      <c r="S3" s="210"/>
      <c r="T3" s="210"/>
      <c r="U3" s="210"/>
      <c r="V3" s="210"/>
      <c r="W3" s="210"/>
    </row>
    <row r="4" spans="1:25" ht="18"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row>
    <row r="5" spans="1:25" ht="9.6" customHeight="1" x14ac:dyDescent="0.25"/>
    <row r="6" spans="1:25" ht="17.100000000000001" customHeight="1" x14ac:dyDescent="0.25">
      <c r="B6" s="219" t="s">
        <v>114</v>
      </c>
      <c r="D6" s="278" t="s">
        <v>392</v>
      </c>
      <c r="F6" s="268" t="s">
        <v>393</v>
      </c>
      <c r="G6" s="265"/>
      <c r="H6" s="265"/>
      <c r="I6" s="265"/>
      <c r="J6" s="265"/>
      <c r="K6" s="265"/>
      <c r="L6" s="265"/>
      <c r="M6" s="265"/>
      <c r="N6" s="265"/>
      <c r="O6" s="265"/>
      <c r="P6" s="265"/>
      <c r="Q6" s="265"/>
      <c r="R6" s="265"/>
      <c r="S6" s="265"/>
      <c r="T6" s="265"/>
      <c r="U6" s="265"/>
      <c r="V6" s="265"/>
      <c r="W6" s="229"/>
    </row>
    <row r="7" spans="1:25" ht="60" customHeight="1" x14ac:dyDescent="0.25">
      <c r="B7" s="220"/>
      <c r="D7" s="221"/>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59" t="s">
        <v>394</v>
      </c>
    </row>
    <row r="8" spans="1:25" ht="14.1" customHeight="1" x14ac:dyDescent="0.25">
      <c r="B8" s="221"/>
      <c r="D8" s="50" t="s">
        <v>119</v>
      </c>
      <c r="F8" s="39" t="s">
        <v>119</v>
      </c>
      <c r="G8" s="14" t="s">
        <v>58</v>
      </c>
      <c r="H8" s="14" t="s">
        <v>119</v>
      </c>
      <c r="I8" s="14" t="s">
        <v>58</v>
      </c>
      <c r="J8" s="14" t="s">
        <v>119</v>
      </c>
      <c r="K8" s="14" t="s">
        <v>58</v>
      </c>
      <c r="L8" s="14" t="s">
        <v>119</v>
      </c>
      <c r="M8" s="14" t="s">
        <v>58</v>
      </c>
      <c r="N8" s="14" t="s">
        <v>119</v>
      </c>
      <c r="O8" s="14" t="s">
        <v>58</v>
      </c>
      <c r="P8" s="14" t="s">
        <v>119</v>
      </c>
      <c r="Q8" s="14" t="s">
        <v>58</v>
      </c>
      <c r="R8" s="14" t="s">
        <v>119</v>
      </c>
      <c r="S8" s="14" t="s">
        <v>58</v>
      </c>
      <c r="T8" s="14" t="s">
        <v>119</v>
      </c>
      <c r="U8" s="14" t="s">
        <v>58</v>
      </c>
      <c r="V8" s="14" t="s">
        <v>119</v>
      </c>
      <c r="W8" s="15" t="s">
        <v>58</v>
      </c>
      <c r="Y8" s="50" t="s">
        <v>119</v>
      </c>
    </row>
    <row r="9" spans="1:25" ht="8.1" customHeight="1" x14ac:dyDescent="0.25"/>
    <row r="10" spans="1:25" x14ac:dyDescent="0.25">
      <c r="B10" s="107" t="s">
        <v>88</v>
      </c>
      <c r="D10" s="98">
        <v>142418</v>
      </c>
      <c r="F10" s="95">
        <v>16</v>
      </c>
      <c r="G10" s="124">
        <f t="shared" ref="G10:G28" si="0">IFERROR(F10/V10*100,"-")</f>
        <v>7.6061895367355182E-3</v>
      </c>
      <c r="H10" s="95">
        <v>70589</v>
      </c>
      <c r="I10" s="124">
        <f t="shared" ref="I10:I28" si="1">IFERROR(H10/V10*100,"-")</f>
        <v>33.557082075538972</v>
      </c>
      <c r="J10" s="95">
        <v>77113</v>
      </c>
      <c r="K10" s="124">
        <f t="shared" ref="K10:K28" si="2">IFERROR(J10/V10*100,"-")</f>
        <v>36.658505859142878</v>
      </c>
      <c r="L10" s="95">
        <v>7227</v>
      </c>
      <c r="M10" s="124">
        <f t="shared" ref="M10:M28" si="3">IFERROR(L10/V10*100,"-")</f>
        <v>3.4356207363742244</v>
      </c>
      <c r="N10" s="95">
        <v>13365</v>
      </c>
      <c r="O10" s="124">
        <f t="shared" ref="O10:O28" si="4">IFERROR(N10/V10*100,"-")</f>
        <v>6.3535451974043884</v>
      </c>
      <c r="P10" s="95">
        <v>1718</v>
      </c>
      <c r="Q10" s="124">
        <f t="shared" ref="Q10:Q28" si="5">IFERROR(P10/V10*100,"-")</f>
        <v>0.81671460150697628</v>
      </c>
      <c r="R10" s="95">
        <v>40324</v>
      </c>
      <c r="S10" s="124">
        <f t="shared" ref="S10:S28" si="6">IFERROR(R10/V10*100,"-")</f>
        <v>19.16949917995769</v>
      </c>
      <c r="T10" s="95">
        <v>3</v>
      </c>
      <c r="U10" s="124">
        <f t="shared" ref="U10:U28" si="7">IFERROR(T10/V10*100,"-")</f>
        <v>1.4261605381379098E-3</v>
      </c>
      <c r="V10" s="95">
        <v>210355</v>
      </c>
      <c r="W10" s="124">
        <f t="shared" ref="W10:W28" si="8">IFERROR(V10/V10*100,"-")</f>
        <v>100</v>
      </c>
      <c r="Y10" s="191">
        <f t="shared" ref="Y10:Y28" si="9">IFERROR(V10/D10,"-")</f>
        <v>1.4770253760058421</v>
      </c>
    </row>
    <row r="11" spans="1:25" x14ac:dyDescent="0.25">
      <c r="B11" s="111" t="s">
        <v>89</v>
      </c>
      <c r="D11" s="75">
        <v>17835</v>
      </c>
      <c r="F11" s="72">
        <v>1437</v>
      </c>
      <c r="G11" s="125">
        <f t="shared" si="0"/>
        <v>6.2060030231051613</v>
      </c>
      <c r="H11" s="72">
        <v>3939</v>
      </c>
      <c r="I11" s="125">
        <f t="shared" si="1"/>
        <v>17.01144461239473</v>
      </c>
      <c r="J11" s="72">
        <v>1812</v>
      </c>
      <c r="K11" s="125">
        <f t="shared" si="2"/>
        <v>7.8255236450010797</v>
      </c>
      <c r="L11" s="72">
        <v>660</v>
      </c>
      <c r="M11" s="125">
        <f t="shared" si="3"/>
        <v>2.8503562945368173</v>
      </c>
      <c r="N11" s="72">
        <v>1046</v>
      </c>
      <c r="O11" s="125">
        <f t="shared" si="4"/>
        <v>4.5173828546750165</v>
      </c>
      <c r="P11" s="72">
        <v>4218</v>
      </c>
      <c r="Q11" s="125">
        <f t="shared" si="5"/>
        <v>18.216367955085293</v>
      </c>
      <c r="R11" s="72">
        <v>10043</v>
      </c>
      <c r="S11" s="125">
        <f t="shared" si="6"/>
        <v>43.372921615201896</v>
      </c>
      <c r="T11" s="72">
        <v>0</v>
      </c>
      <c r="U11" s="125">
        <f t="shared" si="7"/>
        <v>0</v>
      </c>
      <c r="V11" s="72">
        <v>23155</v>
      </c>
      <c r="W11" s="125">
        <f t="shared" si="8"/>
        <v>100</v>
      </c>
      <c r="Y11" s="192">
        <f t="shared" si="9"/>
        <v>1.2982898794505187</v>
      </c>
    </row>
    <row r="12" spans="1:25" x14ac:dyDescent="0.25">
      <c r="B12" s="111" t="s">
        <v>90</v>
      </c>
      <c r="D12" s="75">
        <v>10893</v>
      </c>
      <c r="F12" s="72">
        <v>2091</v>
      </c>
      <c r="G12" s="125">
        <f t="shared" si="0"/>
        <v>13.584096667316311</v>
      </c>
      <c r="H12" s="72">
        <v>2549</v>
      </c>
      <c r="I12" s="125">
        <f t="shared" si="1"/>
        <v>16.559475086078088</v>
      </c>
      <c r="J12" s="72">
        <v>1876</v>
      </c>
      <c r="K12" s="125">
        <f t="shared" si="2"/>
        <v>12.187357889949977</v>
      </c>
      <c r="L12" s="72">
        <v>847</v>
      </c>
      <c r="M12" s="125">
        <f t="shared" si="3"/>
        <v>5.5025011368804</v>
      </c>
      <c r="N12" s="72">
        <v>1569</v>
      </c>
      <c r="O12" s="125">
        <f t="shared" si="4"/>
        <v>10.192944845059444</v>
      </c>
      <c r="P12" s="72">
        <v>1895</v>
      </c>
      <c r="Q12" s="125">
        <f t="shared" si="5"/>
        <v>12.310790619112584</v>
      </c>
      <c r="R12" s="72">
        <v>4559</v>
      </c>
      <c r="S12" s="125">
        <f t="shared" si="6"/>
        <v>29.617358539595923</v>
      </c>
      <c r="T12" s="72">
        <v>7</v>
      </c>
      <c r="U12" s="125">
        <f t="shared" si="7"/>
        <v>4.5475216007276033E-2</v>
      </c>
      <c r="V12" s="72">
        <v>15393</v>
      </c>
      <c r="W12" s="125">
        <f t="shared" si="8"/>
        <v>100</v>
      </c>
      <c r="Y12" s="192">
        <f t="shared" si="9"/>
        <v>1.4131093362709997</v>
      </c>
    </row>
    <row r="13" spans="1:25" x14ac:dyDescent="0.25">
      <c r="B13" s="111" t="s">
        <v>91</v>
      </c>
      <c r="D13" s="75">
        <v>11022</v>
      </c>
      <c r="F13" s="72">
        <v>941</v>
      </c>
      <c r="G13" s="125">
        <f t="shared" si="0"/>
        <v>5.0194697818317602</v>
      </c>
      <c r="H13" s="72">
        <v>5982</v>
      </c>
      <c r="I13" s="125">
        <f t="shared" si="1"/>
        <v>31.9091054568731</v>
      </c>
      <c r="J13" s="72">
        <v>963</v>
      </c>
      <c r="K13" s="125">
        <f t="shared" si="2"/>
        <v>5.13682189150264</v>
      </c>
      <c r="L13" s="72">
        <v>976</v>
      </c>
      <c r="M13" s="125">
        <f t="shared" si="3"/>
        <v>5.2061663199445247</v>
      </c>
      <c r="N13" s="72">
        <v>869</v>
      </c>
      <c r="O13" s="125">
        <f t="shared" si="4"/>
        <v>4.6354083319997867</v>
      </c>
      <c r="P13" s="72">
        <v>352</v>
      </c>
      <c r="Q13" s="125">
        <f t="shared" si="5"/>
        <v>1.8776337547340909</v>
      </c>
      <c r="R13" s="72">
        <v>8664</v>
      </c>
      <c r="S13" s="125">
        <f t="shared" si="6"/>
        <v>46.215394463114094</v>
      </c>
      <c r="T13" s="72">
        <v>0</v>
      </c>
      <c r="U13" s="125">
        <f t="shared" si="7"/>
        <v>0</v>
      </c>
      <c r="V13" s="72">
        <v>18747</v>
      </c>
      <c r="W13" s="125">
        <f t="shared" si="8"/>
        <v>100</v>
      </c>
      <c r="Y13" s="192">
        <f t="shared" si="9"/>
        <v>1.7008709853021231</v>
      </c>
    </row>
    <row r="14" spans="1:25" x14ac:dyDescent="0.25">
      <c r="B14" s="111" t="s">
        <v>92</v>
      </c>
      <c r="D14" s="75">
        <v>21441</v>
      </c>
      <c r="F14" s="72">
        <v>646</v>
      </c>
      <c r="G14" s="125">
        <f t="shared" si="0"/>
        <v>2.5212707829209271</v>
      </c>
      <c r="H14" s="72">
        <v>4709</v>
      </c>
      <c r="I14" s="125">
        <f t="shared" si="1"/>
        <v>18.378737022870968</v>
      </c>
      <c r="J14" s="72">
        <v>161</v>
      </c>
      <c r="K14" s="125">
        <f t="shared" si="2"/>
        <v>0.62836624775583483</v>
      </c>
      <c r="L14" s="72">
        <v>1826</v>
      </c>
      <c r="M14" s="125">
        <f t="shared" si="3"/>
        <v>7.1266880024978541</v>
      </c>
      <c r="N14" s="72">
        <v>1900</v>
      </c>
      <c r="O14" s="125">
        <f t="shared" si="4"/>
        <v>7.4155023027086102</v>
      </c>
      <c r="P14" s="72">
        <v>4360</v>
      </c>
      <c r="Q14" s="125">
        <f t="shared" si="5"/>
        <v>17.016626336741865</v>
      </c>
      <c r="R14" s="72">
        <v>11902</v>
      </c>
      <c r="S14" s="125">
        <f t="shared" si="6"/>
        <v>46.452267582546249</v>
      </c>
      <c r="T14" s="72">
        <v>118</v>
      </c>
      <c r="U14" s="125">
        <f t="shared" si="7"/>
        <v>0.46054172195769255</v>
      </c>
      <c r="V14" s="72">
        <v>25622</v>
      </c>
      <c r="W14" s="125">
        <f t="shared" si="8"/>
        <v>100</v>
      </c>
      <c r="Y14" s="192">
        <f t="shared" si="9"/>
        <v>1.1950002331980785</v>
      </c>
    </row>
    <row r="15" spans="1:25" x14ac:dyDescent="0.25">
      <c r="B15" s="111" t="s">
        <v>93</v>
      </c>
      <c r="D15" s="75">
        <v>8366</v>
      </c>
      <c r="F15" s="72">
        <v>3878</v>
      </c>
      <c r="G15" s="125">
        <f t="shared" si="0"/>
        <v>28.240605884066415</v>
      </c>
      <c r="H15" s="72">
        <v>1693</v>
      </c>
      <c r="I15" s="125">
        <f t="shared" si="1"/>
        <v>12.328866880279639</v>
      </c>
      <c r="J15" s="72">
        <v>560</v>
      </c>
      <c r="K15" s="125">
        <f t="shared" si="2"/>
        <v>4.0780658316341398</v>
      </c>
      <c r="L15" s="72">
        <v>861</v>
      </c>
      <c r="M15" s="125">
        <f t="shared" si="3"/>
        <v>6.2700262161374889</v>
      </c>
      <c r="N15" s="72">
        <v>2777</v>
      </c>
      <c r="O15" s="125">
        <f t="shared" si="4"/>
        <v>20.222837168657151</v>
      </c>
      <c r="P15" s="72">
        <v>324</v>
      </c>
      <c r="Q15" s="125">
        <f t="shared" si="5"/>
        <v>2.3594523740168949</v>
      </c>
      <c r="R15" s="72">
        <v>3639</v>
      </c>
      <c r="S15" s="125">
        <f t="shared" si="6"/>
        <v>26.500145645208274</v>
      </c>
      <c r="T15" s="72">
        <v>0</v>
      </c>
      <c r="U15" s="125">
        <f t="shared" si="7"/>
        <v>0</v>
      </c>
      <c r="V15" s="72">
        <v>13732</v>
      </c>
      <c r="W15" s="125">
        <f t="shared" si="8"/>
        <v>100</v>
      </c>
      <c r="Y15" s="192">
        <f t="shared" si="9"/>
        <v>1.6414056896963902</v>
      </c>
    </row>
    <row r="16" spans="1:25" x14ac:dyDescent="0.25">
      <c r="B16" s="111" t="s">
        <v>94</v>
      </c>
      <c r="D16" s="75">
        <v>26173</v>
      </c>
      <c r="F16" s="72">
        <v>4842</v>
      </c>
      <c r="G16" s="125">
        <f t="shared" si="0"/>
        <v>12.420798809737578</v>
      </c>
      <c r="H16" s="72">
        <v>10532</v>
      </c>
      <c r="I16" s="125">
        <f t="shared" si="1"/>
        <v>27.016904804658441</v>
      </c>
      <c r="J16" s="72">
        <v>4432</v>
      </c>
      <c r="K16" s="125">
        <f t="shared" si="2"/>
        <v>11.369058307467357</v>
      </c>
      <c r="L16" s="72">
        <v>1657</v>
      </c>
      <c r="M16" s="125">
        <f t="shared" si="3"/>
        <v>4.2505707616140374</v>
      </c>
      <c r="N16" s="72">
        <v>3477</v>
      </c>
      <c r="O16" s="125">
        <f t="shared" si="4"/>
        <v>8.9192725033989166</v>
      </c>
      <c r="P16" s="72">
        <v>4594</v>
      </c>
      <c r="Q16" s="125">
        <f t="shared" si="5"/>
        <v>11.784624066900957</v>
      </c>
      <c r="R16" s="72">
        <v>9444</v>
      </c>
      <c r="S16" s="125">
        <f t="shared" si="6"/>
        <v>24.22594464253649</v>
      </c>
      <c r="T16" s="72">
        <v>5</v>
      </c>
      <c r="U16" s="125">
        <f t="shared" si="7"/>
        <v>1.2826103686222199E-2</v>
      </c>
      <c r="V16" s="72">
        <v>38983</v>
      </c>
      <c r="W16" s="125">
        <f t="shared" si="8"/>
        <v>100</v>
      </c>
      <c r="Y16" s="192">
        <f t="shared" si="9"/>
        <v>1.489435677988767</v>
      </c>
    </row>
    <row r="17" spans="2:25" x14ac:dyDescent="0.25">
      <c r="B17" s="111" t="s">
        <v>95</v>
      </c>
      <c r="D17" s="75">
        <v>41512</v>
      </c>
      <c r="F17" s="72">
        <v>4743</v>
      </c>
      <c r="G17" s="125">
        <f t="shared" si="0"/>
        <v>8.0064145847400408</v>
      </c>
      <c r="H17" s="72">
        <v>10743</v>
      </c>
      <c r="I17" s="125">
        <f t="shared" si="1"/>
        <v>18.13470627954085</v>
      </c>
      <c r="J17" s="72">
        <v>7172</v>
      </c>
      <c r="K17" s="125">
        <f t="shared" si="2"/>
        <v>12.106684672518568</v>
      </c>
      <c r="L17" s="72">
        <v>2471</v>
      </c>
      <c r="M17" s="125">
        <f t="shared" si="3"/>
        <v>4.1711681296421341</v>
      </c>
      <c r="N17" s="72">
        <v>3534</v>
      </c>
      <c r="O17" s="125">
        <f t="shared" si="4"/>
        <v>5.9655638082376772</v>
      </c>
      <c r="P17" s="72">
        <v>14868</v>
      </c>
      <c r="Q17" s="125">
        <f t="shared" si="5"/>
        <v>25.09790681971641</v>
      </c>
      <c r="R17" s="72">
        <v>14661</v>
      </c>
      <c r="S17" s="125">
        <f t="shared" si="6"/>
        <v>24.74848075624578</v>
      </c>
      <c r="T17" s="72">
        <v>1048</v>
      </c>
      <c r="U17" s="125">
        <f t="shared" si="7"/>
        <v>1.7690749493585414</v>
      </c>
      <c r="V17" s="72">
        <v>59240</v>
      </c>
      <c r="W17" s="125">
        <f t="shared" si="8"/>
        <v>100</v>
      </c>
      <c r="Y17" s="192">
        <f t="shared" si="9"/>
        <v>1.427057236461746</v>
      </c>
    </row>
    <row r="18" spans="2:25" x14ac:dyDescent="0.25">
      <c r="B18" s="111" t="s">
        <v>96</v>
      </c>
      <c r="D18" s="75">
        <v>97955</v>
      </c>
      <c r="F18" s="72">
        <v>4</v>
      </c>
      <c r="G18" s="125">
        <f t="shared" si="0"/>
        <v>3.2334206356904971E-3</v>
      </c>
      <c r="H18" s="72">
        <v>14437</v>
      </c>
      <c r="I18" s="125">
        <f t="shared" si="1"/>
        <v>11.670223429365926</v>
      </c>
      <c r="J18" s="72">
        <v>13372</v>
      </c>
      <c r="K18" s="125">
        <f t="shared" si="2"/>
        <v>10.809325185113332</v>
      </c>
      <c r="L18" s="72">
        <v>7619</v>
      </c>
      <c r="M18" s="125">
        <f t="shared" si="3"/>
        <v>6.1588579558314738</v>
      </c>
      <c r="N18" s="72">
        <v>21040</v>
      </c>
      <c r="O18" s="125">
        <f t="shared" si="4"/>
        <v>17.007792543732016</v>
      </c>
      <c r="P18" s="72">
        <v>11849</v>
      </c>
      <c r="Q18" s="125">
        <f t="shared" si="5"/>
        <v>9.5782002780741742</v>
      </c>
      <c r="R18" s="72">
        <v>55370</v>
      </c>
      <c r="S18" s="125">
        <f t="shared" si="6"/>
        <v>44.758625149545708</v>
      </c>
      <c r="T18" s="72">
        <v>17</v>
      </c>
      <c r="U18" s="125">
        <f t="shared" si="7"/>
        <v>1.3742037701684612E-2</v>
      </c>
      <c r="V18" s="72">
        <v>123708</v>
      </c>
      <c r="W18" s="125">
        <f t="shared" si="8"/>
        <v>100</v>
      </c>
      <c r="Y18" s="192">
        <f t="shared" si="9"/>
        <v>1.2629064366290643</v>
      </c>
    </row>
    <row r="19" spans="2:25" x14ac:dyDescent="0.25">
      <c r="B19" s="111" t="s">
        <v>97</v>
      </c>
      <c r="D19" s="75">
        <v>68599</v>
      </c>
      <c r="F19" s="72">
        <v>389</v>
      </c>
      <c r="G19" s="125">
        <f t="shared" si="0"/>
        <v>0.37659860784370675</v>
      </c>
      <c r="H19" s="72">
        <v>30605</v>
      </c>
      <c r="I19" s="125">
        <f t="shared" si="1"/>
        <v>29.629306923024796</v>
      </c>
      <c r="J19" s="72">
        <v>2554</v>
      </c>
      <c r="K19" s="125">
        <f t="shared" si="2"/>
        <v>2.4725780062540541</v>
      </c>
      <c r="L19" s="72">
        <v>4475</v>
      </c>
      <c r="M19" s="125">
        <f t="shared" si="3"/>
        <v>4.3323361699243899</v>
      </c>
      <c r="N19" s="72">
        <v>6256</v>
      </c>
      <c r="O19" s="125">
        <f t="shared" si="4"/>
        <v>6.0565575595635721</v>
      </c>
      <c r="P19" s="72">
        <v>10020</v>
      </c>
      <c r="Q19" s="125">
        <f t="shared" si="5"/>
        <v>9.7005605413726013</v>
      </c>
      <c r="R19" s="72">
        <v>48488</v>
      </c>
      <c r="S19" s="125">
        <f t="shared" si="6"/>
        <v>46.942193565875712</v>
      </c>
      <c r="T19" s="72">
        <v>506</v>
      </c>
      <c r="U19" s="125">
        <f t="shared" si="7"/>
        <v>0.48986862614117122</v>
      </c>
      <c r="V19" s="72">
        <v>103293</v>
      </c>
      <c r="W19" s="125">
        <f t="shared" si="8"/>
        <v>100</v>
      </c>
      <c r="Y19" s="192">
        <f t="shared" si="9"/>
        <v>1.5057508126940626</v>
      </c>
    </row>
    <row r="20" spans="2:25" x14ac:dyDescent="0.25">
      <c r="B20" s="111" t="s">
        <v>98</v>
      </c>
      <c r="D20" s="75">
        <v>12598</v>
      </c>
      <c r="F20" s="72">
        <v>467</v>
      </c>
      <c r="G20" s="125">
        <f t="shared" si="0"/>
        <v>3.1296072912478219</v>
      </c>
      <c r="H20" s="72">
        <v>1916</v>
      </c>
      <c r="I20" s="125">
        <f t="shared" si="1"/>
        <v>12.840101863021042</v>
      </c>
      <c r="J20" s="72">
        <v>281</v>
      </c>
      <c r="K20" s="125">
        <f t="shared" si="2"/>
        <v>1.8831255863825225</v>
      </c>
      <c r="L20" s="72">
        <v>961</v>
      </c>
      <c r="M20" s="125">
        <f t="shared" si="3"/>
        <v>6.4401554751373808</v>
      </c>
      <c r="N20" s="72">
        <v>1680</v>
      </c>
      <c r="O20" s="125">
        <f t="shared" si="4"/>
        <v>11.258544431041416</v>
      </c>
      <c r="P20" s="72">
        <v>6785</v>
      </c>
      <c r="Q20" s="125">
        <f t="shared" si="5"/>
        <v>45.469776169414288</v>
      </c>
      <c r="R20" s="72">
        <v>2832</v>
      </c>
      <c r="S20" s="125">
        <f t="shared" si="6"/>
        <v>18.978689183755527</v>
      </c>
      <c r="T20" s="72">
        <v>0</v>
      </c>
      <c r="U20" s="125">
        <f t="shared" si="7"/>
        <v>0</v>
      </c>
      <c r="V20" s="72">
        <v>14922</v>
      </c>
      <c r="W20" s="125">
        <f t="shared" si="8"/>
        <v>100</v>
      </c>
      <c r="Y20" s="192">
        <f t="shared" si="9"/>
        <v>1.1844737259882521</v>
      </c>
    </row>
    <row r="21" spans="2:25" x14ac:dyDescent="0.25">
      <c r="B21" s="111" t="s">
        <v>99</v>
      </c>
      <c r="D21" s="75">
        <v>32196</v>
      </c>
      <c r="F21" s="72">
        <v>2001</v>
      </c>
      <c r="G21" s="125">
        <f t="shared" si="0"/>
        <v>5.1847437425506557</v>
      </c>
      <c r="H21" s="72">
        <v>4834</v>
      </c>
      <c r="I21" s="125">
        <f t="shared" si="1"/>
        <v>12.525262994247811</v>
      </c>
      <c r="J21" s="72">
        <v>6378</v>
      </c>
      <c r="K21" s="125">
        <f t="shared" si="2"/>
        <v>16.525884852567756</v>
      </c>
      <c r="L21" s="72">
        <v>2730</v>
      </c>
      <c r="M21" s="125">
        <f t="shared" si="3"/>
        <v>7.0736383893869519</v>
      </c>
      <c r="N21" s="72">
        <v>2551</v>
      </c>
      <c r="O21" s="125">
        <f t="shared" si="4"/>
        <v>6.6098357257604805</v>
      </c>
      <c r="P21" s="72">
        <v>6862</v>
      </c>
      <c r="Q21" s="125">
        <f t="shared" si="5"/>
        <v>17.779965797792403</v>
      </c>
      <c r="R21" s="72">
        <v>13184</v>
      </c>
      <c r="S21" s="125">
        <f t="shared" si="6"/>
        <v>34.160750375706066</v>
      </c>
      <c r="T21" s="72">
        <v>54</v>
      </c>
      <c r="U21" s="125">
        <f t="shared" si="7"/>
        <v>0.13991812198787376</v>
      </c>
      <c r="V21" s="72">
        <v>38594</v>
      </c>
      <c r="W21" s="125">
        <f t="shared" si="8"/>
        <v>100</v>
      </c>
      <c r="Y21" s="192">
        <f t="shared" si="9"/>
        <v>1.1987203379301776</v>
      </c>
    </row>
    <row r="22" spans="2:25" x14ac:dyDescent="0.25">
      <c r="B22" s="111" t="s">
        <v>100</v>
      </c>
      <c r="D22" s="75">
        <v>83140</v>
      </c>
      <c r="F22" s="72">
        <v>3024</v>
      </c>
      <c r="G22" s="125">
        <f t="shared" si="0"/>
        <v>2.465170499474195</v>
      </c>
      <c r="H22" s="72">
        <v>40214</v>
      </c>
      <c r="I22" s="125">
        <f t="shared" si="1"/>
        <v>32.782528593206109</v>
      </c>
      <c r="J22" s="72">
        <v>26395</v>
      </c>
      <c r="K22" s="125">
        <f t="shared" si="2"/>
        <v>21.517253747890667</v>
      </c>
      <c r="L22" s="72">
        <v>8259</v>
      </c>
      <c r="M22" s="125">
        <f t="shared" si="3"/>
        <v>6.7327523661234707</v>
      </c>
      <c r="N22" s="72">
        <v>7976</v>
      </c>
      <c r="O22" s="125">
        <f t="shared" si="4"/>
        <v>6.5020502327401379</v>
      </c>
      <c r="P22" s="72">
        <v>11708</v>
      </c>
      <c r="Q22" s="125">
        <f t="shared" si="5"/>
        <v>9.5443836666150368</v>
      </c>
      <c r="R22" s="72">
        <v>25070</v>
      </c>
      <c r="S22" s="125">
        <f t="shared" si="6"/>
        <v>20.437111250601212</v>
      </c>
      <c r="T22" s="72">
        <v>23</v>
      </c>
      <c r="U22" s="125">
        <f t="shared" si="7"/>
        <v>1.8749643349175425E-2</v>
      </c>
      <c r="V22" s="72">
        <v>122669</v>
      </c>
      <c r="W22" s="125">
        <f t="shared" si="8"/>
        <v>100</v>
      </c>
      <c r="Y22" s="192">
        <f t="shared" si="9"/>
        <v>1.4754510464277122</v>
      </c>
    </row>
    <row r="23" spans="2:25" x14ac:dyDescent="0.25">
      <c r="B23" s="111" t="s">
        <v>101</v>
      </c>
      <c r="D23" s="75">
        <v>18738</v>
      </c>
      <c r="F23" s="72">
        <v>1539</v>
      </c>
      <c r="G23" s="125">
        <f t="shared" si="0"/>
        <v>6.3174746521078768</v>
      </c>
      <c r="H23" s="72">
        <v>5570</v>
      </c>
      <c r="I23" s="125">
        <f t="shared" si="1"/>
        <v>22.864414432905054</v>
      </c>
      <c r="J23" s="72">
        <v>1115</v>
      </c>
      <c r="K23" s="125">
        <f t="shared" si="2"/>
        <v>4.5769878083822508</v>
      </c>
      <c r="L23" s="72">
        <v>2013</v>
      </c>
      <c r="M23" s="125">
        <f t="shared" si="3"/>
        <v>8.2632075858954899</v>
      </c>
      <c r="N23" s="72">
        <v>2531</v>
      </c>
      <c r="O23" s="125">
        <f t="shared" si="4"/>
        <v>10.389557078937646</v>
      </c>
      <c r="P23" s="72">
        <v>484</v>
      </c>
      <c r="Q23" s="125">
        <f t="shared" si="5"/>
        <v>1.9867821518000082</v>
      </c>
      <c r="R23" s="72">
        <v>11108</v>
      </c>
      <c r="S23" s="125">
        <f t="shared" si="6"/>
        <v>45.597471368170439</v>
      </c>
      <c r="T23" s="72">
        <v>1</v>
      </c>
      <c r="U23" s="125">
        <f t="shared" si="7"/>
        <v>4.1049218012396867E-3</v>
      </c>
      <c r="V23" s="72">
        <v>24361</v>
      </c>
      <c r="W23" s="125">
        <f t="shared" si="8"/>
        <v>100</v>
      </c>
      <c r="Y23" s="192">
        <f t="shared" si="9"/>
        <v>1.3000853879816416</v>
      </c>
    </row>
    <row r="24" spans="2:25" x14ac:dyDescent="0.25">
      <c r="B24" s="111" t="s">
        <v>102</v>
      </c>
      <c r="D24" s="75">
        <v>6535</v>
      </c>
      <c r="F24" s="72">
        <v>690</v>
      </c>
      <c r="G24" s="125">
        <f t="shared" si="0"/>
        <v>7.9001602931073958</v>
      </c>
      <c r="H24" s="72">
        <v>1173</v>
      </c>
      <c r="I24" s="125">
        <f t="shared" si="1"/>
        <v>13.430272498282575</v>
      </c>
      <c r="J24" s="72">
        <v>330</v>
      </c>
      <c r="K24" s="125">
        <f t="shared" si="2"/>
        <v>3.7783375314861463</v>
      </c>
      <c r="L24" s="72">
        <v>349</v>
      </c>
      <c r="M24" s="125">
        <f t="shared" si="3"/>
        <v>3.9958781772383789</v>
      </c>
      <c r="N24" s="72">
        <v>1684</v>
      </c>
      <c r="O24" s="125">
        <f t="shared" si="4"/>
        <v>19.280970918250514</v>
      </c>
      <c r="P24" s="72">
        <v>1387</v>
      </c>
      <c r="Q24" s="125">
        <f t="shared" si="5"/>
        <v>15.880467139912986</v>
      </c>
      <c r="R24" s="72">
        <v>3106</v>
      </c>
      <c r="S24" s="125">
        <f t="shared" si="6"/>
        <v>35.562170826654452</v>
      </c>
      <c r="T24" s="72">
        <v>15</v>
      </c>
      <c r="U24" s="125">
        <f t="shared" si="7"/>
        <v>0.17174261506755209</v>
      </c>
      <c r="V24" s="72">
        <v>8734</v>
      </c>
      <c r="W24" s="125">
        <f t="shared" si="8"/>
        <v>100</v>
      </c>
      <c r="Y24" s="192">
        <f t="shared" si="9"/>
        <v>1.3364957918898239</v>
      </c>
    </row>
    <row r="25" spans="2:25" x14ac:dyDescent="0.25">
      <c r="B25" s="111" t="s">
        <v>103</v>
      </c>
      <c r="D25" s="75">
        <v>24340</v>
      </c>
      <c r="F25" s="72">
        <v>500</v>
      </c>
      <c r="G25" s="125">
        <f t="shared" si="0"/>
        <v>1.3725705501262766</v>
      </c>
      <c r="H25" s="72">
        <v>9341</v>
      </c>
      <c r="I25" s="125">
        <f t="shared" si="1"/>
        <v>25.642363017459097</v>
      </c>
      <c r="J25" s="72">
        <v>2202</v>
      </c>
      <c r="K25" s="125">
        <f t="shared" si="2"/>
        <v>6.0448007027561212</v>
      </c>
      <c r="L25" s="72">
        <v>3305</v>
      </c>
      <c r="M25" s="125">
        <f t="shared" si="3"/>
        <v>9.0726913363346871</v>
      </c>
      <c r="N25" s="72">
        <v>5124</v>
      </c>
      <c r="O25" s="125">
        <f t="shared" si="4"/>
        <v>14.066102997694083</v>
      </c>
      <c r="P25" s="72">
        <v>676</v>
      </c>
      <c r="Q25" s="125">
        <f t="shared" si="5"/>
        <v>1.8557153837707259</v>
      </c>
      <c r="R25" s="72">
        <v>12450</v>
      </c>
      <c r="S25" s="125">
        <f t="shared" si="6"/>
        <v>34.177006698144282</v>
      </c>
      <c r="T25" s="72">
        <v>2830</v>
      </c>
      <c r="U25" s="125">
        <f t="shared" si="7"/>
        <v>7.768749313714725</v>
      </c>
      <c r="V25" s="72">
        <v>36428</v>
      </c>
      <c r="W25" s="125">
        <f t="shared" si="8"/>
        <v>100</v>
      </c>
      <c r="Y25" s="192">
        <f t="shared" si="9"/>
        <v>1.4966310599835662</v>
      </c>
    </row>
    <row r="26" spans="2:25" x14ac:dyDescent="0.25">
      <c r="B26" s="111" t="s">
        <v>104</v>
      </c>
      <c r="D26" s="75">
        <v>4223</v>
      </c>
      <c r="F26" s="72">
        <v>498</v>
      </c>
      <c r="G26" s="125">
        <f t="shared" si="0"/>
        <v>7.9035073797809874</v>
      </c>
      <c r="H26" s="72">
        <v>1331</v>
      </c>
      <c r="I26" s="125">
        <f t="shared" si="1"/>
        <v>21.12363116965561</v>
      </c>
      <c r="J26" s="72">
        <v>1280</v>
      </c>
      <c r="K26" s="125">
        <f t="shared" si="2"/>
        <v>20.314235835581655</v>
      </c>
      <c r="L26" s="72">
        <v>563</v>
      </c>
      <c r="M26" s="125">
        <f t="shared" si="3"/>
        <v>8.9350896683066185</v>
      </c>
      <c r="N26" s="72">
        <v>1347</v>
      </c>
      <c r="O26" s="125">
        <f t="shared" si="4"/>
        <v>21.377559117600381</v>
      </c>
      <c r="P26" s="72">
        <v>532</v>
      </c>
      <c r="Q26" s="125">
        <f t="shared" si="5"/>
        <v>8.4431042691636247</v>
      </c>
      <c r="R26" s="72">
        <v>750</v>
      </c>
      <c r="S26" s="125">
        <f t="shared" si="6"/>
        <v>11.902872559911124</v>
      </c>
      <c r="T26" s="72">
        <v>0</v>
      </c>
      <c r="U26" s="125">
        <f t="shared" si="7"/>
        <v>0</v>
      </c>
      <c r="V26" s="72">
        <v>6301</v>
      </c>
      <c r="W26" s="125">
        <f t="shared" si="8"/>
        <v>100</v>
      </c>
      <c r="Y26" s="192">
        <f t="shared" si="9"/>
        <v>1.4920672507695951</v>
      </c>
    </row>
    <row r="27" spans="2:25" x14ac:dyDescent="0.25">
      <c r="B27" s="111" t="s">
        <v>105</v>
      </c>
      <c r="D27" s="75">
        <v>588</v>
      </c>
      <c r="F27" s="72">
        <v>0</v>
      </c>
      <c r="G27" s="125">
        <f t="shared" si="0"/>
        <v>0</v>
      </c>
      <c r="H27" s="72">
        <v>45</v>
      </c>
      <c r="I27" s="125">
        <f t="shared" si="1"/>
        <v>7.2463768115942031</v>
      </c>
      <c r="J27" s="72">
        <v>191</v>
      </c>
      <c r="K27" s="125">
        <f t="shared" si="2"/>
        <v>30.756843800322059</v>
      </c>
      <c r="L27" s="72">
        <v>10</v>
      </c>
      <c r="M27" s="125">
        <f t="shared" si="3"/>
        <v>1.6103059581320449</v>
      </c>
      <c r="N27" s="72">
        <v>49</v>
      </c>
      <c r="O27" s="125">
        <f t="shared" si="4"/>
        <v>7.8904991948470213</v>
      </c>
      <c r="P27" s="72">
        <v>0</v>
      </c>
      <c r="Q27" s="125">
        <f t="shared" si="5"/>
        <v>0</v>
      </c>
      <c r="R27" s="72">
        <v>326</v>
      </c>
      <c r="S27" s="125">
        <f t="shared" si="6"/>
        <v>52.495974235104669</v>
      </c>
      <c r="T27" s="72">
        <v>0</v>
      </c>
      <c r="U27" s="125">
        <f t="shared" si="7"/>
        <v>0</v>
      </c>
      <c r="V27" s="72">
        <v>621</v>
      </c>
      <c r="W27" s="125">
        <f t="shared" si="8"/>
        <v>100</v>
      </c>
      <c r="Y27" s="192">
        <f t="shared" si="9"/>
        <v>1.0561224489795917</v>
      </c>
    </row>
    <row r="28" spans="2:25" x14ac:dyDescent="0.25">
      <c r="B28" s="115" t="s">
        <v>106</v>
      </c>
      <c r="D28" s="90">
        <v>879</v>
      </c>
      <c r="F28" s="87">
        <v>252</v>
      </c>
      <c r="G28" s="126">
        <f t="shared" si="0"/>
        <v>19.59564541213064</v>
      </c>
      <c r="H28" s="87">
        <v>243</v>
      </c>
      <c r="I28" s="126">
        <f t="shared" si="1"/>
        <v>18.895800933125972</v>
      </c>
      <c r="J28" s="87">
        <v>266</v>
      </c>
      <c r="K28" s="126">
        <f t="shared" si="2"/>
        <v>20.684292379471227</v>
      </c>
      <c r="L28" s="87">
        <v>14</v>
      </c>
      <c r="M28" s="126">
        <f t="shared" si="3"/>
        <v>1.088646967340591</v>
      </c>
      <c r="N28" s="87">
        <v>53</v>
      </c>
      <c r="O28" s="126">
        <f t="shared" si="4"/>
        <v>4.1213063763608089</v>
      </c>
      <c r="P28" s="87">
        <v>4</v>
      </c>
      <c r="Q28" s="126">
        <f t="shared" si="5"/>
        <v>0.31104199066874028</v>
      </c>
      <c r="R28" s="87">
        <v>454</v>
      </c>
      <c r="S28" s="126">
        <f t="shared" si="6"/>
        <v>35.303265940902023</v>
      </c>
      <c r="T28" s="87">
        <v>0</v>
      </c>
      <c r="U28" s="126">
        <f t="shared" si="7"/>
        <v>0</v>
      </c>
      <c r="V28" s="87">
        <v>1286</v>
      </c>
      <c r="W28" s="126">
        <f t="shared" si="8"/>
        <v>100</v>
      </c>
      <c r="Y28" s="193">
        <f t="shared" si="9"/>
        <v>1.4630261660978385</v>
      </c>
    </row>
    <row r="29" spans="2:25" ht="8.1" customHeight="1" x14ac:dyDescent="0.25"/>
    <row r="30" spans="2:25" x14ac:dyDescent="0.25">
      <c r="B30" s="119" t="s">
        <v>49</v>
      </c>
      <c r="D30" s="63">
        <v>629451</v>
      </c>
      <c r="F30" s="60">
        <v>27958</v>
      </c>
      <c r="G30" s="137">
        <f>IFERROR(F30/V30*100,"-")</f>
        <v>3.1550176946410518</v>
      </c>
      <c r="H30" s="60">
        <v>220445</v>
      </c>
      <c r="I30" s="137">
        <f>IFERROR(H30/V30*100,"-")</f>
        <v>24.876882312581252</v>
      </c>
      <c r="J30" s="60">
        <v>148453</v>
      </c>
      <c r="K30" s="137">
        <f>IFERROR(J30/V30*100,"-")</f>
        <v>16.752694821609129</v>
      </c>
      <c r="L30" s="60">
        <v>46823</v>
      </c>
      <c r="M30" s="137">
        <f>IFERROR(L30/V30*100,"-")</f>
        <v>5.2839041961577351</v>
      </c>
      <c r="N30" s="60">
        <v>78828</v>
      </c>
      <c r="O30" s="137">
        <f>IFERROR(N30/V30*100,"-")</f>
        <v>8.8956196735519288</v>
      </c>
      <c r="P30" s="60">
        <v>82636</v>
      </c>
      <c r="Q30" s="137">
        <f>IFERROR(P30/V30*100,"-")</f>
        <v>9.3253466705185613</v>
      </c>
      <c r="R30" s="60">
        <v>276374</v>
      </c>
      <c r="S30" s="137">
        <f>IFERROR(R30/V30*100,"-")</f>
        <v>31.188384732052576</v>
      </c>
      <c r="T30" s="60">
        <v>4627</v>
      </c>
      <c r="U30" s="137">
        <f>IFERROR(T30/V30*100,"-")</f>
        <v>0.52214989888776542</v>
      </c>
      <c r="V30" s="60">
        <v>886144</v>
      </c>
      <c r="W30" s="137">
        <f>IFERROR(V30/V30*100,"-")</f>
        <v>100</v>
      </c>
      <c r="Y30" s="106">
        <f>IFERROR(V30/D30,"-")</f>
        <v>1.4078045789108287</v>
      </c>
    </row>
  </sheetData>
  <mergeCells count="14">
    <mergeCell ref="H7:I7"/>
    <mergeCell ref="J7:K7"/>
    <mergeCell ref="A3:W3"/>
    <mergeCell ref="B4:W4"/>
    <mergeCell ref="F6:W6"/>
    <mergeCell ref="D6:D7"/>
    <mergeCell ref="B6:B8"/>
    <mergeCell ref="F7:G7"/>
    <mergeCell ref="V7:W7"/>
    <mergeCell ref="L7:M7"/>
    <mergeCell ref="R7:S7"/>
    <mergeCell ref="P7:Q7"/>
    <mergeCell ref="N7:O7"/>
    <mergeCell ref="T7:U7"/>
  </mergeCells>
  <printOptions horizontalCentered="1" verticalCentered="1"/>
  <pageMargins left="0.27777777777777779" right="0.27777777777777779" top="0.27777777777777779" bottom="0.27777777777777779" header="0.1388888888888889" footer="0.1388888888888889"/>
  <pageSetup paperSize="9" scale="65"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Y30"/>
  <sheetViews>
    <sheetView showGridLines="0" workbookViewId="0"/>
  </sheetViews>
  <sheetFormatPr baseColWidth="10" defaultColWidth="8.7109375" defaultRowHeight="15" x14ac:dyDescent="0.25"/>
  <cols>
    <col min="1" max="1" width="0.5703125" customWidth="1"/>
    <col min="2" max="2" width="27.140625" customWidth="1"/>
    <col min="3" max="3" width="0.5703125" customWidth="1"/>
    <col min="4" max="4" width="9" customWidth="1"/>
    <col min="5" max="5" width="0.5703125" customWidth="1"/>
    <col min="6" max="23" width="9" customWidth="1"/>
    <col min="24" max="24" width="0.5703125" customWidth="1"/>
    <col min="25" max="25" width="15.140625" customWidth="1"/>
  </cols>
  <sheetData>
    <row r="1" spans="1:25" ht="12" customHeight="1" x14ac:dyDescent="0.25"/>
    <row r="2" spans="1:25" ht="52.5" customHeight="1" x14ac:dyDescent="0.25"/>
    <row r="3" spans="1:25" ht="23.45" customHeight="1" x14ac:dyDescent="0.25">
      <c r="A3" s="209" t="s">
        <v>397</v>
      </c>
      <c r="B3" s="210"/>
      <c r="C3" s="210"/>
      <c r="D3" s="210"/>
      <c r="E3" s="210"/>
      <c r="F3" s="210"/>
      <c r="G3" s="210"/>
      <c r="H3" s="210"/>
      <c r="I3" s="210"/>
      <c r="J3" s="210"/>
      <c r="K3" s="210"/>
      <c r="L3" s="210"/>
      <c r="M3" s="210"/>
      <c r="N3" s="210"/>
      <c r="O3" s="210"/>
      <c r="P3" s="210"/>
      <c r="Q3" s="210"/>
      <c r="R3" s="210"/>
      <c r="S3" s="210"/>
      <c r="T3" s="210"/>
      <c r="U3" s="210"/>
      <c r="V3" s="210"/>
      <c r="W3" s="210"/>
    </row>
    <row r="4" spans="1:25" ht="18" customHeight="1" x14ac:dyDescent="0.25">
      <c r="B4" s="226" t="s">
        <v>113</v>
      </c>
      <c r="C4" s="210"/>
      <c r="D4" s="210"/>
      <c r="E4" s="210"/>
      <c r="F4" s="210"/>
      <c r="G4" s="210"/>
      <c r="H4" s="210"/>
      <c r="I4" s="210"/>
      <c r="J4" s="210"/>
      <c r="K4" s="210"/>
      <c r="L4" s="210"/>
      <c r="M4" s="210"/>
      <c r="N4" s="210"/>
      <c r="O4" s="210"/>
      <c r="P4" s="210"/>
      <c r="Q4" s="210"/>
      <c r="R4" s="210"/>
      <c r="S4" s="210"/>
      <c r="T4" s="210"/>
      <c r="U4" s="210"/>
      <c r="V4" s="210"/>
      <c r="W4" s="210"/>
    </row>
    <row r="5" spans="1:25" ht="9.6" customHeight="1" x14ac:dyDescent="0.25"/>
    <row r="6" spans="1:25" ht="17.100000000000001" customHeight="1" x14ac:dyDescent="0.25">
      <c r="B6" s="219" t="s">
        <v>114</v>
      </c>
      <c r="D6" s="278" t="s">
        <v>392</v>
      </c>
      <c r="F6" s="268" t="s">
        <v>393</v>
      </c>
      <c r="G6" s="265"/>
      <c r="H6" s="265"/>
      <c r="I6" s="265"/>
      <c r="J6" s="265"/>
      <c r="K6" s="265"/>
      <c r="L6" s="265"/>
      <c r="M6" s="265"/>
      <c r="N6" s="265"/>
      <c r="O6" s="265"/>
      <c r="P6" s="265"/>
      <c r="Q6" s="265"/>
      <c r="R6" s="265"/>
      <c r="S6" s="265"/>
      <c r="T6" s="265"/>
      <c r="U6" s="265"/>
      <c r="V6" s="265"/>
      <c r="W6" s="229"/>
    </row>
    <row r="7" spans="1:25" ht="60" customHeight="1" x14ac:dyDescent="0.25">
      <c r="B7" s="220"/>
      <c r="D7" s="221"/>
      <c r="F7" s="259" t="s">
        <v>205</v>
      </c>
      <c r="G7" s="202"/>
      <c r="H7" s="257" t="s">
        <v>71</v>
      </c>
      <c r="I7" s="202"/>
      <c r="J7" s="257" t="s">
        <v>72</v>
      </c>
      <c r="K7" s="202"/>
      <c r="L7" s="257" t="s">
        <v>206</v>
      </c>
      <c r="M7" s="202"/>
      <c r="N7" s="257" t="s">
        <v>74</v>
      </c>
      <c r="O7" s="202"/>
      <c r="P7" s="257" t="s">
        <v>207</v>
      </c>
      <c r="Q7" s="202"/>
      <c r="R7" s="257" t="s">
        <v>208</v>
      </c>
      <c r="S7" s="202"/>
      <c r="T7" s="257" t="s">
        <v>209</v>
      </c>
      <c r="U7" s="202"/>
      <c r="V7" s="257" t="s">
        <v>171</v>
      </c>
      <c r="W7" s="202"/>
      <c r="Y7" s="59" t="s">
        <v>394</v>
      </c>
    </row>
    <row r="8" spans="1:25" ht="14.1" customHeight="1" x14ac:dyDescent="0.25">
      <c r="B8" s="221"/>
      <c r="D8" s="50" t="s">
        <v>119</v>
      </c>
      <c r="F8" s="39" t="s">
        <v>119</v>
      </c>
      <c r="G8" s="14" t="s">
        <v>58</v>
      </c>
      <c r="H8" s="14" t="s">
        <v>119</v>
      </c>
      <c r="I8" s="14" t="s">
        <v>58</v>
      </c>
      <c r="J8" s="14" t="s">
        <v>119</v>
      </c>
      <c r="K8" s="14" t="s">
        <v>58</v>
      </c>
      <c r="L8" s="14" t="s">
        <v>119</v>
      </c>
      <c r="M8" s="14" t="s">
        <v>58</v>
      </c>
      <c r="N8" s="14" t="s">
        <v>119</v>
      </c>
      <c r="O8" s="14" t="s">
        <v>58</v>
      </c>
      <c r="P8" s="14" t="s">
        <v>119</v>
      </c>
      <c r="Q8" s="14" t="s">
        <v>58</v>
      </c>
      <c r="R8" s="14" t="s">
        <v>119</v>
      </c>
      <c r="S8" s="14" t="s">
        <v>58</v>
      </c>
      <c r="T8" s="14" t="s">
        <v>119</v>
      </c>
      <c r="U8" s="14" t="s">
        <v>58</v>
      </c>
      <c r="V8" s="14" t="s">
        <v>119</v>
      </c>
      <c r="W8" s="15" t="s">
        <v>58</v>
      </c>
      <c r="Y8" s="50" t="s">
        <v>119</v>
      </c>
    </row>
    <row r="9" spans="1:25" ht="8.1" customHeight="1" x14ac:dyDescent="0.25"/>
    <row r="10" spans="1:25" x14ac:dyDescent="0.25">
      <c r="B10" s="107" t="s">
        <v>88</v>
      </c>
      <c r="D10" s="98">
        <v>81910</v>
      </c>
      <c r="F10" s="95">
        <v>2</v>
      </c>
      <c r="G10" s="124">
        <f t="shared" ref="G10:G28" si="0">IFERROR(F10/V10*100,"-")</f>
        <v>1.7889247667689336E-3</v>
      </c>
      <c r="H10" s="95">
        <v>32069</v>
      </c>
      <c r="I10" s="124">
        <f t="shared" ref="I10:I28" si="1">IFERROR(H10/V10*100,"-")</f>
        <v>28.684514172756465</v>
      </c>
      <c r="J10" s="95">
        <v>34818</v>
      </c>
      <c r="K10" s="124">
        <f t="shared" ref="K10:K28" si="2">IFERROR(J10/V10*100,"-")</f>
        <v>31.143391264680364</v>
      </c>
      <c r="L10" s="95">
        <v>5504</v>
      </c>
      <c r="M10" s="124">
        <f t="shared" ref="M10:M28" si="3">IFERROR(L10/V10*100,"-")</f>
        <v>4.9231209581481048</v>
      </c>
      <c r="N10" s="95">
        <v>11392</v>
      </c>
      <c r="O10" s="124">
        <f t="shared" ref="O10:O28" si="4">IFERROR(N10/V10*100,"-")</f>
        <v>10.189715471515845</v>
      </c>
      <c r="P10" s="95">
        <v>1674</v>
      </c>
      <c r="Q10" s="124">
        <f t="shared" ref="Q10:Q28" si="5">IFERROR(P10/V10*100,"-")</f>
        <v>1.4973300297855974</v>
      </c>
      <c r="R10" s="95">
        <v>26331</v>
      </c>
      <c r="S10" s="124">
        <f t="shared" ref="S10:S28" si="6">IFERROR(R10/V10*100,"-")</f>
        <v>23.552089016896392</v>
      </c>
      <c r="T10" s="95">
        <v>9</v>
      </c>
      <c r="U10" s="124">
        <f t="shared" ref="U10:U28" si="7">IFERROR(T10/V10*100,"-")</f>
        <v>8.0501614504602005E-3</v>
      </c>
      <c r="V10" s="95">
        <v>111799</v>
      </c>
      <c r="W10" s="124">
        <f t="shared" ref="W10:W28" si="8">IFERROR(V10/V10*100,"-")</f>
        <v>100</v>
      </c>
      <c r="Y10" s="191">
        <f t="shared" ref="Y10:Y28" si="9">IFERROR(V10/D10,"-")</f>
        <v>1.3649005005493835</v>
      </c>
    </row>
    <row r="11" spans="1:25" x14ac:dyDescent="0.25">
      <c r="B11" s="111" t="s">
        <v>89</v>
      </c>
      <c r="D11" s="75">
        <v>14863</v>
      </c>
      <c r="F11" s="72">
        <v>2505</v>
      </c>
      <c r="G11" s="125">
        <f t="shared" si="0"/>
        <v>12.846153846153847</v>
      </c>
      <c r="H11" s="72">
        <v>2138</v>
      </c>
      <c r="I11" s="125">
        <f t="shared" si="1"/>
        <v>10.964102564102564</v>
      </c>
      <c r="J11" s="72">
        <v>727</v>
      </c>
      <c r="K11" s="125">
        <f t="shared" si="2"/>
        <v>3.7282051282051283</v>
      </c>
      <c r="L11" s="72">
        <v>527</v>
      </c>
      <c r="M11" s="125">
        <f t="shared" si="3"/>
        <v>2.7025641025641027</v>
      </c>
      <c r="N11" s="72">
        <v>2796</v>
      </c>
      <c r="O11" s="125">
        <f t="shared" si="4"/>
        <v>14.338461538461539</v>
      </c>
      <c r="P11" s="72">
        <v>4905</v>
      </c>
      <c r="Q11" s="125">
        <f t="shared" si="5"/>
        <v>25.153846153846153</v>
      </c>
      <c r="R11" s="72">
        <v>5902</v>
      </c>
      <c r="S11" s="125">
        <f t="shared" si="6"/>
        <v>30.266666666666666</v>
      </c>
      <c r="T11" s="72">
        <v>0</v>
      </c>
      <c r="U11" s="125">
        <f t="shared" si="7"/>
        <v>0</v>
      </c>
      <c r="V11" s="72">
        <v>19500</v>
      </c>
      <c r="W11" s="125">
        <f t="shared" si="8"/>
        <v>100</v>
      </c>
      <c r="Y11" s="192">
        <f t="shared" si="9"/>
        <v>1.3119827760209917</v>
      </c>
    </row>
    <row r="12" spans="1:25" x14ac:dyDescent="0.25">
      <c r="B12" s="111" t="s">
        <v>90</v>
      </c>
      <c r="D12" s="75">
        <v>7209</v>
      </c>
      <c r="F12" s="72">
        <v>1851</v>
      </c>
      <c r="G12" s="125">
        <f t="shared" si="0"/>
        <v>18.693193294283983</v>
      </c>
      <c r="H12" s="72">
        <v>912</v>
      </c>
      <c r="I12" s="125">
        <f t="shared" si="1"/>
        <v>9.2102605534235504</v>
      </c>
      <c r="J12" s="72">
        <v>809</v>
      </c>
      <c r="K12" s="125">
        <f t="shared" si="2"/>
        <v>8.1700666532013724</v>
      </c>
      <c r="L12" s="72">
        <v>523</v>
      </c>
      <c r="M12" s="125">
        <f t="shared" si="3"/>
        <v>5.2817612603514439</v>
      </c>
      <c r="N12" s="72">
        <v>1628</v>
      </c>
      <c r="O12" s="125">
        <f t="shared" si="4"/>
        <v>16.441123005453441</v>
      </c>
      <c r="P12" s="72">
        <v>1508</v>
      </c>
      <c r="Q12" s="125">
        <f t="shared" si="5"/>
        <v>15.229246616845082</v>
      </c>
      <c r="R12" s="72">
        <v>2659</v>
      </c>
      <c r="S12" s="125">
        <f t="shared" si="6"/>
        <v>26.853160977580288</v>
      </c>
      <c r="T12" s="72">
        <v>12</v>
      </c>
      <c r="U12" s="125">
        <f t="shared" si="7"/>
        <v>0.12118763886083621</v>
      </c>
      <c r="V12" s="72">
        <v>9902</v>
      </c>
      <c r="W12" s="125">
        <f t="shared" si="8"/>
        <v>100</v>
      </c>
      <c r="Y12" s="192">
        <f t="shared" si="9"/>
        <v>1.3735608267443473</v>
      </c>
    </row>
    <row r="13" spans="1:25" x14ac:dyDescent="0.25">
      <c r="B13" s="111" t="s">
        <v>91</v>
      </c>
      <c r="D13" s="75">
        <v>8230</v>
      </c>
      <c r="F13" s="72">
        <v>447</v>
      </c>
      <c r="G13" s="125">
        <f t="shared" si="0"/>
        <v>3.6648356153152415</v>
      </c>
      <c r="H13" s="72">
        <v>2973</v>
      </c>
      <c r="I13" s="125">
        <f t="shared" si="1"/>
        <v>24.374846273673853</v>
      </c>
      <c r="J13" s="72">
        <v>702</v>
      </c>
      <c r="K13" s="125">
        <f t="shared" si="2"/>
        <v>5.755513650897762</v>
      </c>
      <c r="L13" s="72">
        <v>632</v>
      </c>
      <c r="M13" s="125">
        <f t="shared" si="3"/>
        <v>5.1816020332868735</v>
      </c>
      <c r="N13" s="72">
        <v>2189</v>
      </c>
      <c r="O13" s="125">
        <f t="shared" si="4"/>
        <v>17.94703615643191</v>
      </c>
      <c r="P13" s="72">
        <v>410</v>
      </c>
      <c r="Q13" s="125">
        <f t="shared" si="5"/>
        <v>3.3614823317209148</v>
      </c>
      <c r="R13" s="72">
        <v>4844</v>
      </c>
      <c r="S13" s="125">
        <f t="shared" si="6"/>
        <v>39.714683938673446</v>
      </c>
      <c r="T13" s="72">
        <v>0</v>
      </c>
      <c r="U13" s="125">
        <f t="shared" si="7"/>
        <v>0</v>
      </c>
      <c r="V13" s="72">
        <v>12197</v>
      </c>
      <c r="W13" s="125">
        <f t="shared" si="8"/>
        <v>100</v>
      </c>
      <c r="Y13" s="192">
        <f t="shared" si="9"/>
        <v>1.4820170109356015</v>
      </c>
    </row>
    <row r="14" spans="1:25" x14ac:dyDescent="0.25">
      <c r="B14" s="111" t="s">
        <v>92</v>
      </c>
      <c r="D14" s="75">
        <v>21731</v>
      </c>
      <c r="F14" s="72">
        <v>693</v>
      </c>
      <c r="G14" s="125">
        <f t="shared" si="0"/>
        <v>2.7178602243313201</v>
      </c>
      <c r="H14" s="72">
        <v>3228</v>
      </c>
      <c r="I14" s="125">
        <f t="shared" si="1"/>
        <v>12.659816456192644</v>
      </c>
      <c r="J14" s="72">
        <v>246</v>
      </c>
      <c r="K14" s="125">
        <f t="shared" si="2"/>
        <v>0.96478155149423483</v>
      </c>
      <c r="L14" s="72">
        <v>1714</v>
      </c>
      <c r="M14" s="125">
        <f t="shared" si="3"/>
        <v>6.722095850654954</v>
      </c>
      <c r="N14" s="72">
        <v>3382</v>
      </c>
      <c r="O14" s="125">
        <f t="shared" si="4"/>
        <v>13.263785394932937</v>
      </c>
      <c r="P14" s="72">
        <v>4655</v>
      </c>
      <c r="Q14" s="125">
        <f t="shared" si="5"/>
        <v>18.256333830104321</v>
      </c>
      <c r="R14" s="72">
        <v>11340</v>
      </c>
      <c r="S14" s="125">
        <f t="shared" si="6"/>
        <v>44.474076398148874</v>
      </c>
      <c r="T14" s="72">
        <v>240</v>
      </c>
      <c r="U14" s="125">
        <f t="shared" si="7"/>
        <v>0.94125029414071693</v>
      </c>
      <c r="V14" s="72">
        <v>25498</v>
      </c>
      <c r="W14" s="125">
        <f t="shared" si="8"/>
        <v>100</v>
      </c>
      <c r="Y14" s="192">
        <f t="shared" si="9"/>
        <v>1.1733468317150615</v>
      </c>
    </row>
    <row r="15" spans="1:25" x14ac:dyDescent="0.25">
      <c r="B15" s="111" t="s">
        <v>93</v>
      </c>
      <c r="D15" s="75">
        <v>5142</v>
      </c>
      <c r="F15" s="72">
        <v>2465</v>
      </c>
      <c r="G15" s="125">
        <f t="shared" si="0"/>
        <v>28.810191678354368</v>
      </c>
      <c r="H15" s="72">
        <v>729</v>
      </c>
      <c r="I15" s="125">
        <f t="shared" si="1"/>
        <v>8.5203366058906038</v>
      </c>
      <c r="J15" s="72">
        <v>389</v>
      </c>
      <c r="K15" s="125">
        <f t="shared" si="2"/>
        <v>4.5465170640486212</v>
      </c>
      <c r="L15" s="72">
        <v>719</v>
      </c>
      <c r="M15" s="125">
        <f t="shared" si="3"/>
        <v>8.4034595605423092</v>
      </c>
      <c r="N15" s="72">
        <v>1764</v>
      </c>
      <c r="O15" s="125">
        <f t="shared" si="4"/>
        <v>20.61711079943899</v>
      </c>
      <c r="P15" s="72">
        <v>294</v>
      </c>
      <c r="Q15" s="125">
        <f t="shared" si="5"/>
        <v>3.4361851332398317</v>
      </c>
      <c r="R15" s="72">
        <v>2196</v>
      </c>
      <c r="S15" s="125">
        <f t="shared" si="6"/>
        <v>25.666199158485277</v>
      </c>
      <c r="T15" s="72">
        <v>0</v>
      </c>
      <c r="U15" s="125">
        <f t="shared" si="7"/>
        <v>0</v>
      </c>
      <c r="V15" s="72">
        <v>8556</v>
      </c>
      <c r="W15" s="125">
        <f t="shared" si="8"/>
        <v>100</v>
      </c>
      <c r="Y15" s="192">
        <f t="shared" si="9"/>
        <v>1.6639439906651108</v>
      </c>
    </row>
    <row r="16" spans="1:25" x14ac:dyDescent="0.25">
      <c r="B16" s="111" t="s">
        <v>94</v>
      </c>
      <c r="D16" s="75">
        <v>24849</v>
      </c>
      <c r="F16" s="72">
        <v>5522</v>
      </c>
      <c r="G16" s="125">
        <f t="shared" si="0"/>
        <v>14.878081638151691</v>
      </c>
      <c r="H16" s="72">
        <v>6000</v>
      </c>
      <c r="I16" s="125">
        <f t="shared" si="1"/>
        <v>16.165970631820016</v>
      </c>
      <c r="J16" s="72">
        <v>2911</v>
      </c>
      <c r="K16" s="125">
        <f t="shared" si="2"/>
        <v>7.8431900848713463</v>
      </c>
      <c r="L16" s="72">
        <v>1436</v>
      </c>
      <c r="M16" s="125">
        <f t="shared" si="3"/>
        <v>3.869055637882258</v>
      </c>
      <c r="N16" s="72">
        <v>7725</v>
      </c>
      <c r="O16" s="125">
        <f t="shared" si="4"/>
        <v>20.813687188468275</v>
      </c>
      <c r="P16" s="72">
        <v>4286</v>
      </c>
      <c r="Q16" s="125">
        <f t="shared" si="5"/>
        <v>11.547891687996767</v>
      </c>
      <c r="R16" s="72">
        <v>9222</v>
      </c>
      <c r="S16" s="125">
        <f t="shared" si="6"/>
        <v>24.847096861107367</v>
      </c>
      <c r="T16" s="72">
        <v>13</v>
      </c>
      <c r="U16" s="125">
        <f t="shared" si="7"/>
        <v>3.5026269702276708E-2</v>
      </c>
      <c r="V16" s="72">
        <v>37115</v>
      </c>
      <c r="W16" s="125">
        <f t="shared" si="8"/>
        <v>100</v>
      </c>
      <c r="Y16" s="192">
        <f t="shared" si="9"/>
        <v>1.4936214737011551</v>
      </c>
    </row>
    <row r="17" spans="2:25" x14ac:dyDescent="0.25">
      <c r="B17" s="111" t="s">
        <v>95</v>
      </c>
      <c r="D17" s="75">
        <v>34209</v>
      </c>
      <c r="F17" s="72">
        <v>5861</v>
      </c>
      <c r="G17" s="125">
        <f t="shared" si="0"/>
        <v>12.27871703014686</v>
      </c>
      <c r="H17" s="72">
        <v>4991</v>
      </c>
      <c r="I17" s="125">
        <f t="shared" si="1"/>
        <v>10.456078603900865</v>
      </c>
      <c r="J17" s="72">
        <v>3298</v>
      </c>
      <c r="K17" s="125">
        <f t="shared" si="2"/>
        <v>6.9092661261600989</v>
      </c>
      <c r="L17" s="72">
        <v>2088</v>
      </c>
      <c r="M17" s="125">
        <f t="shared" si="3"/>
        <v>4.3743322229903843</v>
      </c>
      <c r="N17" s="72">
        <v>5532</v>
      </c>
      <c r="O17" s="125">
        <f t="shared" si="4"/>
        <v>11.589466406888317</v>
      </c>
      <c r="P17" s="72">
        <v>15642</v>
      </c>
      <c r="Q17" s="125">
        <f t="shared" si="5"/>
        <v>32.769781911884863</v>
      </c>
      <c r="R17" s="72">
        <v>9660</v>
      </c>
      <c r="S17" s="125">
        <f t="shared" si="6"/>
        <v>20.237571491421029</v>
      </c>
      <c r="T17" s="72">
        <v>661</v>
      </c>
      <c r="U17" s="125">
        <f t="shared" si="7"/>
        <v>1.384786206607588</v>
      </c>
      <c r="V17" s="72">
        <v>47733</v>
      </c>
      <c r="W17" s="125">
        <f t="shared" si="8"/>
        <v>100</v>
      </c>
      <c r="Y17" s="192">
        <f t="shared" si="9"/>
        <v>1.3953345610804175</v>
      </c>
    </row>
    <row r="18" spans="2:25" x14ac:dyDescent="0.25">
      <c r="B18" s="111" t="s">
        <v>96</v>
      </c>
      <c r="D18" s="75">
        <v>46559</v>
      </c>
      <c r="F18" s="72">
        <v>8</v>
      </c>
      <c r="G18" s="125">
        <f t="shared" si="0"/>
        <v>1.3748302943855369E-2</v>
      </c>
      <c r="H18" s="72">
        <v>4643</v>
      </c>
      <c r="I18" s="125">
        <f t="shared" si="1"/>
        <v>7.9791713210400586</v>
      </c>
      <c r="J18" s="72">
        <v>5822</v>
      </c>
      <c r="K18" s="125">
        <f t="shared" si="2"/>
        <v>10.005327467390744</v>
      </c>
      <c r="L18" s="72">
        <v>3714</v>
      </c>
      <c r="M18" s="125">
        <f t="shared" si="3"/>
        <v>6.3826496416848553</v>
      </c>
      <c r="N18" s="72">
        <v>14301</v>
      </c>
      <c r="O18" s="125">
        <f t="shared" si="4"/>
        <v>24.576810050009453</v>
      </c>
      <c r="P18" s="72">
        <v>6613</v>
      </c>
      <c r="Q18" s="125">
        <f t="shared" si="5"/>
        <v>11.364690920964444</v>
      </c>
      <c r="R18" s="72">
        <v>23026</v>
      </c>
      <c r="S18" s="125">
        <f t="shared" si="6"/>
        <v>39.571052948151717</v>
      </c>
      <c r="T18" s="72">
        <v>62</v>
      </c>
      <c r="U18" s="125">
        <f t="shared" si="7"/>
        <v>0.1065493478148791</v>
      </c>
      <c r="V18" s="72">
        <v>58189</v>
      </c>
      <c r="W18" s="125">
        <f t="shared" si="8"/>
        <v>100</v>
      </c>
      <c r="Y18" s="192">
        <f t="shared" si="9"/>
        <v>1.2497905882858309</v>
      </c>
    </row>
    <row r="19" spans="2:25" x14ac:dyDescent="0.25">
      <c r="B19" s="111" t="s">
        <v>97</v>
      </c>
      <c r="D19" s="75">
        <v>48664</v>
      </c>
      <c r="F19" s="72">
        <v>25</v>
      </c>
      <c r="G19" s="125">
        <f t="shared" si="0"/>
        <v>3.4345848960694612E-2</v>
      </c>
      <c r="H19" s="72">
        <v>20235</v>
      </c>
      <c r="I19" s="125">
        <f t="shared" si="1"/>
        <v>27.799530148786218</v>
      </c>
      <c r="J19" s="72">
        <v>1189</v>
      </c>
      <c r="K19" s="125">
        <f t="shared" si="2"/>
        <v>1.6334885765706357</v>
      </c>
      <c r="L19" s="72">
        <v>3286</v>
      </c>
      <c r="M19" s="125">
        <f t="shared" si="3"/>
        <v>4.5144183873936994</v>
      </c>
      <c r="N19" s="72">
        <v>5994</v>
      </c>
      <c r="O19" s="125">
        <f t="shared" si="4"/>
        <v>8.234760746816141</v>
      </c>
      <c r="P19" s="72">
        <v>7827</v>
      </c>
      <c r="Q19" s="125">
        <f t="shared" si="5"/>
        <v>10.752998392614268</v>
      </c>
      <c r="R19" s="72">
        <v>33879</v>
      </c>
      <c r="S19" s="125">
        <f t="shared" si="6"/>
        <v>46.544120677574909</v>
      </c>
      <c r="T19" s="72">
        <v>354</v>
      </c>
      <c r="U19" s="125">
        <f t="shared" si="7"/>
        <v>0.48633722128343571</v>
      </c>
      <c r="V19" s="72">
        <v>72789</v>
      </c>
      <c r="W19" s="125">
        <f t="shared" si="8"/>
        <v>100</v>
      </c>
      <c r="Y19" s="192">
        <f t="shared" si="9"/>
        <v>1.4957463422653297</v>
      </c>
    </row>
    <row r="20" spans="2:25" x14ac:dyDescent="0.25">
      <c r="B20" s="111" t="s">
        <v>98</v>
      </c>
      <c r="D20" s="75">
        <v>12152</v>
      </c>
      <c r="F20" s="72">
        <v>450</v>
      </c>
      <c r="G20" s="125">
        <f t="shared" si="0"/>
        <v>3.303964757709251</v>
      </c>
      <c r="H20" s="72">
        <v>856</v>
      </c>
      <c r="I20" s="125">
        <f t="shared" si="1"/>
        <v>6.2848751835535985</v>
      </c>
      <c r="J20" s="72">
        <v>177</v>
      </c>
      <c r="K20" s="125">
        <f t="shared" si="2"/>
        <v>1.2995594713656389</v>
      </c>
      <c r="L20" s="72">
        <v>790</v>
      </c>
      <c r="M20" s="125">
        <f t="shared" si="3"/>
        <v>5.800293685756241</v>
      </c>
      <c r="N20" s="72">
        <v>3307</v>
      </c>
      <c r="O20" s="125">
        <f t="shared" si="4"/>
        <v>24.280469897209986</v>
      </c>
      <c r="P20" s="72">
        <v>5951</v>
      </c>
      <c r="Q20" s="125">
        <f t="shared" si="5"/>
        <v>43.693098384728337</v>
      </c>
      <c r="R20" s="72">
        <v>2089</v>
      </c>
      <c r="S20" s="125">
        <f t="shared" si="6"/>
        <v>15.337738619676946</v>
      </c>
      <c r="T20" s="72">
        <v>0</v>
      </c>
      <c r="U20" s="125">
        <f t="shared" si="7"/>
        <v>0</v>
      </c>
      <c r="V20" s="72">
        <v>13620</v>
      </c>
      <c r="W20" s="125">
        <f t="shared" si="8"/>
        <v>100</v>
      </c>
      <c r="Y20" s="192">
        <f t="shared" si="9"/>
        <v>1.120803159973667</v>
      </c>
    </row>
    <row r="21" spans="2:25" x14ac:dyDescent="0.25">
      <c r="B21" s="111" t="s">
        <v>99</v>
      </c>
      <c r="D21" s="75">
        <v>27859</v>
      </c>
      <c r="F21" s="72">
        <v>1268</v>
      </c>
      <c r="G21" s="125">
        <f t="shared" si="0"/>
        <v>3.7636163960701672</v>
      </c>
      <c r="H21" s="72">
        <v>4522</v>
      </c>
      <c r="I21" s="125">
        <f t="shared" si="1"/>
        <v>13.421982131726573</v>
      </c>
      <c r="J21" s="72">
        <v>6855</v>
      </c>
      <c r="K21" s="125">
        <f t="shared" si="2"/>
        <v>20.346680122287854</v>
      </c>
      <c r="L21" s="72">
        <v>1581</v>
      </c>
      <c r="M21" s="125">
        <f t="shared" si="3"/>
        <v>4.6926478881600424</v>
      </c>
      <c r="N21" s="72">
        <v>3603</v>
      </c>
      <c r="O21" s="125">
        <f t="shared" si="4"/>
        <v>10.694250690095277</v>
      </c>
      <c r="P21" s="72">
        <v>6883</v>
      </c>
      <c r="Q21" s="125">
        <f t="shared" si="5"/>
        <v>20.429788370781516</v>
      </c>
      <c r="R21" s="72">
        <v>8889</v>
      </c>
      <c r="S21" s="125">
        <f t="shared" si="6"/>
        <v>26.383900745006084</v>
      </c>
      <c r="T21" s="72">
        <v>90</v>
      </c>
      <c r="U21" s="125">
        <f t="shared" si="7"/>
        <v>0.26713365587248822</v>
      </c>
      <c r="V21" s="72">
        <v>33691</v>
      </c>
      <c r="W21" s="125">
        <f t="shared" si="8"/>
        <v>100</v>
      </c>
      <c r="Y21" s="192">
        <f t="shared" si="9"/>
        <v>1.2093398901611687</v>
      </c>
    </row>
    <row r="22" spans="2:25" x14ac:dyDescent="0.25">
      <c r="B22" s="111" t="s">
        <v>100</v>
      </c>
      <c r="D22" s="75">
        <v>70423</v>
      </c>
      <c r="F22" s="72">
        <v>2796</v>
      </c>
      <c r="G22" s="125">
        <f t="shared" si="0"/>
        <v>2.7325768903744101</v>
      </c>
      <c r="H22" s="72">
        <v>24613</v>
      </c>
      <c r="I22" s="125">
        <f t="shared" si="1"/>
        <v>24.054690630466862</v>
      </c>
      <c r="J22" s="72">
        <v>18427</v>
      </c>
      <c r="K22" s="125">
        <f t="shared" si="2"/>
        <v>18.009010857986141</v>
      </c>
      <c r="L22" s="72">
        <v>7529</v>
      </c>
      <c r="M22" s="125">
        <f t="shared" si="3"/>
        <v>7.3582158110260849</v>
      </c>
      <c r="N22" s="72">
        <v>16004</v>
      </c>
      <c r="O22" s="125">
        <f t="shared" si="4"/>
        <v>15.640973016291865</v>
      </c>
      <c r="P22" s="72">
        <v>13926</v>
      </c>
      <c r="Q22" s="125">
        <f t="shared" si="5"/>
        <v>13.610109361714603</v>
      </c>
      <c r="R22" s="72">
        <v>18959</v>
      </c>
      <c r="S22" s="125">
        <f t="shared" si="6"/>
        <v>18.528943227685421</v>
      </c>
      <c r="T22" s="72">
        <v>67</v>
      </c>
      <c r="U22" s="125">
        <f t="shared" si="7"/>
        <v>6.5480204454608532E-2</v>
      </c>
      <c r="V22" s="72">
        <v>102321</v>
      </c>
      <c r="W22" s="125">
        <f t="shared" si="8"/>
        <v>100</v>
      </c>
      <c r="Y22" s="192">
        <f t="shared" si="9"/>
        <v>1.4529486105391705</v>
      </c>
    </row>
    <row r="23" spans="2:25" x14ac:dyDescent="0.25">
      <c r="B23" s="111" t="s">
        <v>101</v>
      </c>
      <c r="D23" s="75">
        <v>14592</v>
      </c>
      <c r="F23" s="72">
        <v>1048</v>
      </c>
      <c r="G23" s="125">
        <f t="shared" si="0"/>
        <v>5.744984102620327</v>
      </c>
      <c r="H23" s="72">
        <v>3126</v>
      </c>
      <c r="I23" s="125">
        <f t="shared" si="1"/>
        <v>17.136278916785443</v>
      </c>
      <c r="J23" s="72">
        <v>548</v>
      </c>
      <c r="K23" s="125">
        <f t="shared" si="2"/>
        <v>3.0040565727442168</v>
      </c>
      <c r="L23" s="72">
        <v>1557</v>
      </c>
      <c r="M23" s="125">
        <f t="shared" si="3"/>
        <v>8.5352483280342071</v>
      </c>
      <c r="N23" s="72">
        <v>2830</v>
      </c>
      <c r="O23" s="125">
        <f t="shared" si="4"/>
        <v>15.513649819098783</v>
      </c>
      <c r="P23" s="72">
        <v>961</v>
      </c>
      <c r="Q23" s="125">
        <f t="shared" si="5"/>
        <v>5.2680627124218837</v>
      </c>
      <c r="R23" s="72">
        <v>8172</v>
      </c>
      <c r="S23" s="125">
        <f t="shared" si="6"/>
        <v>44.797719548295149</v>
      </c>
      <c r="T23" s="72">
        <v>0</v>
      </c>
      <c r="U23" s="125">
        <f t="shared" si="7"/>
        <v>0</v>
      </c>
      <c r="V23" s="72">
        <v>18242</v>
      </c>
      <c r="W23" s="125">
        <f t="shared" si="8"/>
        <v>100</v>
      </c>
      <c r="Y23" s="192">
        <f t="shared" si="9"/>
        <v>1.2501370614035088</v>
      </c>
    </row>
    <row r="24" spans="2:25" x14ac:dyDescent="0.25">
      <c r="B24" s="111" t="s">
        <v>102</v>
      </c>
      <c r="D24" s="75">
        <v>3124</v>
      </c>
      <c r="F24" s="72">
        <v>322</v>
      </c>
      <c r="G24" s="125">
        <f t="shared" si="0"/>
        <v>8.0600750938673347</v>
      </c>
      <c r="H24" s="72">
        <v>330</v>
      </c>
      <c r="I24" s="125">
        <f t="shared" si="1"/>
        <v>8.2603254067584473</v>
      </c>
      <c r="J24" s="72">
        <v>176</v>
      </c>
      <c r="K24" s="125">
        <f t="shared" si="2"/>
        <v>4.4055068836045059</v>
      </c>
      <c r="L24" s="72">
        <v>188</v>
      </c>
      <c r="M24" s="125">
        <f t="shared" si="3"/>
        <v>4.7058823529411766</v>
      </c>
      <c r="N24" s="72">
        <v>1001</v>
      </c>
      <c r="O24" s="125">
        <f t="shared" si="4"/>
        <v>25.056320400500624</v>
      </c>
      <c r="P24" s="72">
        <v>719</v>
      </c>
      <c r="Q24" s="125">
        <f t="shared" si="5"/>
        <v>17.99749687108886</v>
      </c>
      <c r="R24" s="72">
        <v>1247</v>
      </c>
      <c r="S24" s="125">
        <f t="shared" si="6"/>
        <v>31.214017521902377</v>
      </c>
      <c r="T24" s="72">
        <v>12</v>
      </c>
      <c r="U24" s="125">
        <f t="shared" si="7"/>
        <v>0.30037546933667081</v>
      </c>
      <c r="V24" s="72">
        <v>3995</v>
      </c>
      <c r="W24" s="125">
        <f t="shared" si="8"/>
        <v>100</v>
      </c>
      <c r="Y24" s="192">
        <f t="shared" si="9"/>
        <v>1.2788092189500639</v>
      </c>
    </row>
    <row r="25" spans="2:25" x14ac:dyDescent="0.25">
      <c r="B25" s="111" t="s">
        <v>103</v>
      </c>
      <c r="D25" s="75">
        <v>17094</v>
      </c>
      <c r="F25" s="72">
        <v>245</v>
      </c>
      <c r="G25" s="125">
        <f t="shared" si="0"/>
        <v>0.98302772539421412</v>
      </c>
      <c r="H25" s="72">
        <v>5487</v>
      </c>
      <c r="I25" s="125">
        <f t="shared" si="1"/>
        <v>22.015808690767564</v>
      </c>
      <c r="J25" s="72">
        <v>1429</v>
      </c>
      <c r="K25" s="125">
        <f t="shared" si="2"/>
        <v>5.7336596717891108</v>
      </c>
      <c r="L25" s="72">
        <v>2011</v>
      </c>
      <c r="M25" s="125">
        <f t="shared" si="3"/>
        <v>8.0688520643582233</v>
      </c>
      <c r="N25" s="72">
        <v>5833</v>
      </c>
      <c r="O25" s="125">
        <f t="shared" si="4"/>
        <v>23.404084580507963</v>
      </c>
      <c r="P25" s="72">
        <v>648</v>
      </c>
      <c r="Q25" s="125">
        <f t="shared" si="5"/>
        <v>2.6000080247161255</v>
      </c>
      <c r="R25" s="72">
        <v>7189</v>
      </c>
      <c r="S25" s="125">
        <f t="shared" si="6"/>
        <v>28.844842113710229</v>
      </c>
      <c r="T25" s="72">
        <v>2081</v>
      </c>
      <c r="U25" s="125">
        <f t="shared" si="7"/>
        <v>8.3497171287565699</v>
      </c>
      <c r="V25" s="72">
        <v>24923</v>
      </c>
      <c r="W25" s="125">
        <f t="shared" si="8"/>
        <v>100</v>
      </c>
      <c r="Y25" s="192">
        <f t="shared" si="9"/>
        <v>1.4579969579969581</v>
      </c>
    </row>
    <row r="26" spans="2:25" x14ac:dyDescent="0.25">
      <c r="B26" s="111" t="s">
        <v>104</v>
      </c>
      <c r="D26" s="75">
        <v>2115</v>
      </c>
      <c r="F26" s="72">
        <v>280</v>
      </c>
      <c r="G26" s="125">
        <f t="shared" si="0"/>
        <v>8.8523553588365473</v>
      </c>
      <c r="H26" s="72">
        <v>445</v>
      </c>
      <c r="I26" s="125">
        <f t="shared" si="1"/>
        <v>14.068921909579512</v>
      </c>
      <c r="J26" s="72">
        <v>571</v>
      </c>
      <c r="K26" s="125">
        <f t="shared" si="2"/>
        <v>18.052481821055959</v>
      </c>
      <c r="L26" s="72">
        <v>293</v>
      </c>
      <c r="M26" s="125">
        <f t="shared" si="3"/>
        <v>9.263357571925388</v>
      </c>
      <c r="N26" s="72">
        <v>700</v>
      </c>
      <c r="O26" s="125">
        <f t="shared" si="4"/>
        <v>22.130888397091368</v>
      </c>
      <c r="P26" s="72">
        <v>396</v>
      </c>
      <c r="Q26" s="125">
        <f t="shared" si="5"/>
        <v>12.519759721783116</v>
      </c>
      <c r="R26" s="72">
        <v>478</v>
      </c>
      <c r="S26" s="125">
        <f t="shared" si="6"/>
        <v>15.112235219728106</v>
      </c>
      <c r="T26" s="72">
        <v>0</v>
      </c>
      <c r="U26" s="125">
        <f t="shared" si="7"/>
        <v>0</v>
      </c>
      <c r="V26" s="72">
        <v>3163</v>
      </c>
      <c r="W26" s="125">
        <f t="shared" si="8"/>
        <v>100</v>
      </c>
      <c r="Y26" s="192">
        <f t="shared" si="9"/>
        <v>1.4955082742316785</v>
      </c>
    </row>
    <row r="27" spans="2:25" x14ac:dyDescent="0.25">
      <c r="B27" s="111" t="s">
        <v>105</v>
      </c>
      <c r="D27" s="75">
        <v>428</v>
      </c>
      <c r="F27" s="72">
        <v>1</v>
      </c>
      <c r="G27" s="125">
        <f t="shared" si="0"/>
        <v>0.21505376344086022</v>
      </c>
      <c r="H27" s="72">
        <v>37</v>
      </c>
      <c r="I27" s="125">
        <f t="shared" si="1"/>
        <v>7.956989247311828</v>
      </c>
      <c r="J27" s="72">
        <v>165</v>
      </c>
      <c r="K27" s="125">
        <f t="shared" si="2"/>
        <v>35.483870967741936</v>
      </c>
      <c r="L27" s="72">
        <v>5</v>
      </c>
      <c r="M27" s="125">
        <f t="shared" si="3"/>
        <v>1.0752688172043012</v>
      </c>
      <c r="N27" s="72">
        <v>28</v>
      </c>
      <c r="O27" s="125">
        <f t="shared" si="4"/>
        <v>6.021505376344086</v>
      </c>
      <c r="P27" s="72">
        <v>0</v>
      </c>
      <c r="Q27" s="125">
        <f t="shared" si="5"/>
        <v>0</v>
      </c>
      <c r="R27" s="72">
        <v>229</v>
      </c>
      <c r="S27" s="125">
        <f t="shared" si="6"/>
        <v>49.247311827956992</v>
      </c>
      <c r="T27" s="72">
        <v>0</v>
      </c>
      <c r="U27" s="125">
        <f t="shared" si="7"/>
        <v>0</v>
      </c>
      <c r="V27" s="72">
        <v>465</v>
      </c>
      <c r="W27" s="125">
        <f t="shared" si="8"/>
        <v>100</v>
      </c>
      <c r="Y27" s="192">
        <f t="shared" si="9"/>
        <v>1.0864485981308412</v>
      </c>
    </row>
    <row r="28" spans="2:25" x14ac:dyDescent="0.25">
      <c r="B28" s="115" t="s">
        <v>106</v>
      </c>
      <c r="D28" s="90">
        <v>796</v>
      </c>
      <c r="F28" s="87">
        <v>170</v>
      </c>
      <c r="G28" s="126">
        <f t="shared" si="0"/>
        <v>15.711645101663585</v>
      </c>
      <c r="H28" s="87">
        <v>171</v>
      </c>
      <c r="I28" s="126">
        <f t="shared" si="1"/>
        <v>15.804066543438077</v>
      </c>
      <c r="J28" s="87">
        <v>216</v>
      </c>
      <c r="K28" s="126">
        <f t="shared" si="2"/>
        <v>19.963031423290204</v>
      </c>
      <c r="L28" s="87">
        <v>15</v>
      </c>
      <c r="M28" s="126">
        <f t="shared" si="3"/>
        <v>1.3863216266173752</v>
      </c>
      <c r="N28" s="87">
        <v>53</v>
      </c>
      <c r="O28" s="126">
        <f t="shared" si="4"/>
        <v>4.8983364140480594</v>
      </c>
      <c r="P28" s="87">
        <v>1</v>
      </c>
      <c r="Q28" s="126">
        <f t="shared" si="5"/>
        <v>9.2421441774491686E-2</v>
      </c>
      <c r="R28" s="87">
        <v>456</v>
      </c>
      <c r="S28" s="126">
        <f t="shared" si="6"/>
        <v>42.144177449168211</v>
      </c>
      <c r="T28" s="87">
        <v>0</v>
      </c>
      <c r="U28" s="126">
        <f t="shared" si="7"/>
        <v>0</v>
      </c>
      <c r="V28" s="87">
        <v>1082</v>
      </c>
      <c r="W28" s="126">
        <f t="shared" si="8"/>
        <v>100</v>
      </c>
      <c r="Y28" s="193">
        <f t="shared" si="9"/>
        <v>1.3592964824120604</v>
      </c>
    </row>
    <row r="29" spans="2:25" ht="8.1" customHeight="1" x14ac:dyDescent="0.25"/>
    <row r="30" spans="2:25" x14ac:dyDescent="0.25">
      <c r="B30" s="119" t="s">
        <v>49</v>
      </c>
      <c r="D30" s="63">
        <v>441949</v>
      </c>
      <c r="F30" s="60">
        <v>25959</v>
      </c>
      <c r="G30" s="137">
        <f>IFERROR(F30/V30*100,"-")</f>
        <v>4.2923046397036941</v>
      </c>
      <c r="H30" s="60">
        <v>117505</v>
      </c>
      <c r="I30" s="137">
        <f>IFERROR(H30/V30*100,"-")</f>
        <v>19.42937927841529</v>
      </c>
      <c r="J30" s="60">
        <v>79475</v>
      </c>
      <c r="K30" s="137">
        <f>IFERROR(J30/V30*100,"-")</f>
        <v>13.141142233539469</v>
      </c>
      <c r="L30" s="60">
        <v>34112</v>
      </c>
      <c r="M30" s="137">
        <f>IFERROR(L30/V30*100,"-")</f>
        <v>5.6403981613148586</v>
      </c>
      <c r="N30" s="60">
        <v>90062</v>
      </c>
      <c r="O30" s="137">
        <f>IFERROR(N30/V30*100,"-")</f>
        <v>14.891696153973347</v>
      </c>
      <c r="P30" s="60">
        <v>77299</v>
      </c>
      <c r="Q30" s="137">
        <f>IFERROR(P30/V30*100,"-")</f>
        <v>12.781341975594431</v>
      </c>
      <c r="R30" s="60">
        <v>176767</v>
      </c>
      <c r="S30" s="137">
        <f>IFERROR(R30/V30*100,"-")</f>
        <v>29.228314428387179</v>
      </c>
      <c r="T30" s="60">
        <v>3601</v>
      </c>
      <c r="U30" s="137">
        <f>IFERROR(T30/V30*100,"-")</f>
        <v>0.59542312907172856</v>
      </c>
      <c r="V30" s="60">
        <v>604780</v>
      </c>
      <c r="W30" s="137">
        <f>IFERROR(V30/V30*100,"-")</f>
        <v>100</v>
      </c>
      <c r="Y30" s="106">
        <f>IFERROR(V30/D30,"-")</f>
        <v>1.3684384397294711</v>
      </c>
    </row>
  </sheetData>
  <mergeCells count="14">
    <mergeCell ref="H7:I7"/>
    <mergeCell ref="J7:K7"/>
    <mergeCell ref="A3:W3"/>
    <mergeCell ref="B4:W4"/>
    <mergeCell ref="F6:W6"/>
    <mergeCell ref="D6:D7"/>
    <mergeCell ref="B6:B8"/>
    <mergeCell ref="F7:G7"/>
    <mergeCell ref="V7:W7"/>
    <mergeCell ref="L7:M7"/>
    <mergeCell ref="R7:S7"/>
    <mergeCell ref="P7:Q7"/>
    <mergeCell ref="N7:O7"/>
    <mergeCell ref="T7:U7"/>
  </mergeCells>
  <printOptions horizontalCentered="1" verticalCentered="1"/>
  <pageMargins left="0.27777777777777779" right="0.27777777777777779" top="0.27777777777777779" bottom="0.27777777777777779" header="0.1388888888888889" footer="0.1388888888888889"/>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97</vt:i4>
      </vt:variant>
    </vt:vector>
  </HeadingPairs>
  <TitlesOfParts>
    <vt:vector size="97" baseType="lpstr">
      <vt:lpstr>porsaad</vt:lpstr>
      <vt:lpstr>indsaad</vt:lpstr>
      <vt:lpstr>indsaad_2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41abenpreGII_graf</vt:lpstr>
      <vt:lpstr>41cbenpreGI</vt:lpstr>
      <vt:lpstr>41abenpreGI_graf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53combprest</vt:lpstr>
      <vt:lpstr>53combprestGI</vt:lpstr>
      <vt:lpstr>53combprestGII</vt:lpstr>
      <vt:lpstr>53combprestGIII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Paloma García Rueda</cp:lastModifiedBy>
  <dcterms:created xsi:type="dcterms:W3CDTF">2026-06-01T20:46:13Z</dcterms:created>
  <dcterms:modified xsi:type="dcterms:W3CDTF">2026-06-09T06:17:30Z</dcterms:modified>
</cp:coreProperties>
</file>