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5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4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5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6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4.xml" ContentType="application/vnd.openxmlformats-officedocument.drawingml.chart+xml"/>
  <Override PartName="/xl/drawings/drawing39.xml" ContentType="application/vnd.openxmlformats-officedocument.drawing+xml"/>
  <Override PartName="/xl/charts/chart25.xml" ContentType="application/vnd.openxmlformats-officedocument.drawingml.chart+xml"/>
  <Override PartName="/xl/drawings/drawing40.xml" ContentType="application/vnd.openxmlformats-officedocument.drawing+xml"/>
  <Override PartName="/xl/charts/chart2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Censo de Centros Residenciales\Originales\Segunda remesa\"/>
    </mc:Choice>
  </mc:AlternateContent>
  <xr:revisionPtr revIDLastSave="0" documentId="13_ncr:1_{B764C7E4-BB2D-415C-8443-F77A9DE8120E}" xr6:coauthVersionLast="47" xr6:coauthVersionMax="47" xr10:uidLastSave="{00000000-0000-0000-0000-000000000000}"/>
  <bookViews>
    <workbookView xWindow="-120" yWindow="-120" windowWidth="29040" windowHeight="15840" tabRatio="873" xr2:uid="{00000000-000D-0000-FFFF-FFFF00000000}"/>
  </bookViews>
  <sheets>
    <sheet name="Portada" sheetId="1" r:id="rId1"/>
    <sheet name="Índice" sheetId="156" r:id="rId2"/>
    <sheet name="Introducción. Tipos de centro" sheetId="198" r:id="rId3"/>
    <sheet name="1. Centros de mayores" sheetId="217" r:id="rId4"/>
    <sheet name="1.1.1. Datos General. Modelos" sheetId="160" r:id="rId5"/>
    <sheet name="1.1.2. Datos General. Centros R" sheetId="210" r:id="rId6"/>
    <sheet name="1.2.1. Dotación. Plazas y tipos" sheetId="213" r:id="rId7"/>
    <sheet name="1.2.2.1. Dotación. Plazas, resi" sheetId="190" r:id="rId8"/>
    <sheet name="1.2.2.2. Dotación. Plazas, resi" sheetId="254" r:id="rId9"/>
    <sheet name="1.2.2.3. Dotación. Plazas, resi" sheetId="247" r:id="rId10"/>
    <sheet name="1.2.3.1. Dotación. Perfil resid" sheetId="192" r:id="rId11"/>
    <sheet name="1.2.3.2. Dotación. Perfil resid" sheetId="255" r:id="rId12"/>
    <sheet name="1.2.3.3. Dotación. Perfil resid" sheetId="256" r:id="rId13"/>
    <sheet name="1.2.4. Dotación. Empadronados" sheetId="189" r:id="rId14"/>
    <sheet name="1.2.5. Dotación. Servicios prox" sheetId="172" r:id="rId15"/>
    <sheet name="1.2.6.1. Dotación. Habitaciones" sheetId="173" r:id="rId16"/>
    <sheet name="1.3. Infraestructuras. Caracter" sheetId="178" r:id="rId17"/>
    <sheet name="1.4.1. Personal. Vinculación" sheetId="181" r:id="rId18"/>
    <sheet name="1.4.2. Personal. Sexo" sheetId="188" r:id="rId19"/>
    <sheet name="1.4.3. Personal. Tipo jornada" sheetId="185" r:id="rId20"/>
    <sheet name="1.4.4.1. Personal. Niveles aten" sheetId="214" r:id="rId21"/>
    <sheet name="1.4.4.2. Personal. Niveles aten" sheetId="253" r:id="rId22"/>
    <sheet name="2. Centros de discapacidad" sheetId="218" r:id="rId23"/>
    <sheet name="2.1.1. Datos General. Modelos" sheetId="277" r:id="rId24"/>
    <sheet name="2.1.2. Datos General. Centros R" sheetId="258" r:id="rId25"/>
    <sheet name="2.2.1. Dotación. Plazas y tipos" sheetId="260" r:id="rId26"/>
    <sheet name="2.2.2.1. Dotación. Plazas, resi" sheetId="261" r:id="rId27"/>
    <sheet name="2.2.2.2. Dotación. Plazas, resi" sheetId="262" r:id="rId28"/>
    <sheet name="2.2.2.3. Dotación. Plazas, resi" sheetId="263" r:id="rId29"/>
    <sheet name="2.2.3.1. Dotación. Perfil resid" sheetId="264" r:id="rId30"/>
    <sheet name="2.2.3.2. Dotación. Perfil resid" sheetId="265" r:id="rId31"/>
    <sheet name="2.2.3.3. Dotación. Perfil resid" sheetId="266" r:id="rId32"/>
    <sheet name="2.2.4. Dotación. Empadronados" sheetId="267" r:id="rId33"/>
    <sheet name="2.2.5. Dotación. Servicios prox" sheetId="268" r:id="rId34"/>
    <sheet name="2.2.6.1. Dotación. Habitaciones" sheetId="269" r:id="rId35"/>
    <sheet name="2.3. Infraestructuras. Caracter" sheetId="271" r:id="rId36"/>
    <sheet name="2.4.1. Personal. Vinculación" sheetId="272" r:id="rId37"/>
    <sheet name="2.4.2. Personal. Sexo" sheetId="273" r:id="rId38"/>
    <sheet name="2.4.3. Personal. Tipo jornada" sheetId="274" r:id="rId39"/>
    <sheet name="2.4.4.1. Personal. Niveles aten" sheetId="278" r:id="rId40"/>
    <sheet name="2.4.4.2. Personal. Niveles aten" sheetId="276" r:id="rId41"/>
    <sheet name="Anexo I. Abreviaturas" sheetId="204" r:id="rId42"/>
    <sheet name="Anexo II. Términos" sheetId="205" r:id="rId43"/>
    <sheet name="En blanco" sheetId="234" r:id="rId44"/>
    <sheet name="Contraportada" sheetId="193" r:id="rId45"/>
  </sheets>
  <definedNames>
    <definedName name="_xlnm._FilterDatabase" localSheetId="41" hidden="1">'Anexo I. Abreviaturas'!$B$26:$N$43</definedName>
    <definedName name="_xlnm.Print_Area" localSheetId="3">'1. Centros de mayores'!$A$1:$N$79</definedName>
    <definedName name="_xlnm.Print_Area" localSheetId="4">'1.1.1. Datos General. Modelos'!$A$1:$P$89</definedName>
    <definedName name="_xlnm.Print_Area" localSheetId="5">'1.1.2. Datos General. Centros R'!$A$1:$N$79</definedName>
    <definedName name="_xlnm.Print_Area" localSheetId="6">'1.2.1. Dotación. Plazas y tipos'!$A$1:$AJ$98</definedName>
    <definedName name="_xlnm.Print_Area" localSheetId="7">'1.2.2.1. Dotación. Plazas, resi'!$A$1:$Q$91</definedName>
    <definedName name="_xlnm.Print_Area" localSheetId="8">'1.2.2.2. Dotación. Plazas, resi'!$A$1:$Z$96</definedName>
    <definedName name="_xlnm.Print_Area" localSheetId="9">'1.2.2.3. Dotación. Plazas, resi'!$A$1:$R$98</definedName>
    <definedName name="_xlnm.Print_Area" localSheetId="10">'1.2.3.1. Dotación. Perfil resid'!$A$1:$P$88</definedName>
    <definedName name="_xlnm.Print_Area" localSheetId="11">'1.2.3.2. Dotación. Perfil resid'!$A$1:$AH$88</definedName>
    <definedName name="_xlnm.Print_Area" localSheetId="12">'1.2.3.3. Dotación. Perfil resid'!$A$1:$N$79</definedName>
    <definedName name="_xlnm.Print_Area" localSheetId="13">'1.2.4. Dotación. Empadronados'!$A$1:$N$79</definedName>
    <definedName name="_xlnm.Print_Area" localSheetId="14">'1.2.5. Dotación. Servicios prox'!$A$1:$N$79</definedName>
    <definedName name="_xlnm.Print_Area" localSheetId="15">'1.2.6.1. Dotación. Habitaciones'!$A$1:$N$79</definedName>
    <definedName name="_xlnm.Print_Area" localSheetId="16">'1.3. Infraestructuras. Caracter'!$A$1:$Q$91</definedName>
    <definedName name="_xlnm.Print_Area" localSheetId="17">'1.4.1. Personal. Vinculación'!$A$1:$N$79</definedName>
    <definedName name="_xlnm.Print_Area" localSheetId="18">'1.4.2. Personal. Sexo'!$A$1:$U$117</definedName>
    <definedName name="_xlnm.Print_Area" localSheetId="19">'1.4.3. Personal. Tipo jornada'!$A$1:$N$79</definedName>
    <definedName name="_xlnm.Print_Area" localSheetId="20">'1.4.4.1. Personal. Niveles aten'!$A$1:$S$104</definedName>
    <definedName name="_xlnm.Print_Area" localSheetId="21">'1.4.4.2. Personal. Niveles aten'!$A$1:$W$128</definedName>
    <definedName name="_xlnm.Print_Area" localSheetId="22">'2. Centros de discapacidad'!$A$1:$N$81</definedName>
    <definedName name="_xlnm.Print_Area" localSheetId="23">'2.1.1. Datos General. Modelos'!$A$1:$P$79</definedName>
    <definedName name="_xlnm.Print_Area" localSheetId="24">'2.1.2. Datos General. Centros R'!$A$1:$N$79</definedName>
    <definedName name="_xlnm.Print_Area" localSheetId="25">'2.2.1. Dotación. Plazas y tipos'!$A$1:$AJ$120</definedName>
    <definedName name="_xlnm.Print_Area" localSheetId="26">'2.2.2.1. Dotación. Plazas, resi'!$A$1:$Q$91</definedName>
    <definedName name="_xlnm.Print_Area" localSheetId="27">'2.2.2.2. Dotación. Plazas, resi'!$A$1:$Z$96</definedName>
    <definedName name="_xlnm.Print_Area" localSheetId="28">'2.2.2.3. Dotación. Plazas, resi'!$A$1:$R$98</definedName>
    <definedName name="_xlnm.Print_Area" localSheetId="29">'2.2.3.1. Dotación. Perfil resid'!$A$1:$P$88</definedName>
    <definedName name="_xlnm.Print_Area" localSheetId="30">'2.2.3.2. Dotación. Perfil resid'!$A$1:$AH$88</definedName>
    <definedName name="_xlnm.Print_Area" localSheetId="31">'2.2.3.3. Dotación. Perfil resid'!$A$1:$N$79</definedName>
    <definedName name="_xlnm.Print_Area" localSheetId="32">'2.2.4. Dotación. Empadronados'!$A$1:$N$79</definedName>
    <definedName name="_xlnm.Print_Area" localSheetId="33">'2.2.5. Dotación. Servicios prox'!$A$1:$N$79</definedName>
    <definedName name="_xlnm.Print_Area" localSheetId="34">'2.2.6.1. Dotación. Habitaciones'!$A$1:$N$79</definedName>
    <definedName name="_xlnm.Print_Area" localSheetId="35">'2.3. Infraestructuras. Caracter'!$A$1:$Q$91</definedName>
    <definedName name="_xlnm.Print_Area" localSheetId="36">'2.4.1. Personal. Vinculación'!$A$1:$N$79</definedName>
    <definedName name="_xlnm.Print_Area" localSheetId="37">'2.4.2. Personal. Sexo'!$A$1:$U$117</definedName>
    <definedName name="_xlnm.Print_Area" localSheetId="38">'2.4.3. Personal. Tipo jornada'!$A$1:$N$79</definedName>
    <definedName name="_xlnm.Print_Area" localSheetId="39">'2.4.4.1. Personal. Niveles aten'!$A$1:$S$129</definedName>
    <definedName name="_xlnm.Print_Area" localSheetId="40">'2.4.4.2. Personal. Niveles aten'!$A$1:$W$128</definedName>
    <definedName name="_xlnm.Print_Area" localSheetId="41">'Anexo I. Abreviaturas'!$A$1:$N$79</definedName>
    <definedName name="_xlnm.Print_Area" localSheetId="42">'Anexo II. Términos'!$A$1:$N$79</definedName>
    <definedName name="_xlnm.Print_Area" localSheetId="44">Contraportada!$A$1:$N$79</definedName>
    <definedName name="_xlnm.Print_Area" localSheetId="43">'En blanco'!$A$1:$N$79</definedName>
    <definedName name="_xlnm.Print_Area" localSheetId="1">Índice!$A$1:$N$79</definedName>
    <definedName name="_xlnm.Print_Area" localSheetId="2">'Introducción. Tipos de centro'!$A$1:$Q$91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78" l="1"/>
  <c r="B5" i="278"/>
  <c r="B5" i="277"/>
  <c r="G30" i="258" l="1"/>
  <c r="F12" i="277"/>
  <c r="B24" i="204" l="1"/>
  <c r="B5" i="204"/>
  <c r="B34" i="276"/>
  <c r="P33" i="276"/>
  <c r="O33" i="276"/>
  <c r="L33" i="276"/>
  <c r="K33" i="276"/>
  <c r="H33" i="276"/>
  <c r="G33" i="276"/>
  <c r="S32" i="276"/>
  <c r="Q32" i="276"/>
  <c r="M32" i="276"/>
  <c r="I32" i="276"/>
  <c r="U31" i="276"/>
  <c r="Q31" i="276"/>
  <c r="R31" i="276" s="1"/>
  <c r="M31" i="276"/>
  <c r="N31" i="276" s="1"/>
  <c r="I31" i="276"/>
  <c r="Q30" i="276"/>
  <c r="M30" i="276"/>
  <c r="I30" i="276"/>
  <c r="S30" i="276" s="1"/>
  <c r="Q29" i="276"/>
  <c r="M29" i="276"/>
  <c r="I29" i="276"/>
  <c r="S29" i="276" s="1"/>
  <c r="Q28" i="276"/>
  <c r="M28" i="276"/>
  <c r="I28" i="276"/>
  <c r="Q27" i="276"/>
  <c r="R27" i="276" s="1"/>
  <c r="M27" i="276"/>
  <c r="N27" i="276" s="1"/>
  <c r="I27" i="276"/>
  <c r="Q26" i="276"/>
  <c r="M26" i="276"/>
  <c r="S26" i="276" s="1"/>
  <c r="I26" i="276"/>
  <c r="Q25" i="276"/>
  <c r="M25" i="276"/>
  <c r="S25" i="276" s="1"/>
  <c r="I25" i="276"/>
  <c r="Q24" i="276"/>
  <c r="M24" i="276"/>
  <c r="I24" i="276"/>
  <c r="Q23" i="276"/>
  <c r="M23" i="276"/>
  <c r="I23" i="276"/>
  <c r="Q22" i="276"/>
  <c r="M22" i="276"/>
  <c r="I22" i="276"/>
  <c r="U21" i="276"/>
  <c r="Q21" i="276"/>
  <c r="M21" i="276"/>
  <c r="I21" i="276"/>
  <c r="S20" i="276"/>
  <c r="Q20" i="276"/>
  <c r="M20" i="276"/>
  <c r="I20" i="276"/>
  <c r="V19" i="276"/>
  <c r="S19" i="276"/>
  <c r="Q19" i="276"/>
  <c r="M19" i="276"/>
  <c r="N19" i="276" s="1"/>
  <c r="I19" i="276"/>
  <c r="S18" i="276"/>
  <c r="R18" i="276"/>
  <c r="Q18" i="276"/>
  <c r="N18" i="276"/>
  <c r="M18" i="276"/>
  <c r="I18" i="276"/>
  <c r="Q17" i="276"/>
  <c r="M17" i="276"/>
  <c r="I17" i="276"/>
  <c r="Q16" i="276"/>
  <c r="M16" i="276"/>
  <c r="I16" i="276"/>
  <c r="Q15" i="276"/>
  <c r="M15" i="276"/>
  <c r="M33" i="276" s="1"/>
  <c r="I15" i="276"/>
  <c r="I33" i="276" s="1"/>
  <c r="W14" i="276"/>
  <c r="V14" i="276"/>
  <c r="U14" i="276"/>
  <c r="T14" i="276"/>
  <c r="S14" i="276"/>
  <c r="R14" i="276"/>
  <c r="Q14" i="276"/>
  <c r="P14" i="276"/>
  <c r="O14" i="276"/>
  <c r="N14" i="276"/>
  <c r="M14" i="276"/>
  <c r="L14" i="276"/>
  <c r="K14" i="276"/>
  <c r="J14" i="276"/>
  <c r="I14" i="276"/>
  <c r="H14" i="276"/>
  <c r="G14" i="276"/>
  <c r="Q12" i="276"/>
  <c r="P12" i="276"/>
  <c r="O12" i="276"/>
  <c r="M12" i="276"/>
  <c r="L12" i="276"/>
  <c r="K12" i="276"/>
  <c r="I12" i="276"/>
  <c r="H12" i="276"/>
  <c r="G12" i="276"/>
  <c r="S8" i="276"/>
  <c r="O8" i="276"/>
  <c r="K8" i="276"/>
  <c r="G8" i="276"/>
  <c r="B7" i="276"/>
  <c r="B5" i="276"/>
  <c r="G45" i="278"/>
  <c r="B38" i="278"/>
  <c r="G37" i="278"/>
  <c r="O36" i="278"/>
  <c r="M36" i="278"/>
  <c r="G36" i="278"/>
  <c r="O35" i="278"/>
  <c r="M35" i="278"/>
  <c r="G35" i="278"/>
  <c r="S34" i="278"/>
  <c r="L35" i="278" s="1"/>
  <c r="O34" i="278"/>
  <c r="P34" i="278" s="1"/>
  <c r="M34" i="278"/>
  <c r="L34" i="278" s="1"/>
  <c r="G34" i="278"/>
  <c r="B34" i="278"/>
  <c r="O33" i="278"/>
  <c r="M33" i="278"/>
  <c r="G33" i="278"/>
  <c r="Q32" i="278"/>
  <c r="P32" i="278" s="1"/>
  <c r="N32" i="278"/>
  <c r="L32" i="278"/>
  <c r="G32" i="278"/>
  <c r="Q31" i="278"/>
  <c r="N31" i="278"/>
  <c r="L31" i="278"/>
  <c r="G31" i="278"/>
  <c r="Q30" i="278"/>
  <c r="N30" i="278" s="1"/>
  <c r="P30" i="278"/>
  <c r="L30" i="278"/>
  <c r="H46" i="278" s="1"/>
  <c r="G30" i="278"/>
  <c r="B30" i="278"/>
  <c r="G46" i="278" s="1"/>
  <c r="O29" i="278"/>
  <c r="M29" i="278"/>
  <c r="L29" i="278"/>
  <c r="Q28" i="278"/>
  <c r="N28" i="278" s="1"/>
  <c r="P28" i="278"/>
  <c r="L28" i="278"/>
  <c r="G28" i="278"/>
  <c r="Q27" i="278"/>
  <c r="N27" i="278"/>
  <c r="L27" i="278"/>
  <c r="G27" i="278"/>
  <c r="Q26" i="278"/>
  <c r="P26" i="278" s="1"/>
  <c r="N26" i="278"/>
  <c r="L26" i="278"/>
  <c r="H45" i="278" s="1"/>
  <c r="G26" i="278"/>
  <c r="B26" i="278"/>
  <c r="O25" i="278"/>
  <c r="M25" i="278"/>
  <c r="L25" i="278" s="1"/>
  <c r="G25" i="278"/>
  <c r="Q24" i="278"/>
  <c r="N24" i="278" s="1"/>
  <c r="L24" i="278"/>
  <c r="G24" i="278"/>
  <c r="R23" i="278"/>
  <c r="Q23" i="278"/>
  <c r="N23" i="278"/>
  <c r="L23" i="278"/>
  <c r="G23" i="278"/>
  <c r="Q22" i="278"/>
  <c r="P22" i="278"/>
  <c r="N22" i="278"/>
  <c r="L22" i="278"/>
  <c r="H44" i="278" s="1"/>
  <c r="G22" i="278"/>
  <c r="B22" i="278"/>
  <c r="G44" i="278" s="1"/>
  <c r="O21" i="278"/>
  <c r="M21" i="278"/>
  <c r="L21" i="278" s="1"/>
  <c r="G21" i="278"/>
  <c r="Q20" i="278"/>
  <c r="P20" i="278" s="1"/>
  <c r="L20" i="278"/>
  <c r="G20" i="278"/>
  <c r="Q19" i="278"/>
  <c r="L19" i="278"/>
  <c r="G19" i="278"/>
  <c r="Q18" i="278"/>
  <c r="N18" i="278" s="1"/>
  <c r="P18" i="278"/>
  <c r="L18" i="278"/>
  <c r="H43" i="278" s="1"/>
  <c r="G18" i="278"/>
  <c r="B18" i="278"/>
  <c r="G43" i="278" s="1"/>
  <c r="O17" i="278"/>
  <c r="M17" i="278"/>
  <c r="G17" i="278"/>
  <c r="Q16" i="278"/>
  <c r="R16" i="278" s="1"/>
  <c r="P16" i="278"/>
  <c r="N16" i="278"/>
  <c r="L16" i="278"/>
  <c r="G16" i="278"/>
  <c r="Q15" i="278"/>
  <c r="P15" i="278" s="1"/>
  <c r="L15" i="278"/>
  <c r="G15" i="278"/>
  <c r="Q14" i="278"/>
  <c r="Q34" i="278" s="1"/>
  <c r="P14" i="278"/>
  <c r="N14" i="278"/>
  <c r="L14" i="278"/>
  <c r="H42" i="278" s="1"/>
  <c r="G14" i="278"/>
  <c r="B14" i="278"/>
  <c r="G42" i="278" s="1"/>
  <c r="S13" i="278"/>
  <c r="R13" i="278"/>
  <c r="Q13" i="278"/>
  <c r="P13" i="278"/>
  <c r="O13" i="278"/>
  <c r="N13" i="278"/>
  <c r="M13" i="278"/>
  <c r="S9" i="278"/>
  <c r="Q9" i="278"/>
  <c r="O9" i="278"/>
  <c r="M9" i="278"/>
  <c r="G9" i="278"/>
  <c r="B9" i="278"/>
  <c r="B8" i="278"/>
  <c r="B41" i="274"/>
  <c r="I40" i="274"/>
  <c r="G40" i="274"/>
  <c r="B40" i="274"/>
  <c r="K39" i="274"/>
  <c r="K38" i="274"/>
  <c r="J38" i="274"/>
  <c r="H38" i="274"/>
  <c r="K37" i="274"/>
  <c r="K36" i="274"/>
  <c r="J36" i="274" s="1"/>
  <c r="H36" i="274"/>
  <c r="K35" i="274"/>
  <c r="H35" i="274" s="1"/>
  <c r="J35" i="274"/>
  <c r="K34" i="274"/>
  <c r="J34" i="274"/>
  <c r="H34" i="274"/>
  <c r="K33" i="274"/>
  <c r="K32" i="274"/>
  <c r="H32" i="274" s="1"/>
  <c r="J32" i="274"/>
  <c r="K31" i="274"/>
  <c r="H31" i="274" s="1"/>
  <c r="J31" i="274"/>
  <c r="K30" i="274"/>
  <c r="J30" i="274"/>
  <c r="H30" i="274"/>
  <c r="K29" i="274"/>
  <c r="J29" i="274"/>
  <c r="H29" i="274"/>
  <c r="K28" i="274"/>
  <c r="J28" i="274"/>
  <c r="H28" i="274"/>
  <c r="K27" i="274"/>
  <c r="J27" i="274"/>
  <c r="H27" i="274"/>
  <c r="K26" i="274"/>
  <c r="J26" i="274" s="1"/>
  <c r="H26" i="274"/>
  <c r="K25" i="274"/>
  <c r="J25" i="274"/>
  <c r="H25" i="274"/>
  <c r="K24" i="274"/>
  <c r="K23" i="274"/>
  <c r="K22" i="274"/>
  <c r="K21" i="274"/>
  <c r="J21" i="274"/>
  <c r="I21" i="274"/>
  <c r="H21" i="274"/>
  <c r="G21" i="274"/>
  <c r="K20" i="274"/>
  <c r="I20" i="274"/>
  <c r="G20" i="274"/>
  <c r="B20" i="274"/>
  <c r="B19" i="274"/>
  <c r="B16" i="274"/>
  <c r="K15" i="274"/>
  <c r="I15" i="274"/>
  <c r="J15" i="274" s="1"/>
  <c r="G15" i="274"/>
  <c r="B15" i="274"/>
  <c r="K14" i="274"/>
  <c r="J14" i="274"/>
  <c r="H14" i="274"/>
  <c r="B14" i="274"/>
  <c r="K13" i="274"/>
  <c r="H13" i="274" s="1"/>
  <c r="J13" i="274"/>
  <c r="B13" i="274"/>
  <c r="K12" i="274"/>
  <c r="J12" i="274" s="1"/>
  <c r="H12" i="274"/>
  <c r="B12" i="274"/>
  <c r="K11" i="274"/>
  <c r="J11" i="274" s="1"/>
  <c r="H11" i="274"/>
  <c r="B11" i="274"/>
  <c r="K10" i="274"/>
  <c r="B10" i="274"/>
  <c r="K9" i="274"/>
  <c r="J9" i="274"/>
  <c r="I9" i="274"/>
  <c r="H9" i="274"/>
  <c r="G9" i="274"/>
  <c r="K8" i="274"/>
  <c r="I8" i="274"/>
  <c r="G8" i="274"/>
  <c r="B8" i="274"/>
  <c r="B7" i="274"/>
  <c r="B5" i="274"/>
  <c r="B17" i="273"/>
  <c r="S16" i="273"/>
  <c r="N16" i="273"/>
  <c r="L16" i="273"/>
  <c r="I16" i="273"/>
  <c r="G16" i="273"/>
  <c r="B16" i="273"/>
  <c r="U15" i="273"/>
  <c r="T15" i="273" s="1"/>
  <c r="S15" i="273"/>
  <c r="Q15" i="273"/>
  <c r="R15" i="273" s="1"/>
  <c r="P15" i="273"/>
  <c r="M15" i="273" s="1"/>
  <c r="O15" i="273"/>
  <c r="K15" i="273"/>
  <c r="J15" i="273" s="1"/>
  <c r="H15" i="273"/>
  <c r="B15" i="273"/>
  <c r="U14" i="273"/>
  <c r="S14" i="273"/>
  <c r="Q14" i="273"/>
  <c r="P14" i="273"/>
  <c r="O14" i="273" s="1"/>
  <c r="M14" i="273"/>
  <c r="K14" i="273"/>
  <c r="J14" i="273"/>
  <c r="H14" i="273"/>
  <c r="B14" i="273"/>
  <c r="U13" i="273"/>
  <c r="T13" i="273" s="1"/>
  <c r="S13" i="273"/>
  <c r="R13" i="273"/>
  <c r="Q13" i="273"/>
  <c r="P13" i="273"/>
  <c r="O13" i="273"/>
  <c r="M13" i="273"/>
  <c r="K13" i="273"/>
  <c r="H13" i="273" s="1"/>
  <c r="J13" i="273"/>
  <c r="B13" i="273"/>
  <c r="S12" i="273"/>
  <c r="Q12" i="273"/>
  <c r="P12" i="273"/>
  <c r="M12" i="273" s="1"/>
  <c r="O12" i="273"/>
  <c r="K12" i="273"/>
  <c r="B12" i="273"/>
  <c r="S11" i="273"/>
  <c r="Q11" i="273"/>
  <c r="P11" i="273"/>
  <c r="K11" i="273"/>
  <c r="U11" i="273" s="1"/>
  <c r="J11" i="273"/>
  <c r="H11" i="273"/>
  <c r="B11" i="273"/>
  <c r="U10" i="273"/>
  <c r="T10" i="273"/>
  <c r="S10" i="273"/>
  <c r="R10" i="273"/>
  <c r="Q10" i="273"/>
  <c r="P10" i="273"/>
  <c r="O10" i="273"/>
  <c r="N10" i="273"/>
  <c r="M10" i="273"/>
  <c r="L10" i="273"/>
  <c r="K10" i="273"/>
  <c r="J10" i="273"/>
  <c r="I10" i="273"/>
  <c r="H10" i="273"/>
  <c r="G10" i="273"/>
  <c r="U9" i="273"/>
  <c r="S9" i="273"/>
  <c r="Q9" i="273"/>
  <c r="P9" i="273"/>
  <c r="N9" i="273"/>
  <c r="L9" i="273"/>
  <c r="K9" i="273"/>
  <c r="I9" i="273"/>
  <c r="G9" i="273"/>
  <c r="Q8" i="273"/>
  <c r="L8" i="273"/>
  <c r="G8" i="273"/>
  <c r="B8" i="273"/>
  <c r="B7" i="273"/>
  <c r="B5" i="273"/>
  <c r="B41" i="272"/>
  <c r="I40" i="272"/>
  <c r="G40" i="272"/>
  <c r="B40" i="272"/>
  <c r="K39" i="272"/>
  <c r="J39" i="272" s="1"/>
  <c r="H39" i="272"/>
  <c r="K38" i="272"/>
  <c r="K37" i="272"/>
  <c r="J37" i="272"/>
  <c r="H37" i="272"/>
  <c r="K36" i="272"/>
  <c r="H36" i="272" s="1"/>
  <c r="K35" i="272"/>
  <c r="J35" i="272"/>
  <c r="H35" i="272"/>
  <c r="K34" i="272"/>
  <c r="H34" i="272" s="1"/>
  <c r="J34" i="272"/>
  <c r="K33" i="272"/>
  <c r="J33" i="272"/>
  <c r="H33" i="272"/>
  <c r="K32" i="272"/>
  <c r="K31" i="272"/>
  <c r="J31" i="272" s="1"/>
  <c r="H31" i="272"/>
  <c r="K30" i="272"/>
  <c r="J30" i="272" s="1"/>
  <c r="H30" i="272"/>
  <c r="K29" i="272"/>
  <c r="J29" i="272"/>
  <c r="H29" i="272"/>
  <c r="K28" i="272"/>
  <c r="J28" i="272"/>
  <c r="H28" i="272"/>
  <c r="K27" i="272"/>
  <c r="H27" i="272" s="1"/>
  <c r="J27" i="272"/>
  <c r="K26" i="272"/>
  <c r="H26" i="272" s="1"/>
  <c r="J26" i="272"/>
  <c r="K25" i="272"/>
  <c r="K24" i="272"/>
  <c r="J24" i="272"/>
  <c r="H24" i="272"/>
  <c r="K23" i="272"/>
  <c r="J23" i="272"/>
  <c r="H23" i="272"/>
  <c r="K22" i="272"/>
  <c r="J22" i="272"/>
  <c r="H22" i="272"/>
  <c r="K21" i="272"/>
  <c r="J21" i="272"/>
  <c r="I21" i="272"/>
  <c r="H21" i="272"/>
  <c r="G21" i="272"/>
  <c r="K20" i="272"/>
  <c r="I20" i="272"/>
  <c r="G20" i="272"/>
  <c r="B20" i="272"/>
  <c r="B19" i="272"/>
  <c r="B16" i="272"/>
  <c r="I15" i="272"/>
  <c r="G15" i="272"/>
  <c r="B15" i="272"/>
  <c r="K14" i="272"/>
  <c r="J14" i="272"/>
  <c r="H14" i="272"/>
  <c r="B14" i="272"/>
  <c r="K13" i="272"/>
  <c r="J13" i="272" s="1"/>
  <c r="H13" i="272"/>
  <c r="B13" i="272"/>
  <c r="K12" i="272"/>
  <c r="H12" i="272" s="1"/>
  <c r="J12" i="272"/>
  <c r="B12" i="272"/>
  <c r="K11" i="272"/>
  <c r="H11" i="272" s="1"/>
  <c r="J11" i="272"/>
  <c r="B11" i="272"/>
  <c r="K10" i="272"/>
  <c r="J10" i="272"/>
  <c r="B10" i="272"/>
  <c r="K9" i="272"/>
  <c r="J9" i="272"/>
  <c r="I9" i="272"/>
  <c r="H9" i="272"/>
  <c r="G9" i="272"/>
  <c r="K8" i="272"/>
  <c r="I8" i="272"/>
  <c r="G8" i="272"/>
  <c r="B8" i="272"/>
  <c r="B7" i="272"/>
  <c r="B5" i="272"/>
  <c r="B4" i="272"/>
  <c r="B45" i="271"/>
  <c r="O44" i="271"/>
  <c r="M44" i="271"/>
  <c r="K44" i="271"/>
  <c r="I44" i="271"/>
  <c r="G44" i="271"/>
  <c r="B44" i="271"/>
  <c r="Q42" i="271"/>
  <c r="P42" i="271"/>
  <c r="N42" i="271"/>
  <c r="L42" i="271"/>
  <c r="J42" i="271"/>
  <c r="H42" i="271"/>
  <c r="P38" i="271"/>
  <c r="N38" i="271"/>
  <c r="L38" i="271"/>
  <c r="J38" i="271"/>
  <c r="H38" i="271"/>
  <c r="Q37" i="271"/>
  <c r="P37" i="271"/>
  <c r="H37" i="271"/>
  <c r="Q36" i="271"/>
  <c r="N36" i="271"/>
  <c r="L36" i="271"/>
  <c r="H36" i="271"/>
  <c r="Q35" i="271"/>
  <c r="L35" i="271"/>
  <c r="Q29" i="271"/>
  <c r="P29" i="271" s="1"/>
  <c r="Q26" i="271"/>
  <c r="Q25" i="271"/>
  <c r="P25" i="271"/>
  <c r="O25" i="271"/>
  <c r="N25" i="271"/>
  <c r="M25" i="271"/>
  <c r="L25" i="271"/>
  <c r="K25" i="271"/>
  <c r="J25" i="271"/>
  <c r="I25" i="271"/>
  <c r="H25" i="271"/>
  <c r="G25" i="271"/>
  <c r="Q22" i="271"/>
  <c r="O22" i="271"/>
  <c r="M22" i="271"/>
  <c r="K22" i="271"/>
  <c r="I22" i="271"/>
  <c r="G22" i="271"/>
  <c r="B22" i="271"/>
  <c r="B21" i="271"/>
  <c r="B18" i="271"/>
  <c r="O17" i="271"/>
  <c r="M17" i="271"/>
  <c r="K17" i="271"/>
  <c r="I17" i="271"/>
  <c r="G17" i="271"/>
  <c r="H17" i="271" s="1"/>
  <c r="B17" i="271"/>
  <c r="P16" i="271"/>
  <c r="N16" i="271"/>
  <c r="L16" i="271"/>
  <c r="J16" i="271"/>
  <c r="H16" i="271"/>
  <c r="B16" i="271"/>
  <c r="P15" i="271"/>
  <c r="N15" i="271"/>
  <c r="L15" i="271"/>
  <c r="J15" i="271"/>
  <c r="H15" i="271"/>
  <c r="B15" i="271"/>
  <c r="P14" i="271"/>
  <c r="N14" i="271"/>
  <c r="L14" i="271"/>
  <c r="J14" i="271"/>
  <c r="H14" i="271"/>
  <c r="B14" i="271"/>
  <c r="P13" i="271"/>
  <c r="N13" i="271"/>
  <c r="L13" i="271"/>
  <c r="J13" i="271"/>
  <c r="H13" i="271"/>
  <c r="B13" i="271"/>
  <c r="P12" i="271"/>
  <c r="N12" i="271"/>
  <c r="L12" i="271"/>
  <c r="J12" i="271"/>
  <c r="H12" i="271"/>
  <c r="B12" i="271"/>
  <c r="Q11" i="271"/>
  <c r="P11" i="271"/>
  <c r="O11" i="271"/>
  <c r="N11" i="271"/>
  <c r="M11" i="271"/>
  <c r="L11" i="271"/>
  <c r="K11" i="271"/>
  <c r="J11" i="271"/>
  <c r="I11" i="271"/>
  <c r="H11" i="271"/>
  <c r="G11" i="271"/>
  <c r="Q8" i="271"/>
  <c r="O8" i="271"/>
  <c r="M8" i="271"/>
  <c r="K8" i="271"/>
  <c r="I8" i="271"/>
  <c r="G8" i="271"/>
  <c r="B8" i="271"/>
  <c r="B7" i="271"/>
  <c r="B5" i="271"/>
  <c r="B45" i="269"/>
  <c r="K44" i="269"/>
  <c r="I44" i="269"/>
  <c r="G44" i="269"/>
  <c r="B44" i="269"/>
  <c r="M43" i="269"/>
  <c r="M42" i="269"/>
  <c r="L42" i="269"/>
  <c r="J42" i="269"/>
  <c r="H42" i="269"/>
  <c r="M41" i="269"/>
  <c r="L41" i="269"/>
  <c r="M40" i="269"/>
  <c r="H40" i="269"/>
  <c r="M39" i="269"/>
  <c r="H39" i="269"/>
  <c r="M38" i="269"/>
  <c r="L38" i="269"/>
  <c r="M37" i="269"/>
  <c r="J37" i="269"/>
  <c r="M36" i="269"/>
  <c r="M35" i="269"/>
  <c r="L35" i="269" s="1"/>
  <c r="J35" i="269"/>
  <c r="H35" i="269"/>
  <c r="M34" i="269"/>
  <c r="L34" i="269"/>
  <c r="J34" i="269"/>
  <c r="H34" i="269"/>
  <c r="M33" i="269"/>
  <c r="J33" i="269"/>
  <c r="M32" i="269"/>
  <c r="J32" i="269"/>
  <c r="M31" i="269"/>
  <c r="M30" i="269"/>
  <c r="J30" i="269" s="1"/>
  <c r="M29" i="269"/>
  <c r="L29" i="269"/>
  <c r="M28" i="269"/>
  <c r="J28" i="269" s="1"/>
  <c r="L28" i="269"/>
  <c r="H28" i="269"/>
  <c r="M27" i="269"/>
  <c r="M26" i="269"/>
  <c r="L26" i="269"/>
  <c r="M25" i="269"/>
  <c r="L25" i="269"/>
  <c r="K25" i="269"/>
  <c r="J25" i="269"/>
  <c r="I25" i="269"/>
  <c r="H25" i="269"/>
  <c r="G25" i="269"/>
  <c r="M22" i="269"/>
  <c r="K22" i="269"/>
  <c r="I22" i="269"/>
  <c r="G22" i="269"/>
  <c r="B22" i="269"/>
  <c r="B21" i="269"/>
  <c r="B18" i="269"/>
  <c r="K17" i="269"/>
  <c r="I17" i="269"/>
  <c r="G17" i="269"/>
  <c r="B17" i="269"/>
  <c r="M16" i="269"/>
  <c r="H16" i="269" s="1"/>
  <c r="L16" i="269"/>
  <c r="J16" i="269"/>
  <c r="B16" i="269"/>
  <c r="M15" i="269"/>
  <c r="L15" i="269" s="1"/>
  <c r="J15" i="269"/>
  <c r="H15" i="269"/>
  <c r="B15" i="269"/>
  <c r="M14" i="269"/>
  <c r="B14" i="269"/>
  <c r="M13" i="269"/>
  <c r="L13" i="269" s="1"/>
  <c r="J13" i="269"/>
  <c r="H13" i="269"/>
  <c r="B13" i="269"/>
  <c r="M12" i="269"/>
  <c r="J12" i="269"/>
  <c r="B12" i="269"/>
  <c r="M11" i="269"/>
  <c r="L11" i="269"/>
  <c r="K11" i="269"/>
  <c r="J11" i="269"/>
  <c r="I11" i="269"/>
  <c r="H11" i="269"/>
  <c r="G11" i="269"/>
  <c r="M8" i="269"/>
  <c r="B8" i="269"/>
  <c r="B7" i="269"/>
  <c r="B5" i="269"/>
  <c r="B4" i="269"/>
  <c r="K42" i="268"/>
  <c r="I42" i="268"/>
  <c r="G42" i="268"/>
  <c r="L40" i="268"/>
  <c r="J40" i="268"/>
  <c r="H37" i="268"/>
  <c r="L36" i="268"/>
  <c r="M34" i="268"/>
  <c r="J34" i="268"/>
  <c r="M33" i="268"/>
  <c r="L33" i="268" s="1"/>
  <c r="J33" i="268"/>
  <c r="H33" i="268"/>
  <c r="M29" i="268"/>
  <c r="H29" i="268"/>
  <c r="M26" i="268"/>
  <c r="J26" i="268" s="1"/>
  <c r="L26" i="268"/>
  <c r="H26" i="268"/>
  <c r="H25" i="268"/>
  <c r="M23" i="268"/>
  <c r="L23" i="268"/>
  <c r="K23" i="268"/>
  <c r="J23" i="268"/>
  <c r="I23" i="268"/>
  <c r="H23" i="268"/>
  <c r="G23" i="268"/>
  <c r="M22" i="268"/>
  <c r="I22" i="268"/>
  <c r="G22" i="268"/>
  <c r="K21" i="268"/>
  <c r="G21" i="268"/>
  <c r="B21" i="268"/>
  <c r="B20" i="268"/>
  <c r="B17" i="268"/>
  <c r="K16" i="268"/>
  <c r="I16" i="268"/>
  <c r="G16" i="268"/>
  <c r="B16" i="268"/>
  <c r="L15" i="268"/>
  <c r="J15" i="268"/>
  <c r="H15" i="268"/>
  <c r="B15" i="268"/>
  <c r="L14" i="268"/>
  <c r="J14" i="268"/>
  <c r="H14" i="268"/>
  <c r="B14" i="268"/>
  <c r="L13" i="268"/>
  <c r="J13" i="268"/>
  <c r="H13" i="268"/>
  <c r="B13" i="268"/>
  <c r="L12" i="268"/>
  <c r="J12" i="268"/>
  <c r="H12" i="268"/>
  <c r="B12" i="268"/>
  <c r="L11" i="268"/>
  <c r="J11" i="268"/>
  <c r="H11" i="268"/>
  <c r="B11" i="268"/>
  <c r="M10" i="268"/>
  <c r="L10" i="268"/>
  <c r="K10" i="268"/>
  <c r="J10" i="268"/>
  <c r="I10" i="268"/>
  <c r="H10" i="268"/>
  <c r="G10" i="268"/>
  <c r="M9" i="268"/>
  <c r="I9" i="268"/>
  <c r="G9" i="268"/>
  <c r="K8" i="268"/>
  <c r="G8" i="268"/>
  <c r="B8" i="268"/>
  <c r="B7" i="268"/>
  <c r="B5" i="268"/>
  <c r="E54" i="267"/>
  <c r="E53" i="267"/>
  <c r="B45" i="267"/>
  <c r="H44" i="267"/>
  <c r="G44" i="267"/>
  <c r="I44" i="267" s="1"/>
  <c r="B44" i="267"/>
  <c r="I43" i="267"/>
  <c r="J42" i="267"/>
  <c r="I42" i="267"/>
  <c r="K41" i="267"/>
  <c r="I41" i="267"/>
  <c r="J41" i="267" s="1"/>
  <c r="K40" i="267"/>
  <c r="J40" i="267" s="1"/>
  <c r="I40" i="267"/>
  <c r="I39" i="267"/>
  <c r="I38" i="267"/>
  <c r="J38" i="267" s="1"/>
  <c r="K37" i="267"/>
  <c r="I37" i="267"/>
  <c r="J37" i="267" s="1"/>
  <c r="I36" i="267"/>
  <c r="I35" i="267"/>
  <c r="I34" i="267"/>
  <c r="I33" i="267"/>
  <c r="K32" i="267"/>
  <c r="I32" i="267"/>
  <c r="J32" i="267" s="1"/>
  <c r="I31" i="267"/>
  <c r="K30" i="267"/>
  <c r="I30" i="267"/>
  <c r="J30" i="267" s="1"/>
  <c r="I29" i="267"/>
  <c r="I28" i="267"/>
  <c r="I27" i="267"/>
  <c r="I26" i="267"/>
  <c r="K25" i="267"/>
  <c r="J25" i="267"/>
  <c r="I25" i="267"/>
  <c r="H25" i="267"/>
  <c r="G25" i="267"/>
  <c r="I24" i="267"/>
  <c r="H24" i="267"/>
  <c r="G24" i="267"/>
  <c r="K22" i="267"/>
  <c r="G22" i="267"/>
  <c r="B22" i="267"/>
  <c r="B21" i="267"/>
  <c r="B18" i="267"/>
  <c r="H17" i="267"/>
  <c r="G17" i="267"/>
  <c r="B17" i="267"/>
  <c r="I16" i="267"/>
  <c r="B16" i="267"/>
  <c r="I15" i="267"/>
  <c r="B15" i="267"/>
  <c r="I14" i="267"/>
  <c r="B14" i="267"/>
  <c r="E52" i="267" s="1"/>
  <c r="I13" i="267"/>
  <c r="B13" i="267"/>
  <c r="E51" i="267" s="1"/>
  <c r="I12" i="267"/>
  <c r="B12" i="267"/>
  <c r="E50" i="267" s="1"/>
  <c r="K11" i="267"/>
  <c r="J11" i="267"/>
  <c r="I11" i="267"/>
  <c r="H11" i="267"/>
  <c r="G11" i="267"/>
  <c r="I10" i="267"/>
  <c r="H10" i="267"/>
  <c r="G10" i="267"/>
  <c r="K8" i="267"/>
  <c r="G8" i="267"/>
  <c r="B8" i="267"/>
  <c r="B7" i="267"/>
  <c r="B5" i="267"/>
  <c r="B28" i="266"/>
  <c r="I27" i="266"/>
  <c r="G27" i="266"/>
  <c r="I26" i="266"/>
  <c r="J26" i="266" s="1"/>
  <c r="H26" i="266"/>
  <c r="G26" i="266"/>
  <c r="K25" i="266"/>
  <c r="I25" i="266"/>
  <c r="G25" i="266"/>
  <c r="I24" i="266"/>
  <c r="G24" i="266"/>
  <c r="I23" i="266"/>
  <c r="H23" i="266"/>
  <c r="G23" i="266"/>
  <c r="K23" i="266" s="1"/>
  <c r="J22" i="266"/>
  <c r="I22" i="266"/>
  <c r="H22" i="266"/>
  <c r="G22" i="266"/>
  <c r="K22" i="266" s="1"/>
  <c r="K21" i="266"/>
  <c r="I21" i="266"/>
  <c r="G21" i="266"/>
  <c r="K20" i="266"/>
  <c r="J20" i="266"/>
  <c r="I20" i="266"/>
  <c r="H20" i="266"/>
  <c r="G20" i="266"/>
  <c r="K19" i="266"/>
  <c r="J19" i="266" s="1"/>
  <c r="I19" i="266"/>
  <c r="G19" i="266"/>
  <c r="K18" i="266"/>
  <c r="J18" i="266"/>
  <c r="I18" i="266"/>
  <c r="H18" i="266"/>
  <c r="G18" i="266"/>
  <c r="K17" i="266"/>
  <c r="I17" i="266"/>
  <c r="G17" i="266"/>
  <c r="I16" i="266"/>
  <c r="G16" i="266"/>
  <c r="K16" i="266" s="1"/>
  <c r="I15" i="266"/>
  <c r="G15" i="266"/>
  <c r="K14" i="266"/>
  <c r="J14" i="266" s="1"/>
  <c r="I14" i="266"/>
  <c r="H14" i="266"/>
  <c r="G14" i="266"/>
  <c r="I13" i="266"/>
  <c r="G13" i="266"/>
  <c r="J12" i="266"/>
  <c r="I12" i="266"/>
  <c r="K12" i="266" s="1"/>
  <c r="H12" i="266"/>
  <c r="G12" i="266"/>
  <c r="I11" i="266"/>
  <c r="G11" i="266"/>
  <c r="I10" i="266"/>
  <c r="G10" i="266"/>
  <c r="K9" i="266"/>
  <c r="J9" i="266"/>
  <c r="I9" i="266"/>
  <c r="H9" i="266"/>
  <c r="G9" i="266"/>
  <c r="K8" i="266"/>
  <c r="I8" i="266"/>
  <c r="G8" i="266"/>
  <c r="B8" i="266"/>
  <c r="B7" i="266"/>
  <c r="B5" i="266"/>
  <c r="Z57" i="265"/>
  <c r="X57" i="265"/>
  <c r="V57" i="265"/>
  <c r="S57" i="265"/>
  <c r="Q57" i="265"/>
  <c r="O57" i="265"/>
  <c r="L57" i="265"/>
  <c r="J57" i="265"/>
  <c r="H57" i="265"/>
  <c r="B57" i="265"/>
  <c r="AG56" i="265"/>
  <c r="AH56" i="265" s="1"/>
  <c r="AD56" i="265" s="1"/>
  <c r="AF56" i="265"/>
  <c r="AE56" i="265"/>
  <c r="AC56" i="265"/>
  <c r="AA56" i="265"/>
  <c r="U56" i="265" s="1"/>
  <c r="Y56" i="265"/>
  <c r="W56" i="265"/>
  <c r="T56" i="265"/>
  <c r="R56" i="265"/>
  <c r="P56" i="265"/>
  <c r="N56" i="265"/>
  <c r="M56" i="265"/>
  <c r="K56" i="265"/>
  <c r="AG55" i="265"/>
  <c r="AF55" i="265" s="1"/>
  <c r="AE55" i="265"/>
  <c r="AD55" i="265"/>
  <c r="AC55" i="265"/>
  <c r="AA55" i="265"/>
  <c r="Y55" i="265"/>
  <c r="W55" i="265"/>
  <c r="U55" i="265"/>
  <c r="T55" i="265"/>
  <c r="R55" i="265"/>
  <c r="P55" i="265"/>
  <c r="N55" i="265"/>
  <c r="M55" i="265"/>
  <c r="K55" i="265"/>
  <c r="I55" i="265"/>
  <c r="G55" i="265"/>
  <c r="AH54" i="265"/>
  <c r="AB54" i="265" s="1"/>
  <c r="AG54" i="265"/>
  <c r="AF54" i="265"/>
  <c r="AE54" i="265"/>
  <c r="AD54" i="265"/>
  <c r="AC54" i="265"/>
  <c r="AA54" i="265"/>
  <c r="Y54" i="265"/>
  <c r="W54" i="265"/>
  <c r="U54" i="265"/>
  <c r="T54" i="265"/>
  <c r="R54" i="265"/>
  <c r="P54" i="265"/>
  <c r="N54" i="265"/>
  <c r="M54" i="265"/>
  <c r="K54" i="265"/>
  <c r="I54" i="265"/>
  <c r="G54" i="265"/>
  <c r="AG53" i="265"/>
  <c r="AE53" i="265"/>
  <c r="AC53" i="265"/>
  <c r="AA53" i="265"/>
  <c r="Y53" i="265"/>
  <c r="T53" i="265"/>
  <c r="N53" i="265" s="1"/>
  <c r="R53" i="265"/>
  <c r="P53" i="265"/>
  <c r="M53" i="265"/>
  <c r="K53" i="265"/>
  <c r="I53" i="265"/>
  <c r="G53" i="265"/>
  <c r="AG52" i="265"/>
  <c r="AE52" i="265"/>
  <c r="AC52" i="265"/>
  <c r="AA52" i="265"/>
  <c r="Y52" i="265"/>
  <c r="W52" i="265"/>
  <c r="U52" i="265"/>
  <c r="T52" i="265"/>
  <c r="R52" i="265"/>
  <c r="P52" i="265"/>
  <c r="N52" i="265"/>
  <c r="M52" i="265"/>
  <c r="K52" i="265"/>
  <c r="AG51" i="265"/>
  <c r="AF51" i="265" s="1"/>
  <c r="AE51" i="265"/>
  <c r="AD51" i="265" s="1"/>
  <c r="AC51" i="265"/>
  <c r="AB51" i="265"/>
  <c r="AA51" i="265"/>
  <c r="Y51" i="265"/>
  <c r="W51" i="265"/>
  <c r="U51" i="265"/>
  <c r="T51" i="265"/>
  <c r="R51" i="265"/>
  <c r="P51" i="265"/>
  <c r="N51" i="265"/>
  <c r="M51" i="265"/>
  <c r="K51" i="265"/>
  <c r="I51" i="265"/>
  <c r="G51" i="265"/>
  <c r="AG50" i="265"/>
  <c r="AE50" i="265"/>
  <c r="AC50" i="265"/>
  <c r="AA50" i="265"/>
  <c r="Y50" i="265"/>
  <c r="W50" i="265"/>
  <c r="U50" i="265"/>
  <c r="T50" i="265"/>
  <c r="R50" i="265"/>
  <c r="P50" i="265"/>
  <c r="N50" i="265"/>
  <c r="M50" i="265"/>
  <c r="K50" i="265"/>
  <c r="AG49" i="265"/>
  <c r="AE49" i="265"/>
  <c r="AH49" i="265" s="1"/>
  <c r="AB49" i="265" s="1"/>
  <c r="AC49" i="265"/>
  <c r="AA49" i="265"/>
  <c r="Y49" i="265" s="1"/>
  <c r="U49" i="265"/>
  <c r="T49" i="265"/>
  <c r="P49" i="265"/>
  <c r="M49" i="265"/>
  <c r="K49" i="265"/>
  <c r="I49" i="265"/>
  <c r="G49" i="265"/>
  <c r="AH48" i="265"/>
  <c r="AF48" i="265" s="1"/>
  <c r="AG48" i="265"/>
  <c r="AE48" i="265"/>
  <c r="AC48" i="265"/>
  <c r="AB48" i="265"/>
  <c r="AA48" i="265"/>
  <c r="U48" i="265" s="1"/>
  <c r="Y48" i="265"/>
  <c r="W48" i="265"/>
  <c r="T48" i="265"/>
  <c r="R48" i="265"/>
  <c r="P48" i="265"/>
  <c r="N48" i="265"/>
  <c r="M48" i="265"/>
  <c r="K48" i="265"/>
  <c r="I48" i="265"/>
  <c r="G48" i="265"/>
  <c r="AG47" i="265"/>
  <c r="AE47" i="265"/>
  <c r="AC47" i="265"/>
  <c r="AA47" i="265"/>
  <c r="U47" i="265"/>
  <c r="T47" i="265"/>
  <c r="R47" i="265"/>
  <c r="M47" i="265"/>
  <c r="G47" i="265" s="1"/>
  <c r="K47" i="265"/>
  <c r="I47" i="265"/>
  <c r="AH46" i="265"/>
  <c r="AG46" i="265"/>
  <c r="AF46" i="265"/>
  <c r="AE46" i="265"/>
  <c r="AC46" i="265"/>
  <c r="AA46" i="265"/>
  <c r="Y46" i="265"/>
  <c r="W46" i="265"/>
  <c r="U46" i="265"/>
  <c r="T46" i="265"/>
  <c r="R46" i="265" s="1"/>
  <c r="P46" i="265"/>
  <c r="N46" i="265"/>
  <c r="M46" i="265"/>
  <c r="K46" i="265"/>
  <c r="I46" i="265"/>
  <c r="G46" i="265"/>
  <c r="AG45" i="265"/>
  <c r="AE45" i="265"/>
  <c r="AC45" i="265"/>
  <c r="AA45" i="265"/>
  <c r="Y45" i="265"/>
  <c r="T45" i="265"/>
  <c r="R45" i="265" s="1"/>
  <c r="P45" i="265"/>
  <c r="N45" i="265"/>
  <c r="M45" i="265"/>
  <c r="I45" i="265"/>
  <c r="AH44" i="265"/>
  <c r="AB44" i="265" s="1"/>
  <c r="AG44" i="265"/>
  <c r="AF44" i="265" s="1"/>
  <c r="AE44" i="265"/>
  <c r="AC44" i="265"/>
  <c r="AA44" i="265"/>
  <c r="Y44" i="265"/>
  <c r="W44" i="265"/>
  <c r="U44" i="265"/>
  <c r="T44" i="265"/>
  <c r="N44" i="265" s="1"/>
  <c r="R44" i="265"/>
  <c r="P44" i="265"/>
  <c r="M44" i="265"/>
  <c r="K44" i="265"/>
  <c r="I44" i="265"/>
  <c r="G44" i="265"/>
  <c r="AH43" i="265"/>
  <c r="AG43" i="265"/>
  <c r="AE43" i="265"/>
  <c r="AC43" i="265"/>
  <c r="AA43" i="265"/>
  <c r="Y43" i="265"/>
  <c r="T43" i="265"/>
  <c r="R43" i="265"/>
  <c r="M43" i="265"/>
  <c r="AG42" i="265"/>
  <c r="AE42" i="265"/>
  <c r="AC42" i="265"/>
  <c r="AA42" i="265"/>
  <c r="Y42" i="265"/>
  <c r="W42" i="265"/>
  <c r="U42" i="265"/>
  <c r="T42" i="265"/>
  <c r="M42" i="265"/>
  <c r="K42" i="265"/>
  <c r="I42" i="265"/>
  <c r="G42" i="265"/>
  <c r="AG41" i="265"/>
  <c r="AE41" i="265"/>
  <c r="AC41" i="265"/>
  <c r="AA41" i="265"/>
  <c r="Y41" i="265"/>
  <c r="W41" i="265"/>
  <c r="U41" i="265"/>
  <c r="T41" i="265"/>
  <c r="R41" i="265"/>
  <c r="M41" i="265"/>
  <c r="K41" i="265" s="1"/>
  <c r="I41" i="265"/>
  <c r="G41" i="265"/>
  <c r="AG40" i="265"/>
  <c r="AE40" i="265"/>
  <c r="AC40" i="265"/>
  <c r="AA40" i="265"/>
  <c r="Y40" i="265"/>
  <c r="W40" i="265"/>
  <c r="U40" i="265"/>
  <c r="T40" i="265"/>
  <c r="N40" i="265"/>
  <c r="M40" i="265"/>
  <c r="I40" i="265"/>
  <c r="AG39" i="265"/>
  <c r="AE39" i="265"/>
  <c r="AC39" i="265"/>
  <c r="AA39" i="265"/>
  <c r="U39" i="265" s="1"/>
  <c r="Y39" i="265"/>
  <c r="W39" i="265"/>
  <c r="T39" i="265"/>
  <c r="P39" i="265"/>
  <c r="N39" i="265"/>
  <c r="M39" i="265"/>
  <c r="I39" i="265" s="1"/>
  <c r="AH38" i="265"/>
  <c r="AG38" i="265"/>
  <c r="AF38" i="265"/>
  <c r="AE38" i="265"/>
  <c r="AD38" i="265"/>
  <c r="AC38" i="265"/>
  <c r="AB38" i="265"/>
  <c r="AA38" i="265"/>
  <c r="Z38" i="265"/>
  <c r="Y38" i="265"/>
  <c r="X38" i="265"/>
  <c r="W38" i="265"/>
  <c r="V38" i="265"/>
  <c r="U38" i="265"/>
  <c r="T38" i="265"/>
  <c r="S38" i="265"/>
  <c r="R38" i="265"/>
  <c r="Q38" i="265"/>
  <c r="P38" i="265"/>
  <c r="O38" i="265"/>
  <c r="N38" i="265"/>
  <c r="M38" i="265"/>
  <c r="L38" i="265"/>
  <c r="K38" i="265"/>
  <c r="J38" i="265"/>
  <c r="I38" i="265"/>
  <c r="H38" i="265"/>
  <c r="G38" i="265"/>
  <c r="AH35" i="265"/>
  <c r="AA35" i="265"/>
  <c r="T35" i="265"/>
  <c r="M35" i="265"/>
  <c r="AB34" i="265"/>
  <c r="B34" i="265"/>
  <c r="B33" i="265"/>
  <c r="Y29" i="265"/>
  <c r="W29" i="265"/>
  <c r="U29" i="265"/>
  <c r="T29" i="265"/>
  <c r="S29" i="265"/>
  <c r="R29" i="265"/>
  <c r="P29" i="265"/>
  <c r="N29" i="265"/>
  <c r="K29" i="265"/>
  <c r="I29" i="265"/>
  <c r="G29" i="265"/>
  <c r="B29" i="265"/>
  <c r="AF28" i="265"/>
  <c r="AD28" i="265"/>
  <c r="AB28" i="265"/>
  <c r="AA28" i="265"/>
  <c r="Z28" i="265"/>
  <c r="X28" i="265"/>
  <c r="V28" i="265"/>
  <c r="T28" i="265"/>
  <c r="S28" i="265"/>
  <c r="Q28" i="265"/>
  <c r="O28" i="265"/>
  <c r="M28" i="265"/>
  <c r="L28" i="265"/>
  <c r="J28" i="265"/>
  <c r="H28" i="265"/>
  <c r="AG27" i="265"/>
  <c r="AF27" i="265"/>
  <c r="AH27" i="265" s="1"/>
  <c r="AE27" i="265"/>
  <c r="AD27" i="265"/>
  <c r="AC27" i="265"/>
  <c r="AB27" i="265"/>
  <c r="AA27" i="265"/>
  <c r="Z27" i="265"/>
  <c r="X27" i="265"/>
  <c r="V27" i="265"/>
  <c r="T27" i="265"/>
  <c r="S27" i="265"/>
  <c r="Q27" i="265"/>
  <c r="O27" i="265"/>
  <c r="M27" i="265"/>
  <c r="L27" i="265"/>
  <c r="J27" i="265"/>
  <c r="H27" i="265"/>
  <c r="AH26" i="265"/>
  <c r="AF26" i="265"/>
  <c r="AE26" i="265"/>
  <c r="AD26" i="265"/>
  <c r="AC26" i="265"/>
  <c r="AB26" i="265"/>
  <c r="AA26" i="265"/>
  <c r="Z26" i="265"/>
  <c r="X26" i="265"/>
  <c r="V26" i="265"/>
  <c r="T26" i="265"/>
  <c r="S26" i="265"/>
  <c r="Q26" i="265"/>
  <c r="O26" i="265"/>
  <c r="M26" i="265"/>
  <c r="AF25" i="265"/>
  <c r="AD25" i="265"/>
  <c r="AB25" i="265"/>
  <c r="AA25" i="265"/>
  <c r="Z25" i="265"/>
  <c r="X25" i="265"/>
  <c r="V25" i="265"/>
  <c r="T25" i="265"/>
  <c r="O25" i="265" s="1"/>
  <c r="S25" i="265"/>
  <c r="Q25" i="265"/>
  <c r="M25" i="265"/>
  <c r="J25" i="265" s="1"/>
  <c r="L25" i="265"/>
  <c r="H25" i="265"/>
  <c r="AF24" i="265"/>
  <c r="AD24" i="265"/>
  <c r="AB24" i="265"/>
  <c r="AA24" i="265"/>
  <c r="Z24" i="265"/>
  <c r="X24" i="265"/>
  <c r="V24" i="265"/>
  <c r="T24" i="265"/>
  <c r="S24" i="265"/>
  <c r="Q24" i="265"/>
  <c r="O24" i="265"/>
  <c r="M24" i="265"/>
  <c r="J24" i="265" s="1"/>
  <c r="L24" i="265"/>
  <c r="H24" i="265"/>
  <c r="AF23" i="265"/>
  <c r="AG23" i="265" s="1"/>
  <c r="AD23" i="265"/>
  <c r="AE23" i="265" s="1"/>
  <c r="AC23" i="265"/>
  <c r="AB23" i="265"/>
  <c r="AA23" i="265"/>
  <c r="Z23" i="265"/>
  <c r="X23" i="265"/>
  <c r="V23" i="265"/>
  <c r="T23" i="265"/>
  <c r="S23" i="265"/>
  <c r="Q23" i="265"/>
  <c r="O23" i="265"/>
  <c r="M23" i="265"/>
  <c r="L23" i="265"/>
  <c r="J23" i="265"/>
  <c r="H23" i="265"/>
  <c r="AF22" i="265"/>
  <c r="AD22" i="265"/>
  <c r="AB22" i="265"/>
  <c r="AA22" i="265"/>
  <c r="T22" i="265"/>
  <c r="S22" i="265"/>
  <c r="Q22" i="265"/>
  <c r="O22" i="265"/>
  <c r="M22" i="265"/>
  <c r="AH21" i="265"/>
  <c r="AG21" i="265"/>
  <c r="AF21" i="265"/>
  <c r="AE21" i="265"/>
  <c r="AD21" i="265"/>
  <c r="AC21" i="265"/>
  <c r="AB21" i="265"/>
  <c r="AA21" i="265"/>
  <c r="V21" i="265"/>
  <c r="T21" i="265"/>
  <c r="O21" i="265" s="1"/>
  <c r="Q21" i="265"/>
  <c r="M21" i="265"/>
  <c r="H21" i="265" s="1"/>
  <c r="L21" i="265"/>
  <c r="J21" i="265"/>
  <c r="AF20" i="265"/>
  <c r="AD20" i="265"/>
  <c r="AB20" i="265"/>
  <c r="AA20" i="265"/>
  <c r="T20" i="265"/>
  <c r="O20" i="265"/>
  <c r="M20" i="265"/>
  <c r="L20" i="265"/>
  <c r="J20" i="265"/>
  <c r="H20" i="265"/>
  <c r="AF19" i="265"/>
  <c r="AD19" i="265"/>
  <c r="AB19" i="265"/>
  <c r="AA19" i="265"/>
  <c r="V19" i="265"/>
  <c r="T19" i="265"/>
  <c r="S19" i="265" s="1"/>
  <c r="Q19" i="265"/>
  <c r="O19" i="265"/>
  <c r="M19" i="265"/>
  <c r="H19" i="265" s="1"/>
  <c r="L19" i="265"/>
  <c r="J19" i="265"/>
  <c r="AF18" i="265"/>
  <c r="AD18" i="265"/>
  <c r="AB18" i="265"/>
  <c r="AA18" i="265"/>
  <c r="T18" i="265"/>
  <c r="S18" i="265"/>
  <c r="Q18" i="265"/>
  <c r="O18" i="265"/>
  <c r="M18" i="265"/>
  <c r="L18" i="265"/>
  <c r="J18" i="265"/>
  <c r="H18" i="265"/>
  <c r="AH17" i="265"/>
  <c r="AF17" i="265"/>
  <c r="AD17" i="265"/>
  <c r="AB17" i="265"/>
  <c r="AA17" i="265"/>
  <c r="Z17" i="265" s="1"/>
  <c r="X17" i="265"/>
  <c r="V17" i="265"/>
  <c r="T17" i="265"/>
  <c r="O17" i="265"/>
  <c r="M17" i="265"/>
  <c r="L17" i="265"/>
  <c r="J17" i="265"/>
  <c r="H17" i="265"/>
  <c r="AF16" i="265"/>
  <c r="AD16" i="265"/>
  <c r="AB16" i="265"/>
  <c r="AH16" i="265" s="1"/>
  <c r="AA16" i="265"/>
  <c r="Z16" i="265"/>
  <c r="X16" i="265"/>
  <c r="V16" i="265"/>
  <c r="T16" i="265"/>
  <c r="S16" i="265" s="1"/>
  <c r="Q16" i="265"/>
  <c r="O16" i="265"/>
  <c r="M16" i="265"/>
  <c r="H16" i="265"/>
  <c r="AF15" i="265"/>
  <c r="AD15" i="265"/>
  <c r="AE15" i="265" s="1"/>
  <c r="AB15" i="265"/>
  <c r="AH15" i="265" s="1"/>
  <c r="AC15" i="265" s="1"/>
  <c r="AA15" i="265"/>
  <c r="Z15" i="265"/>
  <c r="T15" i="265"/>
  <c r="S15" i="265"/>
  <c r="Q15" i="265"/>
  <c r="O15" i="265"/>
  <c r="M15" i="265"/>
  <c r="L15" i="265" s="1"/>
  <c r="J15" i="265"/>
  <c r="H15" i="265"/>
  <c r="AF14" i="265"/>
  <c r="AG14" i="265" s="1"/>
  <c r="AD14" i="265"/>
  <c r="AB14" i="265"/>
  <c r="AH14" i="265" s="1"/>
  <c r="AA14" i="265"/>
  <c r="X14" i="265" s="1"/>
  <c r="Z14" i="265"/>
  <c r="V14" i="265"/>
  <c r="T14" i="265"/>
  <c r="O14" i="265" s="1"/>
  <c r="S14" i="265"/>
  <c r="Q14" i="265"/>
  <c r="M14" i="265"/>
  <c r="H14" i="265"/>
  <c r="AG13" i="265"/>
  <c r="AF13" i="265"/>
  <c r="AD13" i="265"/>
  <c r="AB13" i="265"/>
  <c r="AH13" i="265" s="1"/>
  <c r="AA13" i="265"/>
  <c r="T13" i="265"/>
  <c r="S13" i="265"/>
  <c r="Q13" i="265"/>
  <c r="O13" i="265"/>
  <c r="M13" i="265"/>
  <c r="L13" i="265" s="1"/>
  <c r="J13" i="265"/>
  <c r="H13" i="265"/>
  <c r="AF12" i="265"/>
  <c r="AD12" i="265"/>
  <c r="AB12" i="265"/>
  <c r="AA12" i="265"/>
  <c r="T12" i="265"/>
  <c r="S12" i="265" s="1"/>
  <c r="Q12" i="265"/>
  <c r="O12" i="265"/>
  <c r="M12" i="265"/>
  <c r="AF11" i="265"/>
  <c r="AD11" i="265"/>
  <c r="AB11" i="265"/>
  <c r="AA11" i="265"/>
  <c r="T11" i="265"/>
  <c r="S11" i="265"/>
  <c r="Q11" i="265"/>
  <c r="O11" i="265"/>
  <c r="M11" i="265"/>
  <c r="H11" i="265"/>
  <c r="AH10" i="265"/>
  <c r="AG10" i="265"/>
  <c r="AF10" i="265"/>
  <c r="AE10" i="265"/>
  <c r="AD10" i="265"/>
  <c r="AC10" i="265"/>
  <c r="AB10" i="265"/>
  <c r="AA10" i="265"/>
  <c r="Z10" i="265"/>
  <c r="Y10" i="265"/>
  <c r="X10" i="265"/>
  <c r="W10" i="265"/>
  <c r="V10" i="265"/>
  <c r="U10" i="265"/>
  <c r="T10" i="265"/>
  <c r="S10" i="265"/>
  <c r="R10" i="265"/>
  <c r="Q10" i="265"/>
  <c r="P10" i="265"/>
  <c r="O10" i="265"/>
  <c r="N10" i="265"/>
  <c r="M10" i="265"/>
  <c r="L10" i="265"/>
  <c r="K10" i="265"/>
  <c r="J10" i="265"/>
  <c r="I10" i="265"/>
  <c r="H10" i="265"/>
  <c r="G10" i="265"/>
  <c r="AH9" i="265"/>
  <c r="AF9" i="265"/>
  <c r="AD9" i="265"/>
  <c r="AB9" i="265"/>
  <c r="AA9" i="265"/>
  <c r="Y9" i="265"/>
  <c r="W9" i="265"/>
  <c r="U9" i="265"/>
  <c r="T9" i="265"/>
  <c r="R9" i="265"/>
  <c r="P9" i="265"/>
  <c r="N9" i="265"/>
  <c r="M9" i="265"/>
  <c r="K9" i="265"/>
  <c r="I9" i="265"/>
  <c r="G9" i="265"/>
  <c r="AB8" i="265"/>
  <c r="B8" i="265"/>
  <c r="B7" i="265"/>
  <c r="B5" i="265"/>
  <c r="B44" i="264"/>
  <c r="B43" i="264"/>
  <c r="M42" i="264"/>
  <c r="K42" i="264"/>
  <c r="M41" i="264"/>
  <c r="K41" i="264"/>
  <c r="I41" i="264"/>
  <c r="G41" i="264"/>
  <c r="N40" i="264"/>
  <c r="M40" i="264"/>
  <c r="O40" i="264" s="1"/>
  <c r="L40" i="264"/>
  <c r="K40" i="264"/>
  <c r="I40" i="264"/>
  <c r="G40" i="264"/>
  <c r="O39" i="264"/>
  <c r="M39" i="264"/>
  <c r="L39" i="264"/>
  <c r="K39" i="264"/>
  <c r="I39" i="264"/>
  <c r="G39" i="264"/>
  <c r="B39" i="264"/>
  <c r="O38" i="264"/>
  <c r="G38" i="264"/>
  <c r="O37" i="264"/>
  <c r="N37" i="264" s="1"/>
  <c r="L37" i="264"/>
  <c r="J37" i="264"/>
  <c r="G37" i="264"/>
  <c r="O36" i="264"/>
  <c r="L36" i="264"/>
  <c r="J36" i="264"/>
  <c r="G36" i="264"/>
  <c r="B36" i="264"/>
  <c r="P35" i="264"/>
  <c r="O35" i="264"/>
  <c r="N35" i="264"/>
  <c r="L35" i="264"/>
  <c r="J35" i="264"/>
  <c r="G35" i="264"/>
  <c r="P34" i="264"/>
  <c r="O34" i="264"/>
  <c r="L34" i="264" s="1"/>
  <c r="N34" i="264"/>
  <c r="J34" i="264"/>
  <c r="G34" i="264"/>
  <c r="O33" i="264"/>
  <c r="N33" i="264"/>
  <c r="L33" i="264"/>
  <c r="J33" i="264"/>
  <c r="G33" i="264"/>
  <c r="B33" i="264"/>
  <c r="O32" i="264"/>
  <c r="N32" i="264"/>
  <c r="G32" i="264"/>
  <c r="O31" i="264"/>
  <c r="N31" i="264"/>
  <c r="L31" i="264"/>
  <c r="G31" i="264"/>
  <c r="O30" i="264"/>
  <c r="L30" i="264"/>
  <c r="G30" i="264"/>
  <c r="B30" i="264"/>
  <c r="O29" i="264"/>
  <c r="G29" i="264"/>
  <c r="O28" i="264"/>
  <c r="N28" i="264" s="1"/>
  <c r="L28" i="264"/>
  <c r="J28" i="264"/>
  <c r="G28" i="264"/>
  <c r="O27" i="264"/>
  <c r="G27" i="264"/>
  <c r="B27" i="264"/>
  <c r="O26" i="264"/>
  <c r="N26" i="264"/>
  <c r="L26" i="264"/>
  <c r="G26" i="264"/>
  <c r="O25" i="264"/>
  <c r="N25" i="264"/>
  <c r="L25" i="264"/>
  <c r="J25" i="264"/>
  <c r="G25" i="264"/>
  <c r="O24" i="264"/>
  <c r="G24" i="264"/>
  <c r="B24" i="264"/>
  <c r="P23" i="264"/>
  <c r="O23" i="264"/>
  <c r="N23" i="264"/>
  <c r="M23" i="264"/>
  <c r="L23" i="264"/>
  <c r="K23" i="264"/>
  <c r="J23" i="264"/>
  <c r="I23" i="264"/>
  <c r="O22" i="264"/>
  <c r="I21" i="264"/>
  <c r="G21" i="264"/>
  <c r="B21" i="264"/>
  <c r="B20" i="264"/>
  <c r="B17" i="264"/>
  <c r="I16" i="264"/>
  <c r="G16" i="264"/>
  <c r="B16" i="264"/>
  <c r="K15" i="264"/>
  <c r="J15" i="264"/>
  <c r="H15" i="264"/>
  <c r="B15" i="264"/>
  <c r="K14" i="264"/>
  <c r="H14" i="264" s="1"/>
  <c r="J14" i="264"/>
  <c r="B14" i="264"/>
  <c r="K13" i="264"/>
  <c r="J13" i="264"/>
  <c r="B13" i="264"/>
  <c r="K12" i="264"/>
  <c r="J12" i="264"/>
  <c r="H12" i="264"/>
  <c r="B12" i="264"/>
  <c r="K11" i="264"/>
  <c r="J11" i="264"/>
  <c r="H11" i="264"/>
  <c r="B11" i="264"/>
  <c r="K10" i="264"/>
  <c r="J10" i="264"/>
  <c r="I10" i="264"/>
  <c r="H10" i="264"/>
  <c r="G10" i="264"/>
  <c r="K9" i="264"/>
  <c r="I9" i="264"/>
  <c r="G9" i="264"/>
  <c r="G8" i="264"/>
  <c r="B8" i="264"/>
  <c r="B7" i="264"/>
  <c r="B5" i="264"/>
  <c r="B4" i="264"/>
  <c r="N30" i="263"/>
  <c r="K30" i="263"/>
  <c r="H30" i="263"/>
  <c r="B30" i="263"/>
  <c r="Q29" i="263"/>
  <c r="M29" i="263"/>
  <c r="O29" i="263" s="1"/>
  <c r="I29" i="263"/>
  <c r="Q28" i="263"/>
  <c r="O28" i="263"/>
  <c r="M28" i="263"/>
  <c r="L28" i="263"/>
  <c r="J28" i="263"/>
  <c r="G28" i="263"/>
  <c r="Q27" i="263"/>
  <c r="G27" i="263"/>
  <c r="I27" i="263" s="1"/>
  <c r="Q26" i="263"/>
  <c r="P26" i="263"/>
  <c r="R26" i="263" s="1"/>
  <c r="O26" i="263"/>
  <c r="M26" i="263"/>
  <c r="G26" i="263"/>
  <c r="I26" i="263" s="1"/>
  <c r="Q25" i="263"/>
  <c r="O25" i="263"/>
  <c r="Q24" i="263"/>
  <c r="M24" i="263"/>
  <c r="O24" i="263" s="1"/>
  <c r="J24" i="263"/>
  <c r="L24" i="263" s="1"/>
  <c r="G24" i="263"/>
  <c r="Q23" i="263"/>
  <c r="M23" i="263"/>
  <c r="O23" i="263" s="1"/>
  <c r="G23" i="263"/>
  <c r="Q22" i="263"/>
  <c r="J22" i="263"/>
  <c r="L22" i="263" s="1"/>
  <c r="Q21" i="263"/>
  <c r="M21" i="263"/>
  <c r="O21" i="263" s="1"/>
  <c r="L21" i="263"/>
  <c r="G21" i="263"/>
  <c r="Q20" i="263"/>
  <c r="G20" i="263"/>
  <c r="I20" i="263" s="1"/>
  <c r="Q19" i="263"/>
  <c r="M19" i="263"/>
  <c r="O19" i="263" s="1"/>
  <c r="Q18" i="263"/>
  <c r="M18" i="263"/>
  <c r="O18" i="263" s="1"/>
  <c r="J18" i="263"/>
  <c r="L18" i="263" s="1"/>
  <c r="G18" i="263"/>
  <c r="Q17" i="263"/>
  <c r="G17" i="263"/>
  <c r="Q16" i="263"/>
  <c r="G16" i="263"/>
  <c r="I16" i="263" s="1"/>
  <c r="Q15" i="263"/>
  <c r="L15" i="263"/>
  <c r="G15" i="263"/>
  <c r="I15" i="263" s="1"/>
  <c r="Q14" i="263"/>
  <c r="J14" i="263"/>
  <c r="L14" i="263" s="1"/>
  <c r="I14" i="263"/>
  <c r="G14" i="263"/>
  <c r="Q13" i="263"/>
  <c r="O13" i="263"/>
  <c r="M13" i="263"/>
  <c r="I13" i="263"/>
  <c r="Q12" i="263"/>
  <c r="M12" i="263"/>
  <c r="J12" i="263"/>
  <c r="L12" i="263" s="1"/>
  <c r="R11" i="263"/>
  <c r="Q11" i="263"/>
  <c r="P11" i="263"/>
  <c r="O11" i="263"/>
  <c r="N11" i="263"/>
  <c r="M11" i="263"/>
  <c r="L11" i="263"/>
  <c r="K11" i="263"/>
  <c r="J11" i="263"/>
  <c r="I11" i="263"/>
  <c r="H11" i="263"/>
  <c r="G11" i="263"/>
  <c r="R10" i="263"/>
  <c r="Q10" i="263"/>
  <c r="P10" i="263"/>
  <c r="O10" i="263"/>
  <c r="N10" i="263"/>
  <c r="M10" i="263"/>
  <c r="L10" i="263"/>
  <c r="K10" i="263"/>
  <c r="J10" i="263"/>
  <c r="I10" i="263"/>
  <c r="H10" i="263"/>
  <c r="G10" i="263"/>
  <c r="P8" i="263"/>
  <c r="B8" i="263"/>
  <c r="B7" i="263"/>
  <c r="B5" i="263"/>
  <c r="S30" i="262"/>
  <c r="Q30" i="262"/>
  <c r="N30" i="262"/>
  <c r="L30" i="262"/>
  <c r="I30" i="262"/>
  <c r="G30" i="262"/>
  <c r="B30" i="262"/>
  <c r="Y29" i="262"/>
  <c r="X29" i="262"/>
  <c r="V29" i="262"/>
  <c r="U29" i="262"/>
  <c r="T29" i="262"/>
  <c r="R29" i="262"/>
  <c r="P29" i="262"/>
  <c r="J29" i="263" s="1"/>
  <c r="L29" i="263" s="1"/>
  <c r="O29" i="262"/>
  <c r="M29" i="262"/>
  <c r="K29" i="262"/>
  <c r="G29" i="263" s="1"/>
  <c r="J29" i="262"/>
  <c r="H29" i="262"/>
  <c r="Z28" i="262"/>
  <c r="X28" i="262"/>
  <c r="Y28" i="262" s="1"/>
  <c r="V28" i="262"/>
  <c r="W28" i="262" s="1"/>
  <c r="U28" i="262"/>
  <c r="T28" i="262"/>
  <c r="R28" i="262"/>
  <c r="P28" i="262"/>
  <c r="O28" i="262"/>
  <c r="M28" i="262"/>
  <c r="K28" i="262"/>
  <c r="J28" i="262"/>
  <c r="H28" i="262"/>
  <c r="X27" i="262"/>
  <c r="V27" i="262"/>
  <c r="U27" i="262"/>
  <c r="T27" i="262"/>
  <c r="P27" i="262"/>
  <c r="J27" i="263" s="1"/>
  <c r="L27" i="263" s="1"/>
  <c r="O27" i="262"/>
  <c r="M27" i="262"/>
  <c r="K27" i="262"/>
  <c r="J27" i="262"/>
  <c r="H27" i="262"/>
  <c r="X26" i="262"/>
  <c r="V26" i="262"/>
  <c r="U26" i="262"/>
  <c r="T26" i="262"/>
  <c r="R26" i="262"/>
  <c r="P26" i="262"/>
  <c r="J26" i="263" s="1"/>
  <c r="L26" i="263" s="1"/>
  <c r="O26" i="262"/>
  <c r="M26" i="262"/>
  <c r="K26" i="262"/>
  <c r="J26" i="262"/>
  <c r="H26" i="262"/>
  <c r="X25" i="262"/>
  <c r="V25" i="262"/>
  <c r="U25" i="262"/>
  <c r="M25" i="263" s="1"/>
  <c r="T25" i="262"/>
  <c r="R25" i="262"/>
  <c r="P25" i="262"/>
  <c r="O25" i="262"/>
  <c r="K25" i="262"/>
  <c r="Z24" i="262"/>
  <c r="Y24" i="262"/>
  <c r="X24" i="262"/>
  <c r="V24" i="262"/>
  <c r="W24" i="262" s="1"/>
  <c r="U24" i="262"/>
  <c r="T24" i="262"/>
  <c r="R24" i="262"/>
  <c r="P24" i="262"/>
  <c r="O24" i="262"/>
  <c r="M24" i="262"/>
  <c r="K24" i="262"/>
  <c r="J24" i="262"/>
  <c r="H24" i="262"/>
  <c r="X23" i="262"/>
  <c r="V23" i="262"/>
  <c r="U23" i="262"/>
  <c r="T23" i="262"/>
  <c r="R23" i="262"/>
  <c r="P23" i="262"/>
  <c r="J23" i="263" s="1"/>
  <c r="L23" i="263" s="1"/>
  <c r="O23" i="262"/>
  <c r="M23" i="262"/>
  <c r="K23" i="262"/>
  <c r="J23" i="262"/>
  <c r="H23" i="262"/>
  <c r="X22" i="262"/>
  <c r="Z22" i="262" s="1"/>
  <c r="V22" i="262"/>
  <c r="U22" i="262"/>
  <c r="M22" i="263" s="1"/>
  <c r="O22" i="263" s="1"/>
  <c r="T22" i="262"/>
  <c r="R22" i="262"/>
  <c r="P22" i="262"/>
  <c r="O22" i="262"/>
  <c r="M22" i="262"/>
  <c r="K22" i="262"/>
  <c r="J22" i="262"/>
  <c r="Z21" i="262"/>
  <c r="Y21" i="262" s="1"/>
  <c r="X21" i="262"/>
  <c r="V21" i="262"/>
  <c r="U21" i="262"/>
  <c r="T21" i="262"/>
  <c r="R21" i="262"/>
  <c r="P21" i="262"/>
  <c r="J21" i="263" s="1"/>
  <c r="O21" i="262"/>
  <c r="M21" i="262"/>
  <c r="K21" i="262"/>
  <c r="J21" i="262"/>
  <c r="H21" i="262"/>
  <c r="X20" i="262"/>
  <c r="V20" i="262"/>
  <c r="U20" i="262"/>
  <c r="P20" i="262"/>
  <c r="J20" i="263" s="1"/>
  <c r="L20" i="263" s="1"/>
  <c r="O20" i="262"/>
  <c r="M20" i="262"/>
  <c r="K20" i="262"/>
  <c r="J20" i="262"/>
  <c r="H20" i="262"/>
  <c r="X19" i="262"/>
  <c r="V19" i="262"/>
  <c r="U19" i="262"/>
  <c r="T19" i="262"/>
  <c r="R19" i="262"/>
  <c r="P19" i="262"/>
  <c r="K19" i="262"/>
  <c r="H19" i="262"/>
  <c r="X18" i="262"/>
  <c r="V18" i="262"/>
  <c r="Z18" i="262" s="1"/>
  <c r="U18" i="262"/>
  <c r="T18" i="262"/>
  <c r="R18" i="262"/>
  <c r="P18" i="262"/>
  <c r="O18" i="262"/>
  <c r="M18" i="262"/>
  <c r="K18" i="262"/>
  <c r="J18" i="262"/>
  <c r="H18" i="262"/>
  <c r="X17" i="262"/>
  <c r="V17" i="262"/>
  <c r="U17" i="262"/>
  <c r="M17" i="263" s="1"/>
  <c r="O17" i="263" s="1"/>
  <c r="T17" i="262"/>
  <c r="R17" i="262"/>
  <c r="P17" i="262"/>
  <c r="J17" i="263" s="1"/>
  <c r="L17" i="263" s="1"/>
  <c r="O17" i="262"/>
  <c r="M17" i="262"/>
  <c r="K17" i="262"/>
  <c r="H17" i="262" s="1"/>
  <c r="J17" i="262"/>
  <c r="X16" i="262"/>
  <c r="V16" i="262"/>
  <c r="U16" i="262"/>
  <c r="M16" i="263" s="1"/>
  <c r="O16" i="263" s="1"/>
  <c r="T16" i="262"/>
  <c r="R16" i="262"/>
  <c r="P16" i="262"/>
  <c r="K16" i="262"/>
  <c r="J16" i="262"/>
  <c r="H16" i="262"/>
  <c r="X15" i="262"/>
  <c r="V15" i="262"/>
  <c r="U15" i="262"/>
  <c r="T15" i="262"/>
  <c r="P15" i="262"/>
  <c r="J15" i="263" s="1"/>
  <c r="O15" i="262"/>
  <c r="M15" i="262"/>
  <c r="K15" i="262"/>
  <c r="J15" i="262"/>
  <c r="H15" i="262"/>
  <c r="X14" i="262"/>
  <c r="V14" i="262"/>
  <c r="U14" i="262"/>
  <c r="R14" i="262"/>
  <c r="P14" i="262"/>
  <c r="O14" i="262"/>
  <c r="M14" i="262"/>
  <c r="K14" i="262"/>
  <c r="Z13" i="262"/>
  <c r="W13" i="262" s="1"/>
  <c r="X13" i="262"/>
  <c r="V13" i="262"/>
  <c r="U13" i="262"/>
  <c r="T13" i="262"/>
  <c r="R13" i="262"/>
  <c r="P13" i="262"/>
  <c r="M13" i="262"/>
  <c r="K13" i="262"/>
  <c r="G13" i="263" s="1"/>
  <c r="H13" i="262"/>
  <c r="Z12" i="262"/>
  <c r="X12" i="262"/>
  <c r="W12" i="262"/>
  <c r="V12" i="262"/>
  <c r="U12" i="262"/>
  <c r="R12" i="262" s="1"/>
  <c r="T12" i="262"/>
  <c r="P12" i="262"/>
  <c r="O12" i="262"/>
  <c r="M12" i="262"/>
  <c r="K12" i="262"/>
  <c r="J12" i="262"/>
  <c r="Z11" i="262"/>
  <c r="Y11" i="262"/>
  <c r="X11" i="262"/>
  <c r="W11" i="262"/>
  <c r="V11" i="262"/>
  <c r="U11" i="262"/>
  <c r="T11" i="262"/>
  <c r="S11" i="262"/>
  <c r="R11" i="262"/>
  <c r="Q11" i="262"/>
  <c r="P11" i="262"/>
  <c r="O11" i="262"/>
  <c r="N11" i="262"/>
  <c r="M11" i="262"/>
  <c r="L11" i="262"/>
  <c r="K11" i="262"/>
  <c r="J11" i="262"/>
  <c r="I11" i="262"/>
  <c r="H11" i="262"/>
  <c r="G11" i="262"/>
  <c r="Z9" i="262"/>
  <c r="X9" i="262"/>
  <c r="V9" i="262"/>
  <c r="U9" i="262"/>
  <c r="S9" i="262"/>
  <c r="Q9" i="262"/>
  <c r="P9" i="262"/>
  <c r="N9" i="262"/>
  <c r="L9" i="262"/>
  <c r="K9" i="262"/>
  <c r="I9" i="262"/>
  <c r="G9" i="262"/>
  <c r="V8" i="262"/>
  <c r="B8" i="262"/>
  <c r="B7" i="262"/>
  <c r="B5" i="262"/>
  <c r="B46" i="261"/>
  <c r="B45" i="261"/>
  <c r="K44" i="261"/>
  <c r="J44" i="261"/>
  <c r="H44" i="261"/>
  <c r="G44" i="261"/>
  <c r="B44" i="261"/>
  <c r="O43" i="261"/>
  <c r="M43" i="261"/>
  <c r="L43" i="261"/>
  <c r="I43" i="261"/>
  <c r="L42" i="261"/>
  <c r="I42" i="261"/>
  <c r="M42" i="261" s="1"/>
  <c r="L41" i="261"/>
  <c r="I41" i="261"/>
  <c r="M41" i="261" s="1"/>
  <c r="L40" i="261"/>
  <c r="I40" i="261"/>
  <c r="M40" i="261" s="1"/>
  <c r="L39" i="261"/>
  <c r="I39" i="261"/>
  <c r="M39" i="261" s="1"/>
  <c r="O38" i="261"/>
  <c r="L38" i="261"/>
  <c r="I38" i="261"/>
  <c r="O37" i="261"/>
  <c r="Q37" i="261" s="1"/>
  <c r="L37" i="261"/>
  <c r="I37" i="261"/>
  <c r="M37" i="261" s="1"/>
  <c r="L36" i="261"/>
  <c r="M36" i="261" s="1"/>
  <c r="I36" i="261"/>
  <c r="O35" i="261"/>
  <c r="L35" i="261"/>
  <c r="M35" i="261" s="1"/>
  <c r="I35" i="261"/>
  <c r="L34" i="261"/>
  <c r="I34" i="261"/>
  <c r="M34" i="261" s="1"/>
  <c r="M33" i="261"/>
  <c r="L33" i="261"/>
  <c r="I33" i="261"/>
  <c r="O32" i="261"/>
  <c r="L32" i="261"/>
  <c r="I32" i="261"/>
  <c r="M32" i="261" s="1"/>
  <c r="L31" i="261"/>
  <c r="M31" i="261" s="1"/>
  <c r="I31" i="261"/>
  <c r="L30" i="261"/>
  <c r="M30" i="261" s="1"/>
  <c r="U19" i="276" s="1"/>
  <c r="W19" i="276" s="1"/>
  <c r="I30" i="261"/>
  <c r="L29" i="261"/>
  <c r="I29" i="261"/>
  <c r="M29" i="261" s="1"/>
  <c r="O28" i="261"/>
  <c r="M28" i="261"/>
  <c r="K28" i="267" s="1"/>
  <c r="J28" i="267" s="1"/>
  <c r="L28" i="261"/>
  <c r="I28" i="261"/>
  <c r="O27" i="261"/>
  <c r="L27" i="261"/>
  <c r="I27" i="261"/>
  <c r="M27" i="261" s="1"/>
  <c r="L26" i="261"/>
  <c r="I26" i="261"/>
  <c r="I44" i="261" s="1"/>
  <c r="Q25" i="261"/>
  <c r="P25" i="261"/>
  <c r="O25" i="261"/>
  <c r="N25" i="261"/>
  <c r="M25" i="261"/>
  <c r="L25" i="261"/>
  <c r="K25" i="261"/>
  <c r="J25" i="261"/>
  <c r="I25" i="261"/>
  <c r="H25" i="261"/>
  <c r="G25" i="261"/>
  <c r="L24" i="261"/>
  <c r="K24" i="261"/>
  <c r="J24" i="261"/>
  <c r="I24" i="261"/>
  <c r="H24" i="261"/>
  <c r="G24" i="261"/>
  <c r="Q22" i="261"/>
  <c r="O22" i="261"/>
  <c r="M22" i="261"/>
  <c r="J22" i="261"/>
  <c r="G22" i="261"/>
  <c r="B22" i="261"/>
  <c r="B21" i="261"/>
  <c r="B19" i="261"/>
  <c r="B18" i="261"/>
  <c r="O17" i="261"/>
  <c r="K17" i="261"/>
  <c r="J17" i="261"/>
  <c r="H17" i="261"/>
  <c r="G17" i="261"/>
  <c r="B17" i="261"/>
  <c r="M16" i="261"/>
  <c r="K16" i="267" s="1"/>
  <c r="L16" i="261"/>
  <c r="I16" i="261"/>
  <c r="B16" i="261"/>
  <c r="L15" i="261"/>
  <c r="I15" i="261"/>
  <c r="M15" i="261" s="1"/>
  <c r="B15" i="261"/>
  <c r="P14" i="261"/>
  <c r="L14" i="261"/>
  <c r="L17" i="261" s="1"/>
  <c r="I14" i="261"/>
  <c r="B14" i="261"/>
  <c r="L13" i="261"/>
  <c r="I13" i="261"/>
  <c r="M13" i="261" s="1"/>
  <c r="B13" i="261"/>
  <c r="L12" i="261"/>
  <c r="M12" i="261" s="1"/>
  <c r="Q12" i="261" s="1"/>
  <c r="I12" i="261"/>
  <c r="B12" i="261"/>
  <c r="Q11" i="261"/>
  <c r="P11" i="261"/>
  <c r="O11" i="261"/>
  <c r="N11" i="261"/>
  <c r="M11" i="261"/>
  <c r="L11" i="261"/>
  <c r="K11" i="261"/>
  <c r="J11" i="261"/>
  <c r="I11" i="261"/>
  <c r="H11" i="261"/>
  <c r="G11" i="261"/>
  <c r="L10" i="261"/>
  <c r="K10" i="261"/>
  <c r="J10" i="261"/>
  <c r="I10" i="261"/>
  <c r="H10" i="261"/>
  <c r="G10" i="261"/>
  <c r="Q8" i="261"/>
  <c r="O8" i="261"/>
  <c r="M8" i="261"/>
  <c r="J8" i="261"/>
  <c r="G8" i="261"/>
  <c r="B8" i="261"/>
  <c r="B7" i="261"/>
  <c r="B5" i="261"/>
  <c r="B4" i="261"/>
  <c r="B56" i="260"/>
  <c r="B55" i="260"/>
  <c r="N54" i="260"/>
  <c r="Q54" i="260" s="1"/>
  <c r="M54" i="260"/>
  <c r="O54" i="260" s="1"/>
  <c r="K54" i="260"/>
  <c r="J54" i="260"/>
  <c r="L54" i="260" s="1"/>
  <c r="I54" i="260"/>
  <c r="H54" i="260"/>
  <c r="G54" i="260"/>
  <c r="B54" i="260"/>
  <c r="Q53" i="260"/>
  <c r="P53" i="260"/>
  <c r="R53" i="260" s="1"/>
  <c r="O53" i="260"/>
  <c r="L53" i="260"/>
  <c r="I53" i="260"/>
  <c r="Q52" i="260"/>
  <c r="P52" i="260"/>
  <c r="R52" i="260" s="1"/>
  <c r="O52" i="260"/>
  <c r="L52" i="260"/>
  <c r="I52" i="260"/>
  <c r="Q51" i="260"/>
  <c r="P51" i="260"/>
  <c r="O41" i="261" s="1"/>
  <c r="O51" i="260"/>
  <c r="L51" i="260"/>
  <c r="I51" i="260"/>
  <c r="Q50" i="260"/>
  <c r="P50" i="260"/>
  <c r="O50" i="260"/>
  <c r="L50" i="260"/>
  <c r="I50" i="260"/>
  <c r="Q49" i="260"/>
  <c r="P49" i="260"/>
  <c r="O49" i="260"/>
  <c r="L49" i="260"/>
  <c r="I49" i="260"/>
  <c r="R48" i="260"/>
  <c r="Q48" i="260"/>
  <c r="P48" i="260"/>
  <c r="O48" i="260"/>
  <c r="L48" i="260"/>
  <c r="I48" i="260"/>
  <c r="R47" i="260"/>
  <c r="Q47" i="260"/>
  <c r="P47" i="260"/>
  <c r="O47" i="260"/>
  <c r="L47" i="260"/>
  <c r="I47" i="260"/>
  <c r="Q46" i="260"/>
  <c r="P46" i="260"/>
  <c r="O36" i="261" s="1"/>
  <c r="O46" i="260"/>
  <c r="L46" i="260"/>
  <c r="I46" i="260"/>
  <c r="Q45" i="260"/>
  <c r="P45" i="260"/>
  <c r="R45" i="260" s="1"/>
  <c r="O45" i="260"/>
  <c r="L45" i="260"/>
  <c r="I45" i="260"/>
  <c r="Q44" i="260"/>
  <c r="P44" i="260"/>
  <c r="O44" i="260"/>
  <c r="L44" i="260"/>
  <c r="I44" i="260"/>
  <c r="Q43" i="260"/>
  <c r="P43" i="260"/>
  <c r="O43" i="260"/>
  <c r="L43" i="260"/>
  <c r="I43" i="260"/>
  <c r="Q42" i="260"/>
  <c r="P42" i="260"/>
  <c r="R42" i="260" s="1"/>
  <c r="O42" i="260"/>
  <c r="L42" i="260"/>
  <c r="I42" i="260"/>
  <c r="Q41" i="260"/>
  <c r="P41" i="260"/>
  <c r="O31" i="261" s="1"/>
  <c r="O41" i="260"/>
  <c r="L41" i="260"/>
  <c r="I41" i="260"/>
  <c r="Q40" i="260"/>
  <c r="P40" i="260"/>
  <c r="O30" i="261" s="1"/>
  <c r="O40" i="260"/>
  <c r="L40" i="260"/>
  <c r="I40" i="260"/>
  <c r="R39" i="260"/>
  <c r="Q39" i="260"/>
  <c r="P39" i="260"/>
  <c r="O29" i="261" s="1"/>
  <c r="O39" i="260"/>
  <c r="L39" i="260"/>
  <c r="I39" i="260"/>
  <c r="R38" i="260"/>
  <c r="Q38" i="260"/>
  <c r="P38" i="260"/>
  <c r="O38" i="260"/>
  <c r="L38" i="260"/>
  <c r="I38" i="260"/>
  <c r="R37" i="260"/>
  <c r="Q37" i="260"/>
  <c r="P37" i="260"/>
  <c r="O37" i="260"/>
  <c r="L37" i="260"/>
  <c r="I37" i="260"/>
  <c r="Q36" i="260"/>
  <c r="P36" i="260"/>
  <c r="O36" i="260"/>
  <c r="L36" i="260"/>
  <c r="I36" i="260"/>
  <c r="Q35" i="260"/>
  <c r="P35" i="260"/>
  <c r="N35" i="260"/>
  <c r="M35" i="260"/>
  <c r="K35" i="260"/>
  <c r="J35" i="260"/>
  <c r="H35" i="260"/>
  <c r="G35" i="260"/>
  <c r="R34" i="260"/>
  <c r="Q34" i="260"/>
  <c r="P34" i="260"/>
  <c r="O34" i="260"/>
  <c r="N34" i="260"/>
  <c r="M34" i="260"/>
  <c r="L34" i="260"/>
  <c r="K34" i="260"/>
  <c r="J34" i="260"/>
  <c r="I34" i="260"/>
  <c r="H34" i="260"/>
  <c r="G34" i="260"/>
  <c r="P33" i="260"/>
  <c r="B33" i="260"/>
  <c r="B32" i="260"/>
  <c r="AF28" i="260"/>
  <c r="AE28" i="260"/>
  <c r="AG28" i="260" s="1"/>
  <c r="AC28" i="260"/>
  <c r="AB28" i="260"/>
  <c r="AD28" i="260" s="1"/>
  <c r="Z28" i="260"/>
  <c r="Y28" i="260"/>
  <c r="AA28" i="260" s="1"/>
  <c r="W28" i="260"/>
  <c r="X28" i="260" s="1"/>
  <c r="V28" i="260"/>
  <c r="T28" i="260"/>
  <c r="S28" i="260"/>
  <c r="U28" i="260" s="1"/>
  <c r="Q28" i="260"/>
  <c r="P28" i="260"/>
  <c r="R28" i="260" s="1"/>
  <c r="O28" i="260"/>
  <c r="N28" i="260"/>
  <c r="M28" i="260"/>
  <c r="K28" i="260"/>
  <c r="J28" i="260"/>
  <c r="L28" i="260" s="1"/>
  <c r="I28" i="260"/>
  <c r="H28" i="260"/>
  <c r="G28" i="260"/>
  <c r="B28" i="260"/>
  <c r="AI27" i="260"/>
  <c r="AI28" i="260" s="1"/>
  <c r="AH27" i="260"/>
  <c r="AG27" i="260"/>
  <c r="AD27" i="260"/>
  <c r="AA27" i="260"/>
  <c r="X27" i="260"/>
  <c r="U27" i="260"/>
  <c r="R27" i="260"/>
  <c r="O27" i="260"/>
  <c r="L27" i="260"/>
  <c r="I27" i="260"/>
  <c r="B27" i="260"/>
  <c r="AJ26" i="260"/>
  <c r="AI26" i="260"/>
  <c r="AH26" i="260"/>
  <c r="AG26" i="260"/>
  <c r="AD26" i="260"/>
  <c r="AA26" i="260"/>
  <c r="X26" i="260"/>
  <c r="U26" i="260"/>
  <c r="R26" i="260"/>
  <c r="O26" i="260"/>
  <c r="L26" i="260"/>
  <c r="I26" i="260"/>
  <c r="B26" i="260"/>
  <c r="AI25" i="260"/>
  <c r="AH25" i="260"/>
  <c r="AJ25" i="260" s="1"/>
  <c r="AG25" i="260"/>
  <c r="AD25" i="260"/>
  <c r="AA25" i="260"/>
  <c r="X25" i="260"/>
  <c r="U25" i="260"/>
  <c r="R25" i="260"/>
  <c r="O25" i="260"/>
  <c r="L25" i="260"/>
  <c r="I25" i="260"/>
  <c r="B25" i="260"/>
  <c r="AI24" i="260"/>
  <c r="AH24" i="260"/>
  <c r="AJ24" i="260" s="1"/>
  <c r="AG24" i="260"/>
  <c r="AD24" i="260"/>
  <c r="AA24" i="260"/>
  <c r="X24" i="260"/>
  <c r="U24" i="260"/>
  <c r="R24" i="260"/>
  <c r="O24" i="260"/>
  <c r="L24" i="260"/>
  <c r="I24" i="260"/>
  <c r="B24" i="260"/>
  <c r="AI23" i="260"/>
  <c r="AH23" i="260"/>
  <c r="AG23" i="260"/>
  <c r="AD23" i="260"/>
  <c r="AA23" i="260"/>
  <c r="X23" i="260"/>
  <c r="U23" i="260"/>
  <c r="R23" i="260"/>
  <c r="O23" i="260"/>
  <c r="L23" i="260"/>
  <c r="I23" i="260"/>
  <c r="B23" i="260"/>
  <c r="AI22" i="260"/>
  <c r="AH22" i="260"/>
  <c r="AF22" i="260"/>
  <c r="AE22" i="260"/>
  <c r="AC22" i="260"/>
  <c r="AB22" i="260"/>
  <c r="Z22" i="260"/>
  <c r="Y22" i="260"/>
  <c r="W22" i="260"/>
  <c r="V22" i="260"/>
  <c r="T22" i="260"/>
  <c r="S22" i="260"/>
  <c r="Q22" i="260"/>
  <c r="P22" i="260"/>
  <c r="N22" i="260"/>
  <c r="M22" i="260"/>
  <c r="K22" i="260"/>
  <c r="J22" i="260"/>
  <c r="H22" i="260"/>
  <c r="G22" i="260"/>
  <c r="AJ21" i="260"/>
  <c r="AI21" i="260"/>
  <c r="AH21" i="260"/>
  <c r="AG21" i="260"/>
  <c r="AF21" i="260"/>
  <c r="AE21" i="260"/>
  <c r="AD21" i="260"/>
  <c r="AC21" i="260"/>
  <c r="AB21" i="260"/>
  <c r="AA21" i="260"/>
  <c r="Z21" i="260"/>
  <c r="Y21" i="260"/>
  <c r="X21" i="260"/>
  <c r="W21" i="260"/>
  <c r="V21" i="260"/>
  <c r="U21" i="260"/>
  <c r="T21" i="260"/>
  <c r="S21" i="260"/>
  <c r="R21" i="260"/>
  <c r="Q21" i="260"/>
  <c r="P21" i="260"/>
  <c r="O21" i="260"/>
  <c r="N21" i="260"/>
  <c r="M21" i="260"/>
  <c r="L21" i="260"/>
  <c r="K21" i="260"/>
  <c r="J21" i="260"/>
  <c r="I21" i="260"/>
  <c r="H21" i="260"/>
  <c r="G21" i="260"/>
  <c r="B21" i="260"/>
  <c r="AH20" i="260"/>
  <c r="B19" i="260"/>
  <c r="H15" i="260"/>
  <c r="Q17" i="271" s="1"/>
  <c r="G15" i="260"/>
  <c r="B15" i="260"/>
  <c r="I14" i="260"/>
  <c r="B14" i="260"/>
  <c r="I13" i="260"/>
  <c r="B13" i="260"/>
  <c r="I12" i="260"/>
  <c r="B12" i="260"/>
  <c r="I11" i="260"/>
  <c r="B11" i="260"/>
  <c r="I10" i="260"/>
  <c r="B10" i="260"/>
  <c r="H9" i="260"/>
  <c r="G9" i="260"/>
  <c r="I8" i="260"/>
  <c r="H8" i="260"/>
  <c r="G8" i="260"/>
  <c r="B8" i="260"/>
  <c r="B7" i="260"/>
  <c r="B5" i="260"/>
  <c r="B4" i="260"/>
  <c r="C54" i="258"/>
  <c r="D53" i="258"/>
  <c r="C53" i="258"/>
  <c r="D52" i="258"/>
  <c r="C52" i="258"/>
  <c r="C51" i="258"/>
  <c r="D50" i="258"/>
  <c r="C50" i="258"/>
  <c r="C49" i="258"/>
  <c r="C48" i="258"/>
  <c r="B48" i="258"/>
  <c r="D47" i="258"/>
  <c r="C47" i="258"/>
  <c r="D46" i="258"/>
  <c r="C46" i="258"/>
  <c r="C45" i="258"/>
  <c r="C44" i="258"/>
  <c r="C43" i="258"/>
  <c r="B43" i="258"/>
  <c r="D42" i="258"/>
  <c r="C42" i="258"/>
  <c r="C41" i="258"/>
  <c r="C40" i="258"/>
  <c r="C39" i="258"/>
  <c r="D38" i="258"/>
  <c r="C38" i="258"/>
  <c r="D37" i="258"/>
  <c r="C37" i="258"/>
  <c r="F30" i="258"/>
  <c r="E30" i="258"/>
  <c r="B30" i="258"/>
  <c r="G29" i="258"/>
  <c r="D54" i="258" s="1"/>
  <c r="G28" i="258"/>
  <c r="G27" i="258"/>
  <c r="G26" i="258"/>
  <c r="D51" i="258" s="1"/>
  <c r="G25" i="258"/>
  <c r="G24" i="258"/>
  <c r="G23" i="258"/>
  <c r="D48" i="258" s="1"/>
  <c r="G22" i="258"/>
  <c r="G21" i="258"/>
  <c r="G20" i="258"/>
  <c r="G19" i="258"/>
  <c r="B41" i="258" s="1"/>
  <c r="G18" i="258"/>
  <c r="D43" i="258" s="1"/>
  <c r="G17" i="258"/>
  <c r="G16" i="258"/>
  <c r="D41" i="258" s="1"/>
  <c r="G15" i="258"/>
  <c r="D40" i="258" s="1"/>
  <c r="G14" i="258"/>
  <c r="D39" i="258" s="1"/>
  <c r="G13" i="258"/>
  <c r="B46" i="258" s="1"/>
  <c r="G12" i="258"/>
  <c r="G8" i="258"/>
  <c r="F8" i="258"/>
  <c r="E8" i="258"/>
  <c r="B8" i="258"/>
  <c r="B7" i="258"/>
  <c r="B5" i="258"/>
  <c r="F41" i="277"/>
  <c r="F40" i="277"/>
  <c r="F39" i="277"/>
  <c r="B32" i="277"/>
  <c r="B31" i="277"/>
  <c r="M30" i="277"/>
  <c r="K30" i="277"/>
  <c r="I30" i="277"/>
  <c r="G30" i="277"/>
  <c r="E30" i="277"/>
  <c r="B30" i="277"/>
  <c r="O29" i="277"/>
  <c r="L29" i="277"/>
  <c r="J29" i="277"/>
  <c r="H29" i="277"/>
  <c r="F29" i="277"/>
  <c r="P28" i="277"/>
  <c r="O28" i="277"/>
  <c r="N28" i="277"/>
  <c r="L28" i="277"/>
  <c r="J28" i="277"/>
  <c r="H28" i="277"/>
  <c r="F28" i="277"/>
  <c r="O27" i="277"/>
  <c r="N27" i="277"/>
  <c r="L27" i="277"/>
  <c r="J27" i="277"/>
  <c r="H27" i="277"/>
  <c r="F27" i="277"/>
  <c r="O26" i="277"/>
  <c r="N26" i="277"/>
  <c r="F26" i="277"/>
  <c r="O25" i="277"/>
  <c r="H25" i="277"/>
  <c r="F25" i="277"/>
  <c r="O24" i="277"/>
  <c r="N24" i="277"/>
  <c r="L24" i="277"/>
  <c r="J24" i="277"/>
  <c r="H24" i="277"/>
  <c r="F24" i="277"/>
  <c r="O23" i="277"/>
  <c r="N23" i="277"/>
  <c r="L23" i="277"/>
  <c r="H23" i="277"/>
  <c r="F23" i="277"/>
  <c r="O22" i="277"/>
  <c r="N22" i="277"/>
  <c r="L22" i="277"/>
  <c r="J22" i="277"/>
  <c r="H22" i="277"/>
  <c r="F22" i="277"/>
  <c r="O21" i="277"/>
  <c r="O20" i="277"/>
  <c r="N20" i="277"/>
  <c r="O19" i="277"/>
  <c r="N19" i="277"/>
  <c r="J19" i="277"/>
  <c r="H19" i="277"/>
  <c r="O18" i="277"/>
  <c r="L18" i="277"/>
  <c r="J18" i="277"/>
  <c r="O17" i="277"/>
  <c r="H17" i="277"/>
  <c r="F17" i="277"/>
  <c r="O16" i="277"/>
  <c r="N16" i="277"/>
  <c r="L16" i="277"/>
  <c r="J16" i="277"/>
  <c r="O15" i="277"/>
  <c r="N15" i="277"/>
  <c r="L15" i="277"/>
  <c r="F15" i="277"/>
  <c r="O14" i="277"/>
  <c r="L14" i="277"/>
  <c r="J14" i="277"/>
  <c r="H14" i="277"/>
  <c r="F14" i="277"/>
  <c r="O13" i="277"/>
  <c r="L13" i="277"/>
  <c r="J13" i="277"/>
  <c r="H13" i="277"/>
  <c r="F13" i="277"/>
  <c r="O12" i="277"/>
  <c r="N12" i="277" s="1"/>
  <c r="L12" i="277"/>
  <c r="J12" i="277"/>
  <c r="P11" i="277"/>
  <c r="O11" i="277"/>
  <c r="N11" i="277"/>
  <c r="M11" i="277"/>
  <c r="L11" i="277"/>
  <c r="K11" i="277"/>
  <c r="J11" i="277"/>
  <c r="I11" i="277"/>
  <c r="H11" i="277"/>
  <c r="G11" i="277"/>
  <c r="F11" i="277"/>
  <c r="E11" i="277"/>
  <c r="O8" i="277"/>
  <c r="M8" i="277"/>
  <c r="K8" i="277"/>
  <c r="I8" i="277"/>
  <c r="G8" i="277"/>
  <c r="F38" i="277" s="1"/>
  <c r="E8" i="277"/>
  <c r="F37" i="277" s="1"/>
  <c r="B8" i="277"/>
  <c r="B7" i="277"/>
  <c r="B42" i="218"/>
  <c r="B34" i="253"/>
  <c r="P33" i="253"/>
  <c r="O33" i="253"/>
  <c r="L33" i="253"/>
  <c r="K33" i="253"/>
  <c r="H33" i="253"/>
  <c r="G33" i="253"/>
  <c r="Q32" i="253"/>
  <c r="S32" i="253" s="1"/>
  <c r="M32" i="253"/>
  <c r="I32" i="253"/>
  <c r="Q31" i="253"/>
  <c r="N31" i="253"/>
  <c r="M31" i="253"/>
  <c r="S31" i="253" s="1"/>
  <c r="I31" i="253"/>
  <c r="J31" i="253" s="1"/>
  <c r="S30" i="253"/>
  <c r="N30" i="253" s="1"/>
  <c r="Q30" i="253"/>
  <c r="M30" i="253"/>
  <c r="I30" i="253"/>
  <c r="S29" i="253"/>
  <c r="R29" i="253"/>
  <c r="Q29" i="253"/>
  <c r="M29" i="253"/>
  <c r="I29" i="253"/>
  <c r="J29" i="253" s="1"/>
  <c r="U28" i="253"/>
  <c r="W28" i="253" s="1"/>
  <c r="Q28" i="253"/>
  <c r="M28" i="253"/>
  <c r="I28" i="253"/>
  <c r="Q27" i="253"/>
  <c r="M27" i="253"/>
  <c r="S27" i="253" s="1"/>
  <c r="I27" i="253"/>
  <c r="S26" i="253"/>
  <c r="N26" i="253" s="1"/>
  <c r="R26" i="253"/>
  <c r="Q26" i="253"/>
  <c r="M26" i="253"/>
  <c r="I26" i="253"/>
  <c r="Q25" i="253"/>
  <c r="S25" i="253" s="1"/>
  <c r="M25" i="253"/>
  <c r="I25" i="253"/>
  <c r="Q24" i="253"/>
  <c r="M24" i="253"/>
  <c r="I24" i="253"/>
  <c r="Q23" i="253"/>
  <c r="M23" i="253"/>
  <c r="I23" i="253"/>
  <c r="Q22" i="253"/>
  <c r="R22" i="253" s="1"/>
  <c r="M22" i="253"/>
  <c r="I22" i="253"/>
  <c r="S22" i="253" s="1"/>
  <c r="Q21" i="253"/>
  <c r="M21" i="253"/>
  <c r="S21" i="253" s="1"/>
  <c r="J21" i="253"/>
  <c r="I21" i="253"/>
  <c r="S20" i="253"/>
  <c r="N20" i="253" s="1"/>
  <c r="R20" i="253"/>
  <c r="Q20" i="253"/>
  <c r="M20" i="253"/>
  <c r="I20" i="253"/>
  <c r="Q19" i="253"/>
  <c r="M19" i="253"/>
  <c r="I19" i="253"/>
  <c r="W18" i="253"/>
  <c r="V18" i="253"/>
  <c r="Q18" i="253"/>
  <c r="M18" i="253"/>
  <c r="S18" i="253" s="1"/>
  <c r="J18" i="253"/>
  <c r="I18" i="253"/>
  <c r="S17" i="253"/>
  <c r="R17" i="253"/>
  <c r="Q17" i="253"/>
  <c r="M17" i="253"/>
  <c r="J17" i="253"/>
  <c r="I17" i="253"/>
  <c r="Q16" i="253"/>
  <c r="M16" i="253"/>
  <c r="I16" i="253"/>
  <c r="S15" i="253"/>
  <c r="N15" i="253" s="1"/>
  <c r="Q15" i="253"/>
  <c r="M15" i="253"/>
  <c r="I15" i="253"/>
  <c r="W14" i="253"/>
  <c r="V14" i="253"/>
  <c r="U14" i="253"/>
  <c r="T14" i="253"/>
  <c r="S14" i="253"/>
  <c r="R14" i="253"/>
  <c r="Q14" i="253"/>
  <c r="P14" i="253"/>
  <c r="O14" i="253"/>
  <c r="N14" i="253"/>
  <c r="M14" i="253"/>
  <c r="L14" i="253"/>
  <c r="K14" i="253"/>
  <c r="J14" i="253"/>
  <c r="I14" i="253"/>
  <c r="H14" i="253"/>
  <c r="G14" i="253"/>
  <c r="Q12" i="253"/>
  <c r="P12" i="253"/>
  <c r="O12" i="253"/>
  <c r="M12" i="253"/>
  <c r="L12" i="253"/>
  <c r="K12" i="253"/>
  <c r="I12" i="253"/>
  <c r="H12" i="253"/>
  <c r="G12" i="253"/>
  <c r="S8" i="253"/>
  <c r="O8" i="253"/>
  <c r="K8" i="253"/>
  <c r="G8" i="253"/>
  <c r="B7" i="253"/>
  <c r="B5" i="253"/>
  <c r="G44" i="214"/>
  <c r="G43" i="214"/>
  <c r="G41" i="214"/>
  <c r="B37" i="214"/>
  <c r="O36" i="214"/>
  <c r="M36" i="214"/>
  <c r="G36" i="214"/>
  <c r="O35" i="214"/>
  <c r="M35" i="214"/>
  <c r="G35" i="214"/>
  <c r="O34" i="214"/>
  <c r="M34" i="214"/>
  <c r="G34" i="214"/>
  <c r="O33" i="214"/>
  <c r="M33" i="214"/>
  <c r="G33" i="214"/>
  <c r="B33" i="214"/>
  <c r="O32" i="214"/>
  <c r="M32" i="214"/>
  <c r="G32" i="214"/>
  <c r="Q31" i="214"/>
  <c r="P31" i="214" s="1"/>
  <c r="G31" i="214"/>
  <c r="Q30" i="214"/>
  <c r="G30" i="214"/>
  <c r="R29" i="214"/>
  <c r="Q29" i="214"/>
  <c r="P29" i="214"/>
  <c r="G29" i="214"/>
  <c r="B29" i="214"/>
  <c r="G45" i="214" s="1"/>
  <c r="O28" i="214"/>
  <c r="M28" i="214"/>
  <c r="Q27" i="214"/>
  <c r="P27" i="214"/>
  <c r="N27" i="214"/>
  <c r="G27" i="214"/>
  <c r="Q26" i="214"/>
  <c r="P26" i="214"/>
  <c r="N26" i="214"/>
  <c r="G26" i="214"/>
  <c r="Q25" i="214"/>
  <c r="N25" i="214"/>
  <c r="G25" i="214"/>
  <c r="B25" i="214"/>
  <c r="O24" i="214"/>
  <c r="M24" i="214"/>
  <c r="G24" i="214"/>
  <c r="Q23" i="214"/>
  <c r="G23" i="214"/>
  <c r="Q22" i="214"/>
  <c r="N22" i="214" s="1"/>
  <c r="P22" i="214"/>
  <c r="G22" i="214"/>
  <c r="Q21" i="214"/>
  <c r="N21" i="214" s="1"/>
  <c r="G21" i="214"/>
  <c r="B21" i="214"/>
  <c r="O20" i="214"/>
  <c r="M20" i="214"/>
  <c r="G20" i="214"/>
  <c r="Q19" i="214"/>
  <c r="N19" i="214" s="1"/>
  <c r="P19" i="214"/>
  <c r="G19" i="214"/>
  <c r="R18" i="214"/>
  <c r="Q18" i="214"/>
  <c r="P18" i="214"/>
  <c r="N18" i="214"/>
  <c r="G18" i="214"/>
  <c r="Q17" i="214"/>
  <c r="Q33" i="214" s="1"/>
  <c r="N17" i="214"/>
  <c r="G17" i="214"/>
  <c r="B17" i="214"/>
  <c r="G42" i="214" s="1"/>
  <c r="O16" i="214"/>
  <c r="M16" i="214"/>
  <c r="G16" i="214"/>
  <c r="Q15" i="214"/>
  <c r="G15" i="214"/>
  <c r="Q14" i="214"/>
  <c r="P14" i="214"/>
  <c r="N14" i="214"/>
  <c r="G14" i="214"/>
  <c r="Q13" i="214"/>
  <c r="P13" i="214"/>
  <c r="N13" i="214"/>
  <c r="G13" i="214"/>
  <c r="B13" i="214"/>
  <c r="S12" i="214"/>
  <c r="R12" i="214"/>
  <c r="Q12" i="214"/>
  <c r="P12" i="214"/>
  <c r="O12" i="214"/>
  <c r="N12" i="214"/>
  <c r="M12" i="214"/>
  <c r="S8" i="214"/>
  <c r="Q8" i="214"/>
  <c r="O8" i="214"/>
  <c r="M8" i="214"/>
  <c r="G8" i="214"/>
  <c r="B8" i="214"/>
  <c r="B7" i="214"/>
  <c r="B5" i="214"/>
  <c r="B4" i="214"/>
  <c r="B41" i="185"/>
  <c r="I40" i="185"/>
  <c r="G40" i="185"/>
  <c r="B40" i="185"/>
  <c r="K39" i="185"/>
  <c r="H39" i="185" s="1"/>
  <c r="J39" i="185"/>
  <c r="K38" i="185"/>
  <c r="J38" i="185" s="1"/>
  <c r="H38" i="185"/>
  <c r="K37" i="185"/>
  <c r="H37" i="185" s="1"/>
  <c r="J37" i="185"/>
  <c r="K36" i="185"/>
  <c r="J36" i="185"/>
  <c r="H36" i="185"/>
  <c r="K35" i="185"/>
  <c r="K34" i="185"/>
  <c r="J34" i="185"/>
  <c r="H34" i="185"/>
  <c r="K33" i="185"/>
  <c r="K32" i="185"/>
  <c r="J32" i="185" s="1"/>
  <c r="H32" i="185"/>
  <c r="K31" i="185"/>
  <c r="J31" i="185"/>
  <c r="H31" i="185"/>
  <c r="K30" i="185"/>
  <c r="J30" i="185"/>
  <c r="H30" i="185"/>
  <c r="K29" i="185"/>
  <c r="K28" i="185"/>
  <c r="H28" i="185" s="1"/>
  <c r="J28" i="185"/>
  <c r="K27" i="185"/>
  <c r="H27" i="185" s="1"/>
  <c r="J27" i="185"/>
  <c r="K26" i="185"/>
  <c r="J26" i="185" s="1"/>
  <c r="H26" i="185"/>
  <c r="K25" i="185"/>
  <c r="J25" i="185"/>
  <c r="H25" i="185"/>
  <c r="K24" i="185"/>
  <c r="J24" i="185"/>
  <c r="H24" i="185"/>
  <c r="K23" i="185"/>
  <c r="K22" i="185"/>
  <c r="J22" i="185"/>
  <c r="H22" i="185"/>
  <c r="K21" i="185"/>
  <c r="J21" i="185"/>
  <c r="I21" i="185"/>
  <c r="H21" i="185"/>
  <c r="G21" i="185"/>
  <c r="K20" i="185"/>
  <c r="I20" i="185"/>
  <c r="G20" i="185"/>
  <c r="B20" i="185"/>
  <c r="B19" i="185"/>
  <c r="B16" i="185"/>
  <c r="I15" i="185"/>
  <c r="G15" i="185"/>
  <c r="B15" i="185"/>
  <c r="K14" i="185"/>
  <c r="B14" i="185"/>
  <c r="K13" i="185"/>
  <c r="J13" i="185"/>
  <c r="H13" i="185"/>
  <c r="B13" i="185"/>
  <c r="K12" i="185"/>
  <c r="J12" i="185"/>
  <c r="H12" i="185"/>
  <c r="B12" i="185"/>
  <c r="K11" i="185"/>
  <c r="J11" i="185"/>
  <c r="H11" i="185"/>
  <c r="B11" i="185"/>
  <c r="K10" i="185"/>
  <c r="H10" i="185"/>
  <c r="B10" i="185"/>
  <c r="K9" i="185"/>
  <c r="J9" i="185"/>
  <c r="I9" i="185"/>
  <c r="H9" i="185"/>
  <c r="G9" i="185"/>
  <c r="K8" i="185"/>
  <c r="I8" i="185"/>
  <c r="G8" i="185"/>
  <c r="B8" i="185"/>
  <c r="B7" i="185"/>
  <c r="B5" i="185"/>
  <c r="B17" i="188"/>
  <c r="N16" i="188"/>
  <c r="L16" i="188"/>
  <c r="I16" i="188"/>
  <c r="G16" i="188"/>
  <c r="B16" i="188"/>
  <c r="U15" i="188"/>
  <c r="S15" i="188"/>
  <c r="T15" i="188" s="1"/>
  <c r="Q15" i="188"/>
  <c r="R15" i="188" s="1"/>
  <c r="P15" i="188"/>
  <c r="M15" i="188" s="1"/>
  <c r="O15" i="188"/>
  <c r="K15" i="188"/>
  <c r="J15" i="188"/>
  <c r="H15" i="188"/>
  <c r="B15" i="188"/>
  <c r="S14" i="188"/>
  <c r="Q14" i="188"/>
  <c r="P14" i="188"/>
  <c r="O14" i="188"/>
  <c r="M14" i="188"/>
  <c r="K14" i="188"/>
  <c r="B14" i="188"/>
  <c r="U13" i="188"/>
  <c r="S13" i="188"/>
  <c r="Q13" i="188"/>
  <c r="P13" i="188"/>
  <c r="M13" i="188" s="1"/>
  <c r="O13" i="188"/>
  <c r="K13" i="188"/>
  <c r="J13" i="188" s="1"/>
  <c r="H13" i="188"/>
  <c r="B13" i="188"/>
  <c r="U12" i="188"/>
  <c r="S12" i="188"/>
  <c r="S16" i="188" s="1"/>
  <c r="R12" i="188"/>
  <c r="Q12" i="188"/>
  <c r="P12" i="188"/>
  <c r="M12" i="188" s="1"/>
  <c r="O12" i="188"/>
  <c r="K12" i="188"/>
  <c r="J12" i="188"/>
  <c r="H12" i="188"/>
  <c r="B12" i="188"/>
  <c r="S11" i="188"/>
  <c r="Q11" i="188"/>
  <c r="P11" i="188"/>
  <c r="P16" i="188" s="1"/>
  <c r="M16" i="188" s="1"/>
  <c r="O11" i="188"/>
  <c r="K11" i="188"/>
  <c r="H11" i="188"/>
  <c r="B11" i="188"/>
  <c r="U10" i="188"/>
  <c r="T10" i="188"/>
  <c r="S10" i="188"/>
  <c r="R10" i="188"/>
  <c r="Q10" i="188"/>
  <c r="P10" i="188"/>
  <c r="O10" i="188"/>
  <c r="N10" i="188"/>
  <c r="M10" i="188"/>
  <c r="L10" i="188"/>
  <c r="K10" i="188"/>
  <c r="J10" i="188"/>
  <c r="I10" i="188"/>
  <c r="H10" i="188"/>
  <c r="G10" i="188"/>
  <c r="U9" i="188"/>
  <c r="S9" i="188"/>
  <c r="Q9" i="188"/>
  <c r="P9" i="188"/>
  <c r="N9" i="188"/>
  <c r="L9" i="188"/>
  <c r="K9" i="188"/>
  <c r="I9" i="188"/>
  <c r="G9" i="188"/>
  <c r="Q8" i="188"/>
  <c r="L8" i="188"/>
  <c r="G8" i="188"/>
  <c r="B8" i="188"/>
  <c r="B7" i="188"/>
  <c r="B5" i="188"/>
  <c r="B41" i="181"/>
  <c r="I40" i="181"/>
  <c r="G40" i="181"/>
  <c r="B40" i="181"/>
  <c r="K39" i="181"/>
  <c r="J39" i="181"/>
  <c r="H39" i="181"/>
  <c r="K38" i="181"/>
  <c r="J38" i="181"/>
  <c r="H38" i="181"/>
  <c r="K37" i="181"/>
  <c r="H37" i="181" s="1"/>
  <c r="J37" i="181"/>
  <c r="K36" i="181"/>
  <c r="J36" i="181"/>
  <c r="H36" i="181"/>
  <c r="K35" i="181"/>
  <c r="H35" i="181" s="1"/>
  <c r="J35" i="181"/>
  <c r="K34" i="181"/>
  <c r="J34" i="181" s="1"/>
  <c r="H34" i="181"/>
  <c r="K33" i="181"/>
  <c r="J33" i="181"/>
  <c r="H33" i="181"/>
  <c r="K32" i="181"/>
  <c r="J32" i="181"/>
  <c r="H32" i="181"/>
  <c r="K31" i="181"/>
  <c r="J31" i="181" s="1"/>
  <c r="H31" i="181"/>
  <c r="K30" i="181"/>
  <c r="J30" i="181" s="1"/>
  <c r="K29" i="181"/>
  <c r="H29" i="181" s="1"/>
  <c r="J29" i="181"/>
  <c r="K28" i="181"/>
  <c r="J28" i="181"/>
  <c r="H28" i="181"/>
  <c r="K27" i="181"/>
  <c r="J27" i="181"/>
  <c r="H27" i="181"/>
  <c r="K26" i="181"/>
  <c r="J26" i="181"/>
  <c r="H26" i="181"/>
  <c r="K25" i="181"/>
  <c r="J25" i="181"/>
  <c r="H25" i="181"/>
  <c r="K24" i="181"/>
  <c r="J24" i="181"/>
  <c r="H24" i="181"/>
  <c r="K23" i="181"/>
  <c r="J23" i="181"/>
  <c r="H23" i="181"/>
  <c r="K22" i="181"/>
  <c r="J22" i="181"/>
  <c r="H22" i="181"/>
  <c r="K21" i="181"/>
  <c r="J21" i="181"/>
  <c r="I21" i="181"/>
  <c r="H21" i="181"/>
  <c r="G21" i="181"/>
  <c r="K20" i="181"/>
  <c r="I20" i="181"/>
  <c r="G20" i="181"/>
  <c r="B20" i="181"/>
  <c r="B19" i="181"/>
  <c r="B16" i="181"/>
  <c r="I15" i="181"/>
  <c r="G15" i="181"/>
  <c r="B15" i="181"/>
  <c r="K14" i="181"/>
  <c r="H14" i="181" s="1"/>
  <c r="J14" i="181"/>
  <c r="B14" i="181"/>
  <c r="K13" i="181"/>
  <c r="B13" i="181"/>
  <c r="K12" i="181"/>
  <c r="J12" i="181" s="1"/>
  <c r="H12" i="181"/>
  <c r="B12" i="181"/>
  <c r="K11" i="181"/>
  <c r="J11" i="181"/>
  <c r="H11" i="181"/>
  <c r="B11" i="181"/>
  <c r="K10" i="181"/>
  <c r="J10" i="181"/>
  <c r="H10" i="181"/>
  <c r="B10" i="181"/>
  <c r="K9" i="181"/>
  <c r="J9" i="181"/>
  <c r="I9" i="181"/>
  <c r="H9" i="181"/>
  <c r="G9" i="181"/>
  <c r="K8" i="181"/>
  <c r="I8" i="181"/>
  <c r="G8" i="181"/>
  <c r="B8" i="181"/>
  <c r="B7" i="181"/>
  <c r="B5" i="181"/>
  <c r="B4" i="181"/>
  <c r="B45" i="178"/>
  <c r="O44" i="178"/>
  <c r="M44" i="178"/>
  <c r="K44" i="178"/>
  <c r="I44" i="178"/>
  <c r="G44" i="178"/>
  <c r="B44" i="178"/>
  <c r="Q36" i="178"/>
  <c r="J36" i="178" s="1"/>
  <c r="P36" i="178"/>
  <c r="Q35" i="178"/>
  <c r="P35" i="178"/>
  <c r="L35" i="178"/>
  <c r="J35" i="178"/>
  <c r="Q32" i="178"/>
  <c r="Q30" i="178"/>
  <c r="J30" i="178"/>
  <c r="H30" i="178"/>
  <c r="Q29" i="178"/>
  <c r="J29" i="178"/>
  <c r="Q26" i="178"/>
  <c r="P26" i="178"/>
  <c r="N26" i="178"/>
  <c r="J26" i="178"/>
  <c r="Q25" i="178"/>
  <c r="P25" i="178"/>
  <c r="O25" i="178"/>
  <c r="N25" i="178"/>
  <c r="M25" i="178"/>
  <c r="L25" i="178"/>
  <c r="K25" i="178"/>
  <c r="J25" i="178"/>
  <c r="I25" i="178"/>
  <c r="H25" i="178"/>
  <c r="G25" i="178"/>
  <c r="Q22" i="178"/>
  <c r="O22" i="178"/>
  <c r="M22" i="178"/>
  <c r="K22" i="178"/>
  <c r="I22" i="178"/>
  <c r="G22" i="178"/>
  <c r="B22" i="178"/>
  <c r="B21" i="178"/>
  <c r="B18" i="178"/>
  <c r="O17" i="178"/>
  <c r="P17" i="178" s="1"/>
  <c r="M17" i="178"/>
  <c r="N17" i="178" s="1"/>
  <c r="K17" i="178"/>
  <c r="I17" i="178"/>
  <c r="G17" i="178"/>
  <c r="B17" i="178"/>
  <c r="P16" i="178"/>
  <c r="N16" i="178"/>
  <c r="L16" i="178"/>
  <c r="J16" i="178"/>
  <c r="H16" i="178"/>
  <c r="B16" i="178"/>
  <c r="P15" i="178"/>
  <c r="N15" i="178"/>
  <c r="L15" i="178"/>
  <c r="J15" i="178"/>
  <c r="H15" i="178"/>
  <c r="B15" i="178"/>
  <c r="P14" i="178"/>
  <c r="N14" i="178"/>
  <c r="L14" i="178"/>
  <c r="J14" i="178"/>
  <c r="H14" i="178"/>
  <c r="B14" i="178"/>
  <c r="P13" i="178"/>
  <c r="N13" i="178"/>
  <c r="L13" i="178"/>
  <c r="J13" i="178"/>
  <c r="H13" i="178"/>
  <c r="B13" i="178"/>
  <c r="P12" i="178"/>
  <c r="N12" i="178"/>
  <c r="L12" i="178"/>
  <c r="J12" i="178"/>
  <c r="H12" i="178"/>
  <c r="B12" i="178"/>
  <c r="Q11" i="178"/>
  <c r="P11" i="178"/>
  <c r="O11" i="178"/>
  <c r="N11" i="178"/>
  <c r="M11" i="178"/>
  <c r="L11" i="178"/>
  <c r="K11" i="178"/>
  <c r="J11" i="178"/>
  <c r="I11" i="178"/>
  <c r="H11" i="178"/>
  <c r="G11" i="178"/>
  <c r="Q8" i="178"/>
  <c r="O8" i="178"/>
  <c r="M8" i="178"/>
  <c r="K8" i="178"/>
  <c r="I8" i="178"/>
  <c r="G8" i="178"/>
  <c r="B8" i="178"/>
  <c r="B7" i="178"/>
  <c r="B5" i="178"/>
  <c r="B45" i="173"/>
  <c r="M44" i="173"/>
  <c r="J44" i="173" s="1"/>
  <c r="K44" i="173"/>
  <c r="I44" i="173"/>
  <c r="G44" i="173"/>
  <c r="B44" i="173"/>
  <c r="M43" i="173"/>
  <c r="L43" i="173"/>
  <c r="J43" i="173"/>
  <c r="H43" i="173"/>
  <c r="M42" i="173"/>
  <c r="J42" i="173"/>
  <c r="M41" i="173"/>
  <c r="J41" i="173" s="1"/>
  <c r="L41" i="173"/>
  <c r="H41" i="173"/>
  <c r="M40" i="173"/>
  <c r="L40" i="173" s="1"/>
  <c r="M39" i="173"/>
  <c r="H39" i="173"/>
  <c r="M38" i="173"/>
  <c r="M37" i="173"/>
  <c r="L37" i="173"/>
  <c r="J37" i="173"/>
  <c r="H37" i="173"/>
  <c r="M36" i="173"/>
  <c r="L36" i="173"/>
  <c r="M35" i="173"/>
  <c r="H35" i="173" s="1"/>
  <c r="L35" i="173"/>
  <c r="J35" i="173"/>
  <c r="M34" i="173"/>
  <c r="L34" i="173" s="1"/>
  <c r="J34" i="173"/>
  <c r="H34" i="173"/>
  <c r="M33" i="173"/>
  <c r="L33" i="173"/>
  <c r="M32" i="173"/>
  <c r="H32" i="173" s="1"/>
  <c r="L32" i="173"/>
  <c r="J32" i="173"/>
  <c r="M31" i="173"/>
  <c r="M30" i="173"/>
  <c r="M29" i="173"/>
  <c r="J29" i="173" s="1"/>
  <c r="L29" i="173"/>
  <c r="H29" i="173"/>
  <c r="M28" i="173"/>
  <c r="L28" i="173"/>
  <c r="J28" i="173"/>
  <c r="H28" i="173"/>
  <c r="M27" i="173"/>
  <c r="L27" i="173"/>
  <c r="J27" i="173"/>
  <c r="H27" i="173"/>
  <c r="M26" i="173"/>
  <c r="M25" i="173"/>
  <c r="L25" i="173"/>
  <c r="K25" i="173"/>
  <c r="J25" i="173"/>
  <c r="I25" i="173"/>
  <c r="H25" i="173"/>
  <c r="G25" i="173"/>
  <c r="M22" i="173"/>
  <c r="K22" i="173"/>
  <c r="I22" i="173"/>
  <c r="G22" i="173"/>
  <c r="B22" i="173"/>
  <c r="B21" i="173"/>
  <c r="B18" i="173"/>
  <c r="K17" i="173"/>
  <c r="I17" i="173"/>
  <c r="G17" i="173"/>
  <c r="B17" i="173"/>
  <c r="M16" i="173"/>
  <c r="H16" i="173" s="1"/>
  <c r="L16" i="173"/>
  <c r="J16" i="173"/>
  <c r="B16" i="173"/>
  <c r="M15" i="173"/>
  <c r="L15" i="173"/>
  <c r="B15" i="173"/>
  <c r="M14" i="173"/>
  <c r="H14" i="173"/>
  <c r="B14" i="173"/>
  <c r="M13" i="173"/>
  <c r="H13" i="173"/>
  <c r="B13" i="173"/>
  <c r="M12" i="173"/>
  <c r="H12" i="173" s="1"/>
  <c r="L12" i="173"/>
  <c r="J12" i="173"/>
  <c r="B12" i="173"/>
  <c r="M11" i="173"/>
  <c r="L11" i="173"/>
  <c r="K11" i="173"/>
  <c r="J11" i="173"/>
  <c r="I11" i="173"/>
  <c r="H11" i="173"/>
  <c r="G11" i="173"/>
  <c r="M8" i="173"/>
  <c r="B8" i="173"/>
  <c r="B7" i="173"/>
  <c r="B5" i="173"/>
  <c r="B4" i="173"/>
  <c r="K42" i="172"/>
  <c r="I42" i="172"/>
  <c r="G42" i="172"/>
  <c r="B42" i="172"/>
  <c r="J41" i="172"/>
  <c r="M40" i="172"/>
  <c r="L40" i="172" s="1"/>
  <c r="J40" i="172"/>
  <c r="H40" i="172"/>
  <c r="M37" i="172"/>
  <c r="L37" i="172"/>
  <c r="M36" i="172"/>
  <c r="H36" i="172" s="1"/>
  <c r="M34" i="172"/>
  <c r="L34" i="172"/>
  <c r="J34" i="172"/>
  <c r="H34" i="172"/>
  <c r="H33" i="172"/>
  <c r="M31" i="172"/>
  <c r="H29" i="172"/>
  <c r="L26" i="172"/>
  <c r="J26" i="172"/>
  <c r="H26" i="172"/>
  <c r="M25" i="172"/>
  <c r="H25" i="172" s="1"/>
  <c r="L25" i="172"/>
  <c r="J25" i="172"/>
  <c r="M23" i="172"/>
  <c r="L23" i="172"/>
  <c r="K23" i="172"/>
  <c r="J23" i="172"/>
  <c r="I23" i="172"/>
  <c r="H23" i="172"/>
  <c r="G23" i="172"/>
  <c r="M22" i="172"/>
  <c r="I22" i="172"/>
  <c r="G22" i="172"/>
  <c r="K21" i="172"/>
  <c r="G21" i="172"/>
  <c r="B21" i="172"/>
  <c r="B20" i="172"/>
  <c r="B17" i="172"/>
  <c r="M16" i="172"/>
  <c r="K16" i="172"/>
  <c r="I16" i="172"/>
  <c r="J16" i="172" s="1"/>
  <c r="H16" i="172"/>
  <c r="G16" i="172"/>
  <c r="B16" i="172"/>
  <c r="L15" i="172"/>
  <c r="J15" i="172"/>
  <c r="H15" i="172"/>
  <c r="B15" i="172"/>
  <c r="L14" i="172"/>
  <c r="J14" i="172"/>
  <c r="H14" i="172"/>
  <c r="B14" i="172"/>
  <c r="L13" i="172"/>
  <c r="J13" i="172"/>
  <c r="H13" i="172"/>
  <c r="B13" i="172"/>
  <c r="L12" i="172"/>
  <c r="J12" i="172"/>
  <c r="H12" i="172"/>
  <c r="B12" i="172"/>
  <c r="L11" i="172"/>
  <c r="J11" i="172"/>
  <c r="H11" i="172"/>
  <c r="B11" i="172"/>
  <c r="M10" i="172"/>
  <c r="L10" i="172"/>
  <c r="K10" i="172"/>
  <c r="J10" i="172"/>
  <c r="I10" i="172"/>
  <c r="H10" i="172"/>
  <c r="G10" i="172"/>
  <c r="M9" i="172"/>
  <c r="I9" i="172"/>
  <c r="G9" i="172"/>
  <c r="K8" i="172"/>
  <c r="G8" i="172"/>
  <c r="B8" i="172"/>
  <c r="B7" i="172"/>
  <c r="B5" i="172"/>
  <c r="E51" i="189"/>
  <c r="B45" i="189"/>
  <c r="I44" i="189"/>
  <c r="H44" i="189"/>
  <c r="G44" i="189"/>
  <c r="B44" i="189"/>
  <c r="I43" i="189"/>
  <c r="I42" i="189"/>
  <c r="I41" i="189"/>
  <c r="K40" i="189"/>
  <c r="I40" i="189"/>
  <c r="I39" i="189"/>
  <c r="I38" i="189"/>
  <c r="I37" i="189"/>
  <c r="I36" i="189"/>
  <c r="I35" i="189"/>
  <c r="K34" i="189"/>
  <c r="I34" i="189"/>
  <c r="J34" i="189" s="1"/>
  <c r="I33" i="189"/>
  <c r="K32" i="189"/>
  <c r="I32" i="189"/>
  <c r="J32" i="189" s="1"/>
  <c r="I31" i="189"/>
  <c r="I30" i="189"/>
  <c r="K29" i="189"/>
  <c r="I29" i="189"/>
  <c r="J29" i="189" s="1"/>
  <c r="I28" i="189"/>
  <c r="I27" i="189"/>
  <c r="I26" i="189"/>
  <c r="J26" i="189" s="1"/>
  <c r="K25" i="189"/>
  <c r="J25" i="189"/>
  <c r="I25" i="189"/>
  <c r="H25" i="189"/>
  <c r="G25" i="189"/>
  <c r="I24" i="189"/>
  <c r="H24" i="189"/>
  <c r="G24" i="189"/>
  <c r="K22" i="189"/>
  <c r="G22" i="189"/>
  <c r="B22" i="189"/>
  <c r="B21" i="189"/>
  <c r="B18" i="189"/>
  <c r="H17" i="189"/>
  <c r="G17" i="189"/>
  <c r="I17" i="189" s="1"/>
  <c r="B17" i="189"/>
  <c r="K16" i="189"/>
  <c r="I16" i="189"/>
  <c r="B16" i="189"/>
  <c r="E54" i="189" s="1"/>
  <c r="I15" i="189"/>
  <c r="B15" i="189"/>
  <c r="E53" i="189" s="1"/>
  <c r="I14" i="189"/>
  <c r="B14" i="189"/>
  <c r="E52" i="189" s="1"/>
  <c r="I13" i="189"/>
  <c r="B13" i="189"/>
  <c r="I12" i="189"/>
  <c r="B12" i="189"/>
  <c r="E50" i="189" s="1"/>
  <c r="K11" i="189"/>
  <c r="J11" i="189"/>
  <c r="I11" i="189"/>
  <c r="H11" i="189"/>
  <c r="G11" i="189"/>
  <c r="I10" i="189"/>
  <c r="H10" i="189"/>
  <c r="G10" i="189"/>
  <c r="K8" i="189"/>
  <c r="G8" i="189"/>
  <c r="B8" i="189"/>
  <c r="B7" i="189"/>
  <c r="B5" i="189"/>
  <c r="B28" i="256"/>
  <c r="K27" i="256"/>
  <c r="I27" i="256"/>
  <c r="J27" i="256" s="1"/>
  <c r="G27" i="256"/>
  <c r="I26" i="256"/>
  <c r="K26" i="256" s="1"/>
  <c r="G26" i="256"/>
  <c r="I25" i="256"/>
  <c r="G25" i="256"/>
  <c r="K25" i="256" s="1"/>
  <c r="I24" i="256"/>
  <c r="G24" i="256"/>
  <c r="K24" i="256" s="1"/>
  <c r="K23" i="256"/>
  <c r="J23" i="256"/>
  <c r="I23" i="256"/>
  <c r="G23" i="256"/>
  <c r="I22" i="256"/>
  <c r="G22" i="256"/>
  <c r="K22" i="256" s="1"/>
  <c r="J22" i="256" s="1"/>
  <c r="K21" i="256"/>
  <c r="J21" i="256"/>
  <c r="I21" i="256"/>
  <c r="G21" i="256"/>
  <c r="I20" i="256"/>
  <c r="G20" i="256"/>
  <c r="I19" i="256"/>
  <c r="G19" i="256"/>
  <c r="I18" i="256"/>
  <c r="K18" i="256" s="1"/>
  <c r="G18" i="256"/>
  <c r="K17" i="256"/>
  <c r="I17" i="256"/>
  <c r="J17" i="256" s="1"/>
  <c r="G17" i="256"/>
  <c r="I16" i="256"/>
  <c r="G16" i="256"/>
  <c r="I15" i="256"/>
  <c r="K15" i="256" s="1"/>
  <c r="H15" i="256" s="1"/>
  <c r="G15" i="256"/>
  <c r="I14" i="256"/>
  <c r="G14" i="256"/>
  <c r="I13" i="256"/>
  <c r="G13" i="256"/>
  <c r="K12" i="256"/>
  <c r="J12" i="256"/>
  <c r="I12" i="256"/>
  <c r="G12" i="256"/>
  <c r="I11" i="256"/>
  <c r="G11" i="256"/>
  <c r="K11" i="256" s="1"/>
  <c r="J11" i="256" s="1"/>
  <c r="I10" i="256"/>
  <c r="G10" i="256"/>
  <c r="K9" i="256"/>
  <c r="J9" i="256"/>
  <c r="I9" i="256"/>
  <c r="H9" i="256"/>
  <c r="G9" i="256"/>
  <c r="K8" i="256"/>
  <c r="I8" i="256"/>
  <c r="G8" i="256"/>
  <c r="B8" i="256"/>
  <c r="B7" i="256"/>
  <c r="B5" i="256"/>
  <c r="AE57" i="255"/>
  <c r="Z57" i="255"/>
  <c r="X57" i="255"/>
  <c r="V57" i="255"/>
  <c r="S57" i="255"/>
  <c r="Q57" i="255"/>
  <c r="O57" i="255"/>
  <c r="L57" i="255"/>
  <c r="J57" i="255"/>
  <c r="H57" i="255"/>
  <c r="B57" i="255"/>
  <c r="AG56" i="255"/>
  <c r="AE56" i="255"/>
  <c r="AC56" i="255"/>
  <c r="AA56" i="255"/>
  <c r="Y56" i="255"/>
  <c r="W56" i="255"/>
  <c r="U56" i="255"/>
  <c r="T56" i="255"/>
  <c r="P56" i="255"/>
  <c r="M56" i="255"/>
  <c r="AG55" i="255"/>
  <c r="AE55" i="255"/>
  <c r="AC55" i="255"/>
  <c r="AA55" i="255"/>
  <c r="T55" i="255"/>
  <c r="R55" i="255"/>
  <c r="P55" i="255"/>
  <c r="N55" i="255"/>
  <c r="M55" i="255"/>
  <c r="G55" i="255"/>
  <c r="AG54" i="255"/>
  <c r="AE54" i="255"/>
  <c r="AC54" i="255"/>
  <c r="AA54" i="255"/>
  <c r="W54" i="255"/>
  <c r="T54" i="255"/>
  <c r="N54" i="255" s="1"/>
  <c r="R54" i="255"/>
  <c r="P54" i="255"/>
  <c r="M54" i="255"/>
  <c r="I54" i="255"/>
  <c r="AG53" i="255"/>
  <c r="AE53" i="255"/>
  <c r="AH53" i="255" s="1"/>
  <c r="AB53" i="255" s="1"/>
  <c r="AD53" i="255"/>
  <c r="AC53" i="255"/>
  <c r="AA53" i="255"/>
  <c r="Y53" i="255" s="1"/>
  <c r="W53" i="255"/>
  <c r="U53" i="255"/>
  <c r="T53" i="255"/>
  <c r="R53" i="255"/>
  <c r="P53" i="255"/>
  <c r="N53" i="255"/>
  <c r="M53" i="255"/>
  <c r="G53" i="255"/>
  <c r="AG52" i="255"/>
  <c r="AE52" i="255"/>
  <c r="AH52" i="255" s="1"/>
  <c r="AC52" i="255"/>
  <c r="AA52" i="255"/>
  <c r="W52" i="255" s="1"/>
  <c r="Y52" i="255"/>
  <c r="U52" i="255"/>
  <c r="T52" i="255"/>
  <c r="R52" i="255" s="1"/>
  <c r="P52" i="255"/>
  <c r="N52" i="255"/>
  <c r="M52" i="255"/>
  <c r="K52" i="255"/>
  <c r="AG51" i="255"/>
  <c r="AE51" i="255"/>
  <c r="AC51" i="255"/>
  <c r="AA51" i="255"/>
  <c r="Y51" i="255"/>
  <c r="W51" i="255"/>
  <c r="U51" i="255"/>
  <c r="T51" i="255"/>
  <c r="R51" i="255"/>
  <c r="P51" i="255"/>
  <c r="N51" i="255"/>
  <c r="M51" i="255"/>
  <c r="K51" i="255"/>
  <c r="I51" i="255"/>
  <c r="G51" i="255"/>
  <c r="AG50" i="255"/>
  <c r="AE50" i="255"/>
  <c r="AC50" i="255"/>
  <c r="AA50" i="255"/>
  <c r="Y50" i="255" s="1"/>
  <c r="T50" i="255"/>
  <c r="R50" i="255" s="1"/>
  <c r="P50" i="255"/>
  <c r="N50" i="255"/>
  <c r="M50" i="255"/>
  <c r="G50" i="255"/>
  <c r="AG49" i="255"/>
  <c r="AE49" i="255"/>
  <c r="AC49" i="255"/>
  <c r="AA49" i="255"/>
  <c r="W49" i="255" s="1"/>
  <c r="Y49" i="255"/>
  <c r="U49" i="255"/>
  <c r="T49" i="255"/>
  <c r="R49" i="255" s="1"/>
  <c r="M49" i="255"/>
  <c r="K49" i="255"/>
  <c r="I49" i="255"/>
  <c r="G49" i="255"/>
  <c r="AG48" i="255"/>
  <c r="AE48" i="255"/>
  <c r="AC48" i="255"/>
  <c r="AA48" i="255"/>
  <c r="Y48" i="255"/>
  <c r="W48" i="255"/>
  <c r="U48" i="255"/>
  <c r="T48" i="255"/>
  <c r="N48" i="255" s="1"/>
  <c r="M48" i="255"/>
  <c r="I48" i="255" s="1"/>
  <c r="K48" i="255"/>
  <c r="G48" i="255"/>
  <c r="AG47" i="255"/>
  <c r="AH47" i="255" s="1"/>
  <c r="AD47" i="255" s="1"/>
  <c r="AF47" i="255"/>
  <c r="AE47" i="255"/>
  <c r="AC47" i="255"/>
  <c r="AB47" i="255"/>
  <c r="AA47" i="255"/>
  <c r="Y47" i="255"/>
  <c r="W47" i="255"/>
  <c r="U47" i="255"/>
  <c r="T47" i="255"/>
  <c r="R47" i="255"/>
  <c r="M47" i="255"/>
  <c r="I47" i="255" s="1"/>
  <c r="K47" i="255"/>
  <c r="G47" i="255"/>
  <c r="AG46" i="255"/>
  <c r="AE46" i="255"/>
  <c r="AC46" i="255"/>
  <c r="AA46" i="255"/>
  <c r="W46" i="255" s="1"/>
  <c r="Y46" i="255"/>
  <c r="T46" i="255"/>
  <c r="R46" i="255" s="1"/>
  <c r="P46" i="255"/>
  <c r="N46" i="255"/>
  <c r="M46" i="255"/>
  <c r="G46" i="255"/>
  <c r="AG45" i="255"/>
  <c r="AH45" i="255" s="1"/>
  <c r="AE45" i="255"/>
  <c r="AC45" i="255"/>
  <c r="AA45" i="255"/>
  <c r="U45" i="255" s="1"/>
  <c r="Y45" i="255"/>
  <c r="W45" i="255"/>
  <c r="T45" i="255"/>
  <c r="P45" i="255" s="1"/>
  <c r="R45" i="255"/>
  <c r="N45" i="255"/>
  <c r="M45" i="255"/>
  <c r="AG44" i="255"/>
  <c r="AE44" i="255"/>
  <c r="AC44" i="255"/>
  <c r="AA44" i="255"/>
  <c r="W44" i="255"/>
  <c r="T44" i="255"/>
  <c r="R44" i="255"/>
  <c r="P44" i="255"/>
  <c r="N44" i="255"/>
  <c r="M44" i="255"/>
  <c r="K44" i="255"/>
  <c r="I44" i="255"/>
  <c r="G44" i="255"/>
  <c r="AH43" i="255"/>
  <c r="AG43" i="255"/>
  <c r="AF43" i="255"/>
  <c r="AE43" i="255"/>
  <c r="AC43" i="255"/>
  <c r="AA43" i="255"/>
  <c r="Y43" i="255"/>
  <c r="W43" i="255"/>
  <c r="U43" i="255"/>
  <c r="T43" i="255"/>
  <c r="P43" i="255" s="1"/>
  <c r="R43" i="255"/>
  <c r="N43" i="255"/>
  <c r="M43" i="255"/>
  <c r="AG42" i="255"/>
  <c r="AH42" i="255" s="1"/>
  <c r="AE42" i="255"/>
  <c r="AC42" i="255"/>
  <c r="AA42" i="255"/>
  <c r="Y42" i="255" s="1"/>
  <c r="T42" i="255"/>
  <c r="R42" i="255"/>
  <c r="P42" i="255"/>
  <c r="N42" i="255"/>
  <c r="M42" i="255"/>
  <c r="K42" i="255" s="1"/>
  <c r="I42" i="255"/>
  <c r="G42" i="255"/>
  <c r="AG41" i="255"/>
  <c r="AE41" i="255"/>
  <c r="AC41" i="255"/>
  <c r="AH41" i="255" s="1"/>
  <c r="AA41" i="255"/>
  <c r="Y41" i="255" s="1"/>
  <c r="W41" i="255"/>
  <c r="U41" i="255"/>
  <c r="T41" i="255"/>
  <c r="P41" i="255" s="1"/>
  <c r="R41" i="255"/>
  <c r="N41" i="255"/>
  <c r="M41" i="255"/>
  <c r="K41" i="255"/>
  <c r="AG40" i="255"/>
  <c r="AE40" i="255"/>
  <c r="AC40" i="255"/>
  <c r="AA40" i="255"/>
  <c r="Y40" i="255"/>
  <c r="W40" i="255"/>
  <c r="U40" i="255"/>
  <c r="T40" i="255"/>
  <c r="R40" i="255" s="1"/>
  <c r="P40" i="255"/>
  <c r="N40" i="255"/>
  <c r="M40" i="255"/>
  <c r="K40" i="255"/>
  <c r="I40" i="255"/>
  <c r="G40" i="255"/>
  <c r="AH39" i="255"/>
  <c r="AG39" i="255"/>
  <c r="AE39" i="255"/>
  <c r="AC39" i="255"/>
  <c r="AA39" i="255"/>
  <c r="U39" i="255" s="1"/>
  <c r="Y39" i="255"/>
  <c r="T39" i="255"/>
  <c r="P39" i="255"/>
  <c r="N39" i="255"/>
  <c r="M39" i="255"/>
  <c r="K39" i="255"/>
  <c r="I39" i="255"/>
  <c r="G39" i="255"/>
  <c r="AH38" i="255"/>
  <c r="AG38" i="255"/>
  <c r="AF38" i="255"/>
  <c r="AE38" i="255"/>
  <c r="AD38" i="255"/>
  <c r="AC38" i="255"/>
  <c r="AB38" i="255"/>
  <c r="AA38" i="255"/>
  <c r="Z38" i="255"/>
  <c r="Y38" i="255"/>
  <c r="X38" i="255"/>
  <c r="W38" i="255"/>
  <c r="V38" i="255"/>
  <c r="U38" i="255"/>
  <c r="T38" i="255"/>
  <c r="S38" i="255"/>
  <c r="R38" i="255"/>
  <c r="Q38" i="255"/>
  <c r="P38" i="255"/>
  <c r="O38" i="255"/>
  <c r="N38" i="255"/>
  <c r="M38" i="255"/>
  <c r="L38" i="255"/>
  <c r="K38" i="255"/>
  <c r="J38" i="255"/>
  <c r="I38" i="255"/>
  <c r="H38" i="255"/>
  <c r="G38" i="255"/>
  <c r="AH35" i="255"/>
  <c r="AA35" i="255"/>
  <c r="T35" i="255"/>
  <c r="M35" i="255"/>
  <c r="AB34" i="255"/>
  <c r="B34" i="255"/>
  <c r="B33" i="255"/>
  <c r="Y29" i="255"/>
  <c r="Z29" i="255" s="1"/>
  <c r="W29" i="255"/>
  <c r="U29" i="255"/>
  <c r="R29" i="255"/>
  <c r="P29" i="255"/>
  <c r="N29" i="255"/>
  <c r="K29" i="255"/>
  <c r="I29" i="255"/>
  <c r="G29" i="255"/>
  <c r="B29" i="255"/>
  <c r="AF28" i="255"/>
  <c r="AD28" i="255"/>
  <c r="AB28" i="255"/>
  <c r="AA28" i="255"/>
  <c r="Z28" i="255"/>
  <c r="X28" i="255"/>
  <c r="V28" i="255"/>
  <c r="T28" i="255"/>
  <c r="S28" i="255"/>
  <c r="Q28" i="255"/>
  <c r="O28" i="255"/>
  <c r="M28" i="255"/>
  <c r="H28" i="255"/>
  <c r="AF27" i="255"/>
  <c r="AD27" i="255"/>
  <c r="AB27" i="255"/>
  <c r="AA27" i="255"/>
  <c r="Z27" i="255"/>
  <c r="X27" i="255"/>
  <c r="V27" i="255"/>
  <c r="T27" i="255"/>
  <c r="M27" i="255"/>
  <c r="J27" i="255" s="1"/>
  <c r="L27" i="255"/>
  <c r="H27" i="255"/>
  <c r="AH26" i="255"/>
  <c r="AG26" i="255" s="1"/>
  <c r="AF26" i="255"/>
  <c r="AD26" i="255"/>
  <c r="AB26" i="255"/>
  <c r="AC26" i="255" s="1"/>
  <c r="AA26" i="255"/>
  <c r="AA29" i="255" s="1"/>
  <c r="X29" i="255" s="1"/>
  <c r="Z26" i="255"/>
  <c r="X26" i="255"/>
  <c r="V26" i="255"/>
  <c r="T26" i="255"/>
  <c r="M26" i="255"/>
  <c r="L26" i="255"/>
  <c r="J26" i="255"/>
  <c r="H26" i="255"/>
  <c r="AF25" i="255"/>
  <c r="AD25" i="255"/>
  <c r="AE25" i="255" s="1"/>
  <c r="AB25" i="255"/>
  <c r="AH25" i="255" s="1"/>
  <c r="AG25" i="255" s="1"/>
  <c r="AA25" i="255"/>
  <c r="Z25" i="255"/>
  <c r="X25" i="255"/>
  <c r="V25" i="255"/>
  <c r="T25" i="255"/>
  <c r="Q25" i="255" s="1"/>
  <c r="S25" i="255"/>
  <c r="O25" i="255"/>
  <c r="M25" i="255"/>
  <c r="L25" i="255" s="1"/>
  <c r="J25" i="255"/>
  <c r="H25" i="255"/>
  <c r="AF24" i="255"/>
  <c r="AG24" i="255" s="1"/>
  <c r="AE24" i="255"/>
  <c r="AD24" i="255"/>
  <c r="AB24" i="255"/>
  <c r="AH24" i="255" s="1"/>
  <c r="AA24" i="255"/>
  <c r="Z24" i="255"/>
  <c r="X24" i="255"/>
  <c r="V24" i="255"/>
  <c r="T24" i="255"/>
  <c r="Q24" i="255" s="1"/>
  <c r="S24" i="255"/>
  <c r="O24" i="255"/>
  <c r="M24" i="255"/>
  <c r="J24" i="255" s="1"/>
  <c r="L24" i="255"/>
  <c r="H24" i="255"/>
  <c r="AF23" i="255"/>
  <c r="AD23" i="255"/>
  <c r="AB23" i="255"/>
  <c r="AA23" i="255"/>
  <c r="Z23" i="255"/>
  <c r="T23" i="255"/>
  <c r="O23" i="255"/>
  <c r="M23" i="255"/>
  <c r="L23" i="255"/>
  <c r="J23" i="255"/>
  <c r="H23" i="255"/>
  <c r="AF22" i="255"/>
  <c r="AG22" i="255" s="1"/>
  <c r="AD22" i="255"/>
  <c r="AE22" i="255" s="1"/>
  <c r="AB22" i="255"/>
  <c r="AH22" i="255" s="1"/>
  <c r="AA22" i="255"/>
  <c r="Z22" i="255"/>
  <c r="X22" i="255"/>
  <c r="V22" i="255"/>
  <c r="T22" i="255"/>
  <c r="S22" i="255" s="1"/>
  <c r="Q22" i="255"/>
  <c r="O22" i="255"/>
  <c r="M22" i="255"/>
  <c r="H22" i="255"/>
  <c r="AH21" i="255"/>
  <c r="AE21" i="255" s="1"/>
  <c r="AF21" i="255"/>
  <c r="AG21" i="255" s="1"/>
  <c r="AD21" i="255"/>
  <c r="AB21" i="255"/>
  <c r="AA21" i="255"/>
  <c r="X21" i="255" s="1"/>
  <c r="Z21" i="255"/>
  <c r="V21" i="255"/>
  <c r="T21" i="255"/>
  <c r="O21" i="255" s="1"/>
  <c r="S21" i="255"/>
  <c r="Q21" i="255"/>
  <c r="M21" i="255"/>
  <c r="L21" i="255"/>
  <c r="J21" i="255"/>
  <c r="H21" i="255"/>
  <c r="AF20" i="255"/>
  <c r="AD20" i="255"/>
  <c r="AH20" i="255" s="1"/>
  <c r="AC20" i="255" s="1"/>
  <c r="AB20" i="255"/>
  <c r="AA20" i="255"/>
  <c r="Z20" i="255"/>
  <c r="X20" i="255"/>
  <c r="V20" i="255"/>
  <c r="T20" i="255"/>
  <c r="O20" i="255"/>
  <c r="M20" i="255"/>
  <c r="J20" i="255" s="1"/>
  <c r="L20" i="255"/>
  <c r="H20" i="255"/>
  <c r="AF19" i="255"/>
  <c r="AD19" i="255"/>
  <c r="AB19" i="255"/>
  <c r="AA19" i="255"/>
  <c r="Z19" i="255"/>
  <c r="X19" i="255"/>
  <c r="V19" i="255"/>
  <c r="T19" i="255"/>
  <c r="M19" i="255"/>
  <c r="J19" i="255" s="1"/>
  <c r="L19" i="255"/>
  <c r="H19" i="255"/>
  <c r="AF18" i="255"/>
  <c r="AD18" i="255"/>
  <c r="AB18" i="255"/>
  <c r="AA18" i="255"/>
  <c r="Z18" i="255"/>
  <c r="X18" i="255"/>
  <c r="V18" i="255"/>
  <c r="T18" i="255"/>
  <c r="S18" i="255"/>
  <c r="Q18" i="255"/>
  <c r="O18" i="255"/>
  <c r="M18" i="255"/>
  <c r="L18" i="255"/>
  <c r="J18" i="255"/>
  <c r="H18" i="255"/>
  <c r="AF17" i="255"/>
  <c r="AD17" i="255"/>
  <c r="AB17" i="255"/>
  <c r="AA17" i="255"/>
  <c r="Z17" i="255" s="1"/>
  <c r="X17" i="255"/>
  <c r="V17" i="255"/>
  <c r="T17" i="255"/>
  <c r="S17" i="255" s="1"/>
  <c r="Q17" i="255"/>
  <c r="O17" i="255"/>
  <c r="M17" i="255"/>
  <c r="J17" i="255" s="1"/>
  <c r="L17" i="255"/>
  <c r="H17" i="255"/>
  <c r="AF16" i="255"/>
  <c r="AH16" i="255" s="1"/>
  <c r="AE16" i="255"/>
  <c r="AD16" i="255"/>
  <c r="AB16" i="255"/>
  <c r="AA16" i="255"/>
  <c r="V16" i="255" s="1"/>
  <c r="Z16" i="255"/>
  <c r="X16" i="255"/>
  <c r="T16" i="255"/>
  <c r="O16" i="255" s="1"/>
  <c r="M16" i="255"/>
  <c r="L16" i="255"/>
  <c r="J16" i="255"/>
  <c r="H16" i="255"/>
  <c r="AH15" i="255"/>
  <c r="AG15" i="255"/>
  <c r="AF15" i="255"/>
  <c r="AD15" i="255"/>
  <c r="AE15" i="255" s="1"/>
  <c r="AC15" i="255"/>
  <c r="AB15" i="255"/>
  <c r="AA15" i="255"/>
  <c r="Z15" i="255"/>
  <c r="X15" i="255"/>
  <c r="V15" i="255"/>
  <c r="T15" i="255"/>
  <c r="S15" i="255" s="1"/>
  <c r="M15" i="255"/>
  <c r="H15" i="255" s="1"/>
  <c r="L15" i="255"/>
  <c r="J15" i="255"/>
  <c r="AF14" i="255"/>
  <c r="AD14" i="255"/>
  <c r="AB14" i="255"/>
  <c r="AA14" i="255"/>
  <c r="Z14" i="255"/>
  <c r="T14" i="255"/>
  <c r="S14" i="255"/>
  <c r="Q14" i="255"/>
  <c r="O14" i="255"/>
  <c r="M14" i="255"/>
  <c r="L14" i="255"/>
  <c r="J14" i="255"/>
  <c r="H14" i="255"/>
  <c r="AF13" i="255"/>
  <c r="AD13" i="255"/>
  <c r="AB13" i="255"/>
  <c r="AA13" i="255"/>
  <c r="Z13" i="255"/>
  <c r="X13" i="255"/>
  <c r="V13" i="255"/>
  <c r="T13" i="255"/>
  <c r="S13" i="255" s="1"/>
  <c r="Q13" i="255"/>
  <c r="M13" i="255"/>
  <c r="H13" i="255" s="1"/>
  <c r="L13" i="255"/>
  <c r="J13" i="255"/>
  <c r="AF12" i="255"/>
  <c r="AD12" i="255"/>
  <c r="AB12" i="255"/>
  <c r="AA12" i="255"/>
  <c r="X12" i="255" s="1"/>
  <c r="Z12" i="255"/>
  <c r="V12" i="255"/>
  <c r="T12" i="255"/>
  <c r="S12" i="255"/>
  <c r="Q12" i="255"/>
  <c r="O12" i="255"/>
  <c r="M12" i="255"/>
  <c r="J12" i="255" s="1"/>
  <c r="AF11" i="255"/>
  <c r="AD11" i="255"/>
  <c r="AB11" i="255"/>
  <c r="AA11" i="255"/>
  <c r="Z11" i="255"/>
  <c r="X11" i="255"/>
  <c r="V11" i="255"/>
  <c r="T11" i="255"/>
  <c r="O11" i="255" s="1"/>
  <c r="S11" i="255"/>
  <c r="Q11" i="255"/>
  <c r="M11" i="255"/>
  <c r="L11" i="255"/>
  <c r="J11" i="255"/>
  <c r="AH10" i="255"/>
  <c r="AG10" i="255"/>
  <c r="AF10" i="255"/>
  <c r="AE10" i="255"/>
  <c r="AD10" i="255"/>
  <c r="AC10" i="255"/>
  <c r="AB10" i="255"/>
  <c r="AA10" i="255"/>
  <c r="Z10" i="255"/>
  <c r="Y10" i="255"/>
  <c r="X10" i="255"/>
  <c r="W10" i="255"/>
  <c r="V10" i="255"/>
  <c r="U10" i="255"/>
  <c r="T10" i="255"/>
  <c r="S10" i="255"/>
  <c r="R10" i="255"/>
  <c r="Q10" i="255"/>
  <c r="P10" i="255"/>
  <c r="O10" i="255"/>
  <c r="N10" i="255"/>
  <c r="M10" i="255"/>
  <c r="L10" i="255"/>
  <c r="K10" i="255"/>
  <c r="J10" i="255"/>
  <c r="I10" i="255"/>
  <c r="H10" i="255"/>
  <c r="G10" i="255"/>
  <c r="AH9" i="255"/>
  <c r="AF9" i="255"/>
  <c r="AD9" i="255"/>
  <c r="AB9" i="255"/>
  <c r="AA9" i="255"/>
  <c r="Y9" i="255"/>
  <c r="W9" i="255"/>
  <c r="U9" i="255"/>
  <c r="T9" i="255"/>
  <c r="R9" i="255"/>
  <c r="P9" i="255"/>
  <c r="N9" i="255"/>
  <c r="M9" i="255"/>
  <c r="K9" i="255"/>
  <c r="I9" i="255"/>
  <c r="G9" i="255"/>
  <c r="AB8" i="255"/>
  <c r="B8" i="255"/>
  <c r="B7" i="255"/>
  <c r="B5" i="255"/>
  <c r="B44" i="192"/>
  <c r="B43" i="192"/>
  <c r="I42" i="192"/>
  <c r="M41" i="192"/>
  <c r="K41" i="192"/>
  <c r="I41" i="192"/>
  <c r="G41" i="192"/>
  <c r="O40" i="192"/>
  <c r="L40" i="192" s="1"/>
  <c r="M40" i="192"/>
  <c r="N40" i="192" s="1"/>
  <c r="K40" i="192"/>
  <c r="I40" i="192"/>
  <c r="G40" i="192"/>
  <c r="M39" i="192"/>
  <c r="K39" i="192"/>
  <c r="I39" i="192"/>
  <c r="G39" i="192"/>
  <c r="B39" i="192"/>
  <c r="O38" i="192"/>
  <c r="J38" i="192" s="1"/>
  <c r="G38" i="192"/>
  <c r="O37" i="192"/>
  <c r="N37" i="192"/>
  <c r="L37" i="192"/>
  <c r="J37" i="192"/>
  <c r="G37" i="192"/>
  <c r="O36" i="192"/>
  <c r="N36" i="192"/>
  <c r="L36" i="192"/>
  <c r="J36" i="192"/>
  <c r="G36" i="192"/>
  <c r="B36" i="192"/>
  <c r="O35" i="192"/>
  <c r="G35" i="192"/>
  <c r="O34" i="192"/>
  <c r="N34" i="192"/>
  <c r="G34" i="192"/>
  <c r="O33" i="192"/>
  <c r="N33" i="192"/>
  <c r="G33" i="192"/>
  <c r="B33" i="192"/>
  <c r="O32" i="192"/>
  <c r="G32" i="192"/>
  <c r="P31" i="192"/>
  <c r="O31" i="192"/>
  <c r="N31" i="192"/>
  <c r="L31" i="192"/>
  <c r="J31" i="192"/>
  <c r="G31" i="192"/>
  <c r="P30" i="192"/>
  <c r="O30" i="192"/>
  <c r="N30" i="192"/>
  <c r="L30" i="192"/>
  <c r="J30" i="192"/>
  <c r="G30" i="192"/>
  <c r="B30" i="192"/>
  <c r="O29" i="192"/>
  <c r="J29" i="192" s="1"/>
  <c r="N29" i="192"/>
  <c r="L29" i="192"/>
  <c r="G29" i="192"/>
  <c r="O28" i="192"/>
  <c r="N28" i="192"/>
  <c r="L28" i="192"/>
  <c r="J28" i="192"/>
  <c r="G28" i="192"/>
  <c r="O27" i="192"/>
  <c r="N27" i="192"/>
  <c r="L27" i="192"/>
  <c r="G27" i="192"/>
  <c r="B27" i="192"/>
  <c r="O26" i="192"/>
  <c r="N26" i="192"/>
  <c r="L26" i="192"/>
  <c r="J26" i="192"/>
  <c r="G26" i="192"/>
  <c r="P25" i="192"/>
  <c r="O25" i="192"/>
  <c r="N25" i="192"/>
  <c r="G25" i="192"/>
  <c r="P24" i="192"/>
  <c r="O24" i="192"/>
  <c r="N24" i="192"/>
  <c r="L24" i="192"/>
  <c r="J24" i="192"/>
  <c r="G24" i="192"/>
  <c r="B24" i="192"/>
  <c r="P23" i="192"/>
  <c r="O23" i="192"/>
  <c r="N23" i="192"/>
  <c r="M23" i="192"/>
  <c r="L23" i="192"/>
  <c r="K23" i="192"/>
  <c r="J23" i="192"/>
  <c r="I23" i="192"/>
  <c r="O22" i="192"/>
  <c r="I21" i="192"/>
  <c r="G21" i="192"/>
  <c r="B21" i="192"/>
  <c r="B20" i="192"/>
  <c r="B17" i="192"/>
  <c r="I16" i="192"/>
  <c r="G16" i="192"/>
  <c r="B16" i="192"/>
  <c r="K15" i="192"/>
  <c r="J15" i="192"/>
  <c r="H15" i="192"/>
  <c r="B15" i="192"/>
  <c r="K14" i="192"/>
  <c r="J14" i="192"/>
  <c r="H14" i="192"/>
  <c r="B14" i="192"/>
  <c r="K13" i="192"/>
  <c r="B13" i="192"/>
  <c r="K12" i="192"/>
  <c r="J12" i="192" s="1"/>
  <c r="H12" i="192"/>
  <c r="B12" i="192"/>
  <c r="K11" i="192"/>
  <c r="J11" i="192"/>
  <c r="H11" i="192"/>
  <c r="B11" i="192"/>
  <c r="K10" i="192"/>
  <c r="J10" i="192"/>
  <c r="I10" i="192"/>
  <c r="H10" i="192"/>
  <c r="G10" i="192"/>
  <c r="K9" i="192"/>
  <c r="I9" i="192"/>
  <c r="G9" i="192"/>
  <c r="G8" i="192"/>
  <c r="B8" i="192"/>
  <c r="B7" i="192"/>
  <c r="B5" i="192"/>
  <c r="B4" i="192"/>
  <c r="N30" i="247"/>
  <c r="K30" i="247"/>
  <c r="H30" i="247"/>
  <c r="B30" i="247"/>
  <c r="Q29" i="247"/>
  <c r="Q28" i="247"/>
  <c r="I28" i="247"/>
  <c r="G28" i="247"/>
  <c r="Q27" i="247"/>
  <c r="M27" i="247"/>
  <c r="O27" i="247" s="1"/>
  <c r="J27" i="247"/>
  <c r="L27" i="247" s="1"/>
  <c r="I27" i="247"/>
  <c r="G27" i="247"/>
  <c r="Q26" i="247"/>
  <c r="M26" i="247"/>
  <c r="O26" i="247" s="1"/>
  <c r="G26" i="247"/>
  <c r="I26" i="247" s="1"/>
  <c r="Q25" i="247"/>
  <c r="M25" i="247"/>
  <c r="O25" i="247" s="1"/>
  <c r="Q24" i="247"/>
  <c r="Q23" i="247"/>
  <c r="M23" i="247"/>
  <c r="O23" i="247" s="1"/>
  <c r="Q22" i="247"/>
  <c r="G22" i="247"/>
  <c r="Q21" i="247"/>
  <c r="G21" i="247"/>
  <c r="I21" i="247" s="1"/>
  <c r="Q20" i="247"/>
  <c r="J20" i="247"/>
  <c r="L20" i="247" s="1"/>
  <c r="G20" i="247"/>
  <c r="Q19" i="247"/>
  <c r="Q18" i="247"/>
  <c r="M18" i="247"/>
  <c r="O18" i="247" s="1"/>
  <c r="Q17" i="247"/>
  <c r="M17" i="247"/>
  <c r="O17" i="247" s="1"/>
  <c r="J17" i="247"/>
  <c r="L17" i="247" s="1"/>
  <c r="G17" i="247"/>
  <c r="P17" i="247" s="1"/>
  <c r="R17" i="247" s="1"/>
  <c r="Q16" i="247"/>
  <c r="J16" i="247"/>
  <c r="L16" i="247" s="1"/>
  <c r="Q15" i="247"/>
  <c r="O15" i="247"/>
  <c r="M15" i="247"/>
  <c r="Q14" i="247"/>
  <c r="M14" i="247"/>
  <c r="O14" i="247" s="1"/>
  <c r="J14" i="247"/>
  <c r="L14" i="247" s="1"/>
  <c r="Q13" i="247"/>
  <c r="Q12" i="247"/>
  <c r="Q30" i="247" s="1"/>
  <c r="J12" i="247"/>
  <c r="L12" i="247" s="1"/>
  <c r="G12" i="247"/>
  <c r="I12" i="247" s="1"/>
  <c r="R11" i="247"/>
  <c r="Q11" i="247"/>
  <c r="P11" i="247"/>
  <c r="O11" i="247"/>
  <c r="N11" i="247"/>
  <c r="M11" i="247"/>
  <c r="L11" i="247"/>
  <c r="K11" i="247"/>
  <c r="J11" i="247"/>
  <c r="I11" i="247"/>
  <c r="H11" i="247"/>
  <c r="G11" i="247"/>
  <c r="R10" i="247"/>
  <c r="Q10" i="247"/>
  <c r="P10" i="247"/>
  <c r="O10" i="247"/>
  <c r="N10" i="247"/>
  <c r="M10" i="247"/>
  <c r="L10" i="247"/>
  <c r="K10" i="247"/>
  <c r="J10" i="247"/>
  <c r="I10" i="247"/>
  <c r="H10" i="247"/>
  <c r="G10" i="247"/>
  <c r="P8" i="247"/>
  <c r="B8" i="247"/>
  <c r="B7" i="247"/>
  <c r="B5" i="247"/>
  <c r="V30" i="254"/>
  <c r="U30" i="254"/>
  <c r="R30" i="254" s="1"/>
  <c r="S30" i="254"/>
  <c r="Q30" i="254"/>
  <c r="N30" i="254"/>
  <c r="L30" i="254"/>
  <c r="I30" i="254"/>
  <c r="G30" i="254"/>
  <c r="B30" i="254"/>
  <c r="X29" i="254"/>
  <c r="V29" i="254"/>
  <c r="Z29" i="254" s="1"/>
  <c r="U29" i="254"/>
  <c r="M29" i="247" s="1"/>
  <c r="O29" i="247" s="1"/>
  <c r="T29" i="254"/>
  <c r="R29" i="254"/>
  <c r="P29" i="254"/>
  <c r="O29" i="254" s="1"/>
  <c r="M29" i="254"/>
  <c r="K29" i="254"/>
  <c r="G29" i="247" s="1"/>
  <c r="J29" i="254"/>
  <c r="X28" i="254"/>
  <c r="Z28" i="254" s="1"/>
  <c r="W28" i="254" s="1"/>
  <c r="V28" i="254"/>
  <c r="U28" i="254"/>
  <c r="M28" i="247" s="1"/>
  <c r="O28" i="247" s="1"/>
  <c r="T28" i="254"/>
  <c r="R28" i="254"/>
  <c r="P28" i="254"/>
  <c r="J28" i="247" s="1"/>
  <c r="K28" i="254"/>
  <c r="J28" i="254"/>
  <c r="H28" i="254"/>
  <c r="X27" i="254"/>
  <c r="Z27" i="254" s="1"/>
  <c r="W27" i="254" s="1"/>
  <c r="V27" i="254"/>
  <c r="U27" i="254"/>
  <c r="P27" i="254"/>
  <c r="O27" i="254"/>
  <c r="M27" i="254"/>
  <c r="K27" i="254"/>
  <c r="H27" i="254" s="1"/>
  <c r="J27" i="254"/>
  <c r="X26" i="254"/>
  <c r="V26" i="254"/>
  <c r="U26" i="254"/>
  <c r="T26" i="254"/>
  <c r="R26" i="254"/>
  <c r="P26" i="254"/>
  <c r="M26" i="254"/>
  <c r="K26" i="254"/>
  <c r="J26" i="254"/>
  <c r="H26" i="254"/>
  <c r="X25" i="254"/>
  <c r="V25" i="254"/>
  <c r="Z25" i="254" s="1"/>
  <c r="U25" i="254"/>
  <c r="T25" i="254"/>
  <c r="R25" i="254"/>
  <c r="P25" i="254"/>
  <c r="M25" i="254" s="1"/>
  <c r="O25" i="254"/>
  <c r="K25" i="254"/>
  <c r="H25" i="254"/>
  <c r="Z24" i="254"/>
  <c r="Y24" i="254"/>
  <c r="X24" i="254"/>
  <c r="V24" i="254"/>
  <c r="U24" i="254"/>
  <c r="M24" i="247" s="1"/>
  <c r="O24" i="247" s="1"/>
  <c r="T24" i="254"/>
  <c r="R24" i="254"/>
  <c r="P24" i="254"/>
  <c r="K24" i="254"/>
  <c r="G24" i="247" s="1"/>
  <c r="I24" i="247" s="1"/>
  <c r="J24" i="254"/>
  <c r="H24" i="254"/>
  <c r="X23" i="254"/>
  <c r="V23" i="254"/>
  <c r="U23" i="254"/>
  <c r="T23" i="254"/>
  <c r="R23" i="254"/>
  <c r="P23" i="254"/>
  <c r="J23" i="247" s="1"/>
  <c r="L23" i="247" s="1"/>
  <c r="K23" i="254"/>
  <c r="X22" i="254"/>
  <c r="V22" i="254"/>
  <c r="U22" i="254"/>
  <c r="T22" i="254"/>
  <c r="P22" i="254"/>
  <c r="K22" i="254"/>
  <c r="J22" i="254"/>
  <c r="H22" i="254"/>
  <c r="Z21" i="254"/>
  <c r="Y21" i="254"/>
  <c r="X21" i="254"/>
  <c r="V21" i="254"/>
  <c r="U21" i="254"/>
  <c r="R21" i="254"/>
  <c r="P21" i="254"/>
  <c r="J21" i="247" s="1"/>
  <c r="L21" i="247" s="1"/>
  <c r="O21" i="254"/>
  <c r="M21" i="254"/>
  <c r="K21" i="254"/>
  <c r="J21" i="254"/>
  <c r="H21" i="254"/>
  <c r="X20" i="254"/>
  <c r="V20" i="254"/>
  <c r="Z20" i="254" s="1"/>
  <c r="U20" i="254"/>
  <c r="P20" i="254"/>
  <c r="O20" i="254"/>
  <c r="M20" i="254"/>
  <c r="K20" i="254"/>
  <c r="J20" i="254"/>
  <c r="H20" i="254"/>
  <c r="X19" i="254"/>
  <c r="V19" i="254"/>
  <c r="Z19" i="254" s="1"/>
  <c r="Y19" i="254" s="1"/>
  <c r="U19" i="254"/>
  <c r="R19" i="254" s="1"/>
  <c r="T19" i="254"/>
  <c r="P19" i="254"/>
  <c r="O19" i="254"/>
  <c r="K19" i="254"/>
  <c r="H19" i="254" s="1"/>
  <c r="J19" i="254"/>
  <c r="Z18" i="254"/>
  <c r="Y18" i="254" s="1"/>
  <c r="X18" i="254"/>
  <c r="V18" i="254"/>
  <c r="W18" i="254" s="1"/>
  <c r="U18" i="254"/>
  <c r="P18" i="254"/>
  <c r="J18" i="247" s="1"/>
  <c r="L18" i="247" s="1"/>
  <c r="O18" i="254"/>
  <c r="M18" i="254"/>
  <c r="K18" i="254"/>
  <c r="G18" i="247" s="1"/>
  <c r="Z17" i="254"/>
  <c r="X17" i="254"/>
  <c r="V17" i="254"/>
  <c r="W17" i="254" s="1"/>
  <c r="U17" i="254"/>
  <c r="T17" i="254"/>
  <c r="R17" i="254"/>
  <c r="P17" i="254"/>
  <c r="M17" i="254" s="1"/>
  <c r="O17" i="254"/>
  <c r="K17" i="254"/>
  <c r="J17" i="254"/>
  <c r="H17" i="254"/>
  <c r="X16" i="254"/>
  <c r="V16" i="254"/>
  <c r="U16" i="254"/>
  <c r="R16" i="254" s="1"/>
  <c r="T16" i="254"/>
  <c r="P16" i="254"/>
  <c r="O16" i="254"/>
  <c r="M16" i="254"/>
  <c r="K16" i="254"/>
  <c r="Z15" i="254"/>
  <c r="W15" i="254" s="1"/>
  <c r="X15" i="254"/>
  <c r="Y15" i="254" s="1"/>
  <c r="V15" i="254"/>
  <c r="U15" i="254"/>
  <c r="T15" i="254"/>
  <c r="R15" i="254"/>
  <c r="P15" i="254"/>
  <c r="M15" i="254" s="1"/>
  <c r="O15" i="254"/>
  <c r="K15" i="254"/>
  <c r="X14" i="254"/>
  <c r="V14" i="254"/>
  <c r="U14" i="254"/>
  <c r="R14" i="254" s="1"/>
  <c r="T14" i="254"/>
  <c r="P14" i="254"/>
  <c r="O14" i="254"/>
  <c r="M14" i="254"/>
  <c r="K14" i="254"/>
  <c r="H14" i="254" s="1"/>
  <c r="J14" i="254"/>
  <c r="X13" i="254"/>
  <c r="V13" i="254"/>
  <c r="U13" i="254"/>
  <c r="M13" i="247" s="1"/>
  <c r="O13" i="247" s="1"/>
  <c r="T13" i="254"/>
  <c r="R13" i="254"/>
  <c r="P13" i="254"/>
  <c r="M13" i="254" s="1"/>
  <c r="K13" i="254"/>
  <c r="X12" i="254"/>
  <c r="V12" i="254"/>
  <c r="U12" i="254"/>
  <c r="M12" i="247" s="1"/>
  <c r="T12" i="254"/>
  <c r="R12" i="254"/>
  <c r="P12" i="254"/>
  <c r="O12" i="254"/>
  <c r="M12" i="254"/>
  <c r="K12" i="254"/>
  <c r="J12" i="254"/>
  <c r="H12" i="254"/>
  <c r="Z11" i="254"/>
  <c r="Y11" i="254"/>
  <c r="X11" i="254"/>
  <c r="W11" i="254"/>
  <c r="V11" i="254"/>
  <c r="U11" i="254"/>
  <c r="T11" i="254"/>
  <c r="S11" i="254"/>
  <c r="R11" i="254"/>
  <c r="Q11" i="254"/>
  <c r="P11" i="254"/>
  <c r="O11" i="254"/>
  <c r="N11" i="254"/>
  <c r="M11" i="254"/>
  <c r="L11" i="254"/>
  <c r="K11" i="254"/>
  <c r="J11" i="254"/>
  <c r="I11" i="254"/>
  <c r="H11" i="254"/>
  <c r="G11" i="254"/>
  <c r="Z9" i="254"/>
  <c r="X9" i="254"/>
  <c r="V9" i="254"/>
  <c r="U9" i="254"/>
  <c r="S9" i="254"/>
  <c r="Q9" i="254"/>
  <c r="P9" i="254"/>
  <c r="N9" i="254"/>
  <c r="L9" i="254"/>
  <c r="K9" i="254"/>
  <c r="I9" i="254"/>
  <c r="G9" i="254"/>
  <c r="V8" i="254"/>
  <c r="B8" i="254"/>
  <c r="B7" i="254"/>
  <c r="B5" i="254"/>
  <c r="B46" i="190"/>
  <c r="B45" i="190"/>
  <c r="K44" i="190"/>
  <c r="J44" i="190"/>
  <c r="H44" i="190"/>
  <c r="G44" i="190"/>
  <c r="B44" i="190"/>
  <c r="L43" i="190"/>
  <c r="I43" i="190"/>
  <c r="M43" i="190" s="1"/>
  <c r="L42" i="190"/>
  <c r="I42" i="190"/>
  <c r="M42" i="190" s="1"/>
  <c r="L41" i="190"/>
  <c r="I41" i="190"/>
  <c r="M41" i="190" s="1"/>
  <c r="M40" i="190"/>
  <c r="U29" i="253" s="1"/>
  <c r="L40" i="190"/>
  <c r="I40" i="190"/>
  <c r="O39" i="190"/>
  <c r="L39" i="190"/>
  <c r="I39" i="190"/>
  <c r="M39" i="190" s="1"/>
  <c r="K39" i="189" s="1"/>
  <c r="O38" i="190"/>
  <c r="M38" i="190"/>
  <c r="K38" i="189" s="1"/>
  <c r="J38" i="189" s="1"/>
  <c r="L38" i="190"/>
  <c r="I38" i="190"/>
  <c r="L37" i="190"/>
  <c r="I37" i="190"/>
  <c r="M37" i="190" s="1"/>
  <c r="L36" i="190"/>
  <c r="I36" i="190"/>
  <c r="M36" i="190" s="1"/>
  <c r="L35" i="190"/>
  <c r="M35" i="190" s="1"/>
  <c r="I35" i="190"/>
  <c r="O34" i="190"/>
  <c r="M34" i="190"/>
  <c r="L34" i="190"/>
  <c r="I34" i="190"/>
  <c r="O33" i="190"/>
  <c r="L33" i="190"/>
  <c r="I33" i="190"/>
  <c r="M33" i="190" s="1"/>
  <c r="M32" i="190"/>
  <c r="U21" i="253" s="1"/>
  <c r="L32" i="190"/>
  <c r="I32" i="190"/>
  <c r="L31" i="190"/>
  <c r="I31" i="190"/>
  <c r="M31" i="190" s="1"/>
  <c r="O30" i="190"/>
  <c r="M30" i="190"/>
  <c r="L30" i="190"/>
  <c r="I30" i="190"/>
  <c r="L29" i="190"/>
  <c r="I29" i="190"/>
  <c r="M29" i="190" s="1"/>
  <c r="U18" i="253" s="1"/>
  <c r="L28" i="190"/>
  <c r="I28" i="190"/>
  <c r="M28" i="190" s="1"/>
  <c r="L27" i="190"/>
  <c r="I27" i="190"/>
  <c r="M27" i="190" s="1"/>
  <c r="L26" i="190"/>
  <c r="I26" i="190"/>
  <c r="M26" i="190" s="1"/>
  <c r="K26" i="189" s="1"/>
  <c r="Q25" i="190"/>
  <c r="P25" i="190"/>
  <c r="O25" i="190"/>
  <c r="N25" i="190"/>
  <c r="M25" i="190"/>
  <c r="L25" i="190"/>
  <c r="K25" i="190"/>
  <c r="J25" i="190"/>
  <c r="I25" i="190"/>
  <c r="H25" i="190"/>
  <c r="G25" i="190"/>
  <c r="L24" i="190"/>
  <c r="K24" i="190"/>
  <c r="J24" i="190"/>
  <c r="I24" i="190"/>
  <c r="H24" i="190"/>
  <c r="G24" i="190"/>
  <c r="Q22" i="190"/>
  <c r="O22" i="190"/>
  <c r="M22" i="190"/>
  <c r="J22" i="190"/>
  <c r="G22" i="190"/>
  <c r="B22" i="190"/>
  <c r="B21" i="190"/>
  <c r="B19" i="190"/>
  <c r="B18" i="190"/>
  <c r="O17" i="190"/>
  <c r="P13" i="190" s="1"/>
  <c r="K17" i="190"/>
  <c r="J17" i="190"/>
  <c r="H17" i="190"/>
  <c r="G17" i="190"/>
  <c r="B17" i="190"/>
  <c r="P16" i="190"/>
  <c r="L16" i="190"/>
  <c r="M16" i="190" s="1"/>
  <c r="I16" i="190"/>
  <c r="B16" i="190"/>
  <c r="P15" i="190"/>
  <c r="L15" i="190"/>
  <c r="I15" i="190"/>
  <c r="M15" i="190" s="1"/>
  <c r="B15" i="190"/>
  <c r="P14" i="190"/>
  <c r="L14" i="190"/>
  <c r="M14" i="190" s="1"/>
  <c r="I14" i="190"/>
  <c r="B14" i="190"/>
  <c r="L13" i="190"/>
  <c r="I13" i="190"/>
  <c r="B13" i="190"/>
  <c r="P12" i="190"/>
  <c r="M12" i="190"/>
  <c r="L12" i="190"/>
  <c r="I12" i="190"/>
  <c r="B12" i="190"/>
  <c r="Q11" i="190"/>
  <c r="P11" i="190"/>
  <c r="O11" i="190"/>
  <c r="N11" i="190"/>
  <c r="M11" i="190"/>
  <c r="L11" i="190"/>
  <c r="K11" i="190"/>
  <c r="J11" i="190"/>
  <c r="I11" i="190"/>
  <c r="H11" i="190"/>
  <c r="G11" i="190"/>
  <c r="L10" i="190"/>
  <c r="K10" i="190"/>
  <c r="J10" i="190"/>
  <c r="I10" i="190"/>
  <c r="H10" i="190"/>
  <c r="G10" i="190"/>
  <c r="Q8" i="190"/>
  <c r="O8" i="190"/>
  <c r="M8" i="190"/>
  <c r="J8" i="190"/>
  <c r="G8" i="190"/>
  <c r="B8" i="190"/>
  <c r="B7" i="190"/>
  <c r="B5" i="190"/>
  <c r="B4" i="190"/>
  <c r="B56" i="213"/>
  <c r="B55" i="213"/>
  <c r="N54" i="213"/>
  <c r="M54" i="213"/>
  <c r="O54" i="213" s="1"/>
  <c r="K54" i="213"/>
  <c r="L54" i="213" s="1"/>
  <c r="J54" i="213"/>
  <c r="H54" i="213"/>
  <c r="Q54" i="213" s="1"/>
  <c r="G54" i="213"/>
  <c r="P54" i="213" s="1"/>
  <c r="R54" i="213" s="1"/>
  <c r="B54" i="213"/>
  <c r="Q53" i="213"/>
  <c r="M41" i="172" s="1"/>
  <c r="P53" i="213"/>
  <c r="O53" i="213"/>
  <c r="L53" i="213"/>
  <c r="I53" i="213"/>
  <c r="Q52" i="213"/>
  <c r="M40" i="268" s="1"/>
  <c r="H40" i="268" s="1"/>
  <c r="P52" i="213"/>
  <c r="O42" i="190" s="1"/>
  <c r="O52" i="213"/>
  <c r="L52" i="213"/>
  <c r="I52" i="213"/>
  <c r="Q51" i="213"/>
  <c r="P51" i="213"/>
  <c r="O41" i="190" s="1"/>
  <c r="O51" i="213"/>
  <c r="L51" i="213"/>
  <c r="I51" i="213"/>
  <c r="Q50" i="213"/>
  <c r="P50" i="213"/>
  <c r="R50" i="213" s="1"/>
  <c r="O50" i="213"/>
  <c r="L50" i="213"/>
  <c r="I50" i="213"/>
  <c r="R49" i="213"/>
  <c r="Q49" i="213"/>
  <c r="M37" i="268" s="1"/>
  <c r="P49" i="213"/>
  <c r="O49" i="213"/>
  <c r="L49" i="213"/>
  <c r="I49" i="213"/>
  <c r="R48" i="213"/>
  <c r="Q48" i="213"/>
  <c r="M36" i="268" s="1"/>
  <c r="P48" i="213"/>
  <c r="O48" i="213"/>
  <c r="L48" i="213"/>
  <c r="I48" i="213"/>
  <c r="Q47" i="213"/>
  <c r="P47" i="213"/>
  <c r="O37" i="190" s="1"/>
  <c r="O47" i="213"/>
  <c r="L47" i="213"/>
  <c r="I47" i="213"/>
  <c r="Q46" i="213"/>
  <c r="P46" i="213"/>
  <c r="O46" i="213"/>
  <c r="L46" i="213"/>
  <c r="I46" i="213"/>
  <c r="Q45" i="213"/>
  <c r="M33" i="172" s="1"/>
  <c r="P45" i="213"/>
  <c r="R45" i="213" s="1"/>
  <c r="O45" i="213"/>
  <c r="L45" i="213"/>
  <c r="I45" i="213"/>
  <c r="Q44" i="213"/>
  <c r="P44" i="213"/>
  <c r="O44" i="213"/>
  <c r="L44" i="213"/>
  <c r="I44" i="213"/>
  <c r="Q43" i="213"/>
  <c r="M31" i="268" s="1"/>
  <c r="L31" i="268" s="1"/>
  <c r="P43" i="213"/>
  <c r="O43" i="213"/>
  <c r="L43" i="213"/>
  <c r="I43" i="213"/>
  <c r="Q42" i="213"/>
  <c r="M30" i="172" s="1"/>
  <c r="P42" i="213"/>
  <c r="O32" i="190" s="1"/>
  <c r="O42" i="213"/>
  <c r="L42" i="213"/>
  <c r="I42" i="213"/>
  <c r="R41" i="213"/>
  <c r="Q41" i="213"/>
  <c r="M29" i="172" s="1"/>
  <c r="P41" i="213"/>
  <c r="O31" i="190" s="1"/>
  <c r="O41" i="213"/>
  <c r="L41" i="213"/>
  <c r="I41" i="213"/>
  <c r="R40" i="213"/>
  <c r="Q40" i="213"/>
  <c r="P40" i="213"/>
  <c r="O40" i="213"/>
  <c r="L40" i="213"/>
  <c r="I40" i="213"/>
  <c r="Q39" i="213"/>
  <c r="M27" i="268" s="1"/>
  <c r="P39" i="213"/>
  <c r="O29" i="190" s="1"/>
  <c r="O39" i="213"/>
  <c r="L39" i="213"/>
  <c r="I39" i="213"/>
  <c r="Q38" i="213"/>
  <c r="M26" i="172" s="1"/>
  <c r="P38" i="213"/>
  <c r="O38" i="213"/>
  <c r="L38" i="213"/>
  <c r="I38" i="213"/>
  <c r="Q37" i="213"/>
  <c r="M25" i="268" s="1"/>
  <c r="P37" i="213"/>
  <c r="O37" i="213"/>
  <c r="L37" i="213"/>
  <c r="I37" i="213"/>
  <c r="Q36" i="213"/>
  <c r="M24" i="268" s="1"/>
  <c r="P36" i="213"/>
  <c r="O26" i="190" s="1"/>
  <c r="O36" i="213"/>
  <c r="L36" i="213"/>
  <c r="I36" i="213"/>
  <c r="Q35" i="213"/>
  <c r="P35" i="213"/>
  <c r="N35" i="213"/>
  <c r="M35" i="213"/>
  <c r="K35" i="213"/>
  <c r="J35" i="213"/>
  <c r="H35" i="213"/>
  <c r="G35" i="213"/>
  <c r="R34" i="213"/>
  <c r="Q34" i="213"/>
  <c r="P34" i="213"/>
  <c r="O34" i="213"/>
  <c r="N34" i="213"/>
  <c r="M34" i="213"/>
  <c r="L34" i="213"/>
  <c r="K34" i="213"/>
  <c r="J34" i="213"/>
  <c r="I34" i="213"/>
  <c r="H34" i="213"/>
  <c r="G34" i="213"/>
  <c r="P33" i="213"/>
  <c r="B33" i="213"/>
  <c r="B32" i="213"/>
  <c r="AH28" i="213"/>
  <c r="AF28" i="213"/>
  <c r="AE28" i="213"/>
  <c r="AG28" i="213" s="1"/>
  <c r="AC28" i="213"/>
  <c r="AD28" i="213" s="1"/>
  <c r="AB28" i="213"/>
  <c r="Z28" i="213"/>
  <c r="Y28" i="213"/>
  <c r="AA28" i="213" s="1"/>
  <c r="W28" i="213"/>
  <c r="V28" i="213"/>
  <c r="X28" i="213" s="1"/>
  <c r="T28" i="213"/>
  <c r="S28" i="213"/>
  <c r="U28" i="213" s="1"/>
  <c r="Q28" i="213"/>
  <c r="P28" i="213"/>
  <c r="R28" i="213" s="1"/>
  <c r="O28" i="213"/>
  <c r="N28" i="213"/>
  <c r="M28" i="213"/>
  <c r="K28" i="213"/>
  <c r="J28" i="213"/>
  <c r="L28" i="213" s="1"/>
  <c r="H28" i="213"/>
  <c r="I28" i="213" s="1"/>
  <c r="G28" i="213"/>
  <c r="B28" i="213"/>
  <c r="AJ27" i="213"/>
  <c r="AI27" i="213"/>
  <c r="AH27" i="213"/>
  <c r="AG27" i="213"/>
  <c r="AD27" i="213"/>
  <c r="AA27" i="213"/>
  <c r="X27" i="213"/>
  <c r="U27" i="213"/>
  <c r="R27" i="213"/>
  <c r="O27" i="213"/>
  <c r="L27" i="213"/>
  <c r="I27" i="213"/>
  <c r="B27" i="213"/>
  <c r="AJ26" i="213"/>
  <c r="AI26" i="213"/>
  <c r="AH26" i="213"/>
  <c r="AG26" i="213"/>
  <c r="AD26" i="213"/>
  <c r="AA26" i="213"/>
  <c r="X26" i="213"/>
  <c r="U26" i="213"/>
  <c r="R26" i="213"/>
  <c r="O26" i="213"/>
  <c r="L26" i="213"/>
  <c r="I26" i="213"/>
  <c r="B26" i="213"/>
  <c r="AI25" i="213"/>
  <c r="AH25" i="213"/>
  <c r="AG25" i="213"/>
  <c r="AD25" i="213"/>
  <c r="AA25" i="213"/>
  <c r="X25" i="213"/>
  <c r="U25" i="213"/>
  <c r="R25" i="213"/>
  <c r="O25" i="213"/>
  <c r="L25" i="213"/>
  <c r="I25" i="213"/>
  <c r="B25" i="213"/>
  <c r="AI24" i="213"/>
  <c r="AI28" i="213" s="1"/>
  <c r="AH24" i="213"/>
  <c r="AG24" i="213"/>
  <c r="AD24" i="213"/>
  <c r="AA24" i="213"/>
  <c r="X24" i="213"/>
  <c r="U24" i="213"/>
  <c r="R24" i="213"/>
  <c r="O24" i="213"/>
  <c r="L24" i="213"/>
  <c r="I24" i="213"/>
  <c r="B24" i="213"/>
  <c r="AI23" i="213"/>
  <c r="AH23" i="213"/>
  <c r="AJ23" i="213" s="1"/>
  <c r="AG23" i="213"/>
  <c r="AD23" i="213"/>
  <c r="AA23" i="213"/>
  <c r="X23" i="213"/>
  <c r="U23" i="213"/>
  <c r="R23" i="213"/>
  <c r="O23" i="213"/>
  <c r="L23" i="213"/>
  <c r="I23" i="213"/>
  <c r="B23" i="213"/>
  <c r="AI22" i="213"/>
  <c r="AH22" i="213"/>
  <c r="AF22" i="213"/>
  <c r="AE22" i="213"/>
  <c r="AC22" i="213"/>
  <c r="AB22" i="213"/>
  <c r="Z22" i="213"/>
  <c r="Y22" i="213"/>
  <c r="W22" i="213"/>
  <c r="V22" i="213"/>
  <c r="T22" i="213"/>
  <c r="S22" i="213"/>
  <c r="Q22" i="213"/>
  <c r="P22" i="213"/>
  <c r="N22" i="213"/>
  <c r="M22" i="213"/>
  <c r="K22" i="213"/>
  <c r="J22" i="213"/>
  <c r="H22" i="213"/>
  <c r="G22" i="213"/>
  <c r="AJ21" i="213"/>
  <c r="AI21" i="213"/>
  <c r="AH21" i="213"/>
  <c r="AG21" i="213"/>
  <c r="AF21" i="213"/>
  <c r="AE21" i="213"/>
  <c r="AD21" i="213"/>
  <c r="AC21" i="213"/>
  <c r="AB21" i="213"/>
  <c r="AA21" i="213"/>
  <c r="Z21" i="213"/>
  <c r="Y21" i="213"/>
  <c r="X21" i="213"/>
  <c r="W21" i="213"/>
  <c r="V21" i="213"/>
  <c r="U21" i="213"/>
  <c r="T21" i="213"/>
  <c r="S21" i="213"/>
  <c r="R21" i="213"/>
  <c r="Q21" i="213"/>
  <c r="P21" i="213"/>
  <c r="O21" i="213"/>
  <c r="N21" i="213"/>
  <c r="M21" i="213"/>
  <c r="L21" i="213"/>
  <c r="K21" i="213"/>
  <c r="J21" i="213"/>
  <c r="I21" i="213"/>
  <c r="H21" i="213"/>
  <c r="G21" i="213"/>
  <c r="B21" i="213"/>
  <c r="AH20" i="213"/>
  <c r="B19" i="213"/>
  <c r="H15" i="213"/>
  <c r="Q17" i="178" s="1"/>
  <c r="G15" i="213"/>
  <c r="I15" i="213" s="1"/>
  <c r="B15" i="213"/>
  <c r="I14" i="213"/>
  <c r="B14" i="213"/>
  <c r="I13" i="213"/>
  <c r="B13" i="213"/>
  <c r="I12" i="213"/>
  <c r="B12" i="213"/>
  <c r="I11" i="213"/>
  <c r="B11" i="213"/>
  <c r="I10" i="213"/>
  <c r="B10" i="213"/>
  <c r="H9" i="213"/>
  <c r="G9" i="213"/>
  <c r="I8" i="213"/>
  <c r="H8" i="213"/>
  <c r="G8" i="213"/>
  <c r="B8" i="213"/>
  <c r="B7" i="213"/>
  <c r="B5" i="213"/>
  <c r="B4" i="213"/>
  <c r="C54" i="210"/>
  <c r="C53" i="210"/>
  <c r="C52" i="210"/>
  <c r="D51" i="210"/>
  <c r="C51" i="210"/>
  <c r="B51" i="210"/>
  <c r="D50" i="210"/>
  <c r="C50" i="210"/>
  <c r="C49" i="210"/>
  <c r="C48" i="210"/>
  <c r="D47" i="210"/>
  <c r="C47" i="210"/>
  <c r="C46" i="210"/>
  <c r="B46" i="210"/>
  <c r="D45" i="210"/>
  <c r="C45" i="210"/>
  <c r="D44" i="210"/>
  <c r="C44" i="210"/>
  <c r="C43" i="210"/>
  <c r="D42" i="210"/>
  <c r="C42" i="210"/>
  <c r="B42" i="210"/>
  <c r="D41" i="210"/>
  <c r="C41" i="210"/>
  <c r="D40" i="210"/>
  <c r="C40" i="210"/>
  <c r="D39" i="210"/>
  <c r="C39" i="210"/>
  <c r="D38" i="210"/>
  <c r="C38" i="210"/>
  <c r="C37" i="210"/>
  <c r="F30" i="210"/>
  <c r="G30" i="210" s="1"/>
  <c r="E30" i="210"/>
  <c r="B30" i="210"/>
  <c r="G29" i="210"/>
  <c r="D54" i="210" s="1"/>
  <c r="G28" i="210"/>
  <c r="D53" i="210" s="1"/>
  <c r="G27" i="210"/>
  <c r="G26" i="210"/>
  <c r="G25" i="210"/>
  <c r="G24" i="210"/>
  <c r="D49" i="210" s="1"/>
  <c r="G23" i="210"/>
  <c r="D48" i="210" s="1"/>
  <c r="G22" i="210"/>
  <c r="G21" i="210"/>
  <c r="D46" i="210" s="1"/>
  <c r="G20" i="210"/>
  <c r="G19" i="210"/>
  <c r="G18" i="210"/>
  <c r="D43" i="210" s="1"/>
  <c r="G17" i="210"/>
  <c r="G16" i="210"/>
  <c r="G15" i="210"/>
  <c r="G14" i="210"/>
  <c r="G13" i="210"/>
  <c r="G12" i="210"/>
  <c r="G8" i="210"/>
  <c r="F8" i="210"/>
  <c r="E8" i="210"/>
  <c r="B8" i="210"/>
  <c r="B7" i="210"/>
  <c r="B5" i="210"/>
  <c r="F41" i="160"/>
  <c r="F40" i="160"/>
  <c r="F37" i="160"/>
  <c r="B32" i="160"/>
  <c r="B31" i="160"/>
  <c r="M30" i="160"/>
  <c r="K30" i="160"/>
  <c r="I30" i="160"/>
  <c r="G30" i="160"/>
  <c r="E30" i="160"/>
  <c r="B30" i="160"/>
  <c r="O29" i="160"/>
  <c r="J29" i="160"/>
  <c r="O28" i="160"/>
  <c r="J28" i="160" s="1"/>
  <c r="N28" i="160"/>
  <c r="L28" i="160"/>
  <c r="O27" i="160"/>
  <c r="N27" i="160"/>
  <c r="J27" i="160"/>
  <c r="H27" i="160"/>
  <c r="O26" i="160"/>
  <c r="N26" i="160"/>
  <c r="L26" i="160"/>
  <c r="J26" i="160"/>
  <c r="H26" i="160"/>
  <c r="O25" i="160"/>
  <c r="N25" i="160"/>
  <c r="H25" i="160"/>
  <c r="O24" i="160"/>
  <c r="O23" i="160"/>
  <c r="L23" i="160"/>
  <c r="J23" i="160"/>
  <c r="H23" i="160"/>
  <c r="F23" i="160"/>
  <c r="O22" i="160"/>
  <c r="L22" i="160"/>
  <c r="J22" i="160"/>
  <c r="H22" i="160"/>
  <c r="F22" i="160"/>
  <c r="O21" i="160"/>
  <c r="J21" i="160" s="1"/>
  <c r="N21" i="160"/>
  <c r="L21" i="160"/>
  <c r="H21" i="160"/>
  <c r="F21" i="160"/>
  <c r="O20" i="160"/>
  <c r="N20" i="160"/>
  <c r="L20" i="160"/>
  <c r="O19" i="160"/>
  <c r="N19" i="160"/>
  <c r="O18" i="160"/>
  <c r="N18" i="160"/>
  <c r="L18" i="160"/>
  <c r="J18" i="160"/>
  <c r="F18" i="160"/>
  <c r="O17" i="160"/>
  <c r="N17" i="160"/>
  <c r="L17" i="160"/>
  <c r="J17" i="160"/>
  <c r="H17" i="160"/>
  <c r="F17" i="160"/>
  <c r="O16" i="160"/>
  <c r="N16" i="160"/>
  <c r="L16" i="160"/>
  <c r="J16" i="160"/>
  <c r="H16" i="160"/>
  <c r="F16" i="160"/>
  <c r="O15" i="160"/>
  <c r="N15" i="160"/>
  <c r="F15" i="160"/>
  <c r="O14" i="160"/>
  <c r="N14" i="160"/>
  <c r="F14" i="160"/>
  <c r="O13" i="160"/>
  <c r="F13" i="160" s="1"/>
  <c r="N13" i="160"/>
  <c r="O12" i="160"/>
  <c r="H12" i="160" s="1"/>
  <c r="N12" i="160"/>
  <c r="L12" i="160"/>
  <c r="J12" i="160"/>
  <c r="F12" i="160"/>
  <c r="P11" i="160"/>
  <c r="O11" i="160"/>
  <c r="N11" i="160"/>
  <c r="M11" i="160"/>
  <c r="L11" i="160"/>
  <c r="K11" i="160"/>
  <c r="J11" i="160"/>
  <c r="I11" i="160"/>
  <c r="H11" i="160"/>
  <c r="G11" i="160"/>
  <c r="F11" i="160"/>
  <c r="E11" i="160"/>
  <c r="O8" i="160"/>
  <c r="M8" i="160"/>
  <c r="K8" i="160"/>
  <c r="I8" i="160"/>
  <c r="F39" i="160" s="1"/>
  <c r="G8" i="160"/>
  <c r="F38" i="160" s="1"/>
  <c r="E8" i="160"/>
  <c r="B8" i="160"/>
  <c r="B7" i="160"/>
  <c r="B5" i="160"/>
  <c r="B4" i="160"/>
  <c r="B42" i="217"/>
  <c r="B18" i="198"/>
  <c r="B17" i="198"/>
  <c r="O16" i="198"/>
  <c r="M16" i="198"/>
  <c r="J16" i="198"/>
  <c r="I16" i="198"/>
  <c r="G16" i="198"/>
  <c r="B16" i="198"/>
  <c r="P15" i="198"/>
  <c r="K15" i="198" s="1"/>
  <c r="O15" i="198"/>
  <c r="N15" i="198"/>
  <c r="L15" i="198"/>
  <c r="I15" i="198"/>
  <c r="B15" i="198"/>
  <c r="P14" i="198"/>
  <c r="H14" i="198" s="1"/>
  <c r="O14" i="198"/>
  <c r="N14" i="198"/>
  <c r="L14" i="198"/>
  <c r="K14" i="198"/>
  <c r="I14" i="198"/>
  <c r="B14" i="198"/>
  <c r="P13" i="198"/>
  <c r="H13" i="198" s="1"/>
  <c r="O13" i="198"/>
  <c r="N13" i="198"/>
  <c r="K13" i="198"/>
  <c r="I13" i="198"/>
  <c r="B13" i="198"/>
  <c r="P12" i="198"/>
  <c r="H12" i="198" s="1"/>
  <c r="O12" i="198"/>
  <c r="N12" i="198"/>
  <c r="L12" i="198"/>
  <c r="K12" i="198"/>
  <c r="I12" i="198"/>
  <c r="B12" i="198"/>
  <c r="P11" i="198"/>
  <c r="O11" i="198"/>
  <c r="L11" i="198"/>
  <c r="I11" i="198"/>
  <c r="H11" i="198"/>
  <c r="B11" i="198"/>
  <c r="Q10" i="198"/>
  <c r="P10" i="198"/>
  <c r="O10" i="198"/>
  <c r="N10" i="198"/>
  <c r="M10" i="198"/>
  <c r="L10" i="198"/>
  <c r="K10" i="198"/>
  <c r="J10" i="198"/>
  <c r="I10" i="198"/>
  <c r="H10" i="198"/>
  <c r="G10" i="198"/>
  <c r="P7" i="198"/>
  <c r="M7" i="198"/>
  <c r="J7" i="198"/>
  <c r="G7" i="198"/>
  <c r="B7" i="198"/>
  <c r="B5" i="198"/>
  <c r="P17" i="278" l="1"/>
  <c r="N15" i="278"/>
  <c r="Q17" i="278"/>
  <c r="R17" i="278" s="1"/>
  <c r="Q25" i="278"/>
  <c r="P33" i="278"/>
  <c r="Q36" i="278"/>
  <c r="P36" i="278" s="1"/>
  <c r="R15" i="278"/>
  <c r="L17" i="278"/>
  <c r="R20" i="278"/>
  <c r="R24" i="278"/>
  <c r="Q33" i="278"/>
  <c r="R33" i="278" s="1"/>
  <c r="R14" i="278"/>
  <c r="N20" i="278"/>
  <c r="P24" i="278"/>
  <c r="Q29" i="278"/>
  <c r="F43" i="278"/>
  <c r="L36" i="278"/>
  <c r="P20" i="247"/>
  <c r="R20" i="247" s="1"/>
  <c r="J25" i="256"/>
  <c r="Q30" i="190"/>
  <c r="K30" i="189"/>
  <c r="U19" i="253"/>
  <c r="K35" i="189"/>
  <c r="U24" i="253"/>
  <c r="U30" i="253"/>
  <c r="K41" i="189"/>
  <c r="J41" i="189" s="1"/>
  <c r="Q41" i="190"/>
  <c r="N24" i="253"/>
  <c r="J32" i="253"/>
  <c r="Q29" i="190"/>
  <c r="U25" i="253"/>
  <c r="K36" i="189"/>
  <c r="O22" i="254"/>
  <c r="M22" i="254"/>
  <c r="J22" i="247"/>
  <c r="L22" i="247" s="1"/>
  <c r="AC13" i="255"/>
  <c r="AH13" i="255"/>
  <c r="AG13" i="255" s="1"/>
  <c r="AB42" i="255"/>
  <c r="AF42" i="255"/>
  <c r="K31" i="189"/>
  <c r="Q31" i="190"/>
  <c r="U20" i="253"/>
  <c r="N31" i="190"/>
  <c r="U31" i="253"/>
  <c r="Q42" i="190"/>
  <c r="K42" i="189"/>
  <c r="W13" i="254"/>
  <c r="AE13" i="255"/>
  <c r="Q26" i="255"/>
  <c r="O26" i="255"/>
  <c r="S26" i="255"/>
  <c r="T29" i="255"/>
  <c r="G43" i="255"/>
  <c r="K43" i="255"/>
  <c r="I43" i="255"/>
  <c r="M57" i="255"/>
  <c r="I57" i="255" s="1"/>
  <c r="AH49" i="255"/>
  <c r="AB49" i="255" s="1"/>
  <c r="J42" i="189"/>
  <c r="P18" i="247"/>
  <c r="R18" i="247" s="1"/>
  <c r="I18" i="247"/>
  <c r="Z26" i="254"/>
  <c r="W26" i="254"/>
  <c r="U18" i="276"/>
  <c r="Q29" i="261"/>
  <c r="K29" i="267"/>
  <c r="J29" i="267" s="1"/>
  <c r="U17" i="253"/>
  <c r="K28" i="189"/>
  <c r="J28" i="189" s="1"/>
  <c r="Q28" i="190"/>
  <c r="O12" i="247"/>
  <c r="K15" i="267"/>
  <c r="J15" i="267" s="1"/>
  <c r="Q15" i="261"/>
  <c r="K14" i="189"/>
  <c r="J14" i="189" s="1"/>
  <c r="Q14" i="190"/>
  <c r="S21" i="214"/>
  <c r="AH40" i="255"/>
  <c r="AB40" i="255" s="1"/>
  <c r="AG57" i="255"/>
  <c r="AF51" i="255"/>
  <c r="J36" i="189"/>
  <c r="N28" i="214"/>
  <c r="M35" i="268"/>
  <c r="M35" i="172"/>
  <c r="R47" i="213"/>
  <c r="Z23" i="254"/>
  <c r="W23" i="254" s="1"/>
  <c r="O41" i="192"/>
  <c r="L41" i="192" s="1"/>
  <c r="M32" i="268"/>
  <c r="M32" i="172"/>
  <c r="R44" i="213"/>
  <c r="J15" i="254"/>
  <c r="H15" i="254"/>
  <c r="G15" i="247"/>
  <c r="I29" i="247"/>
  <c r="P29" i="247"/>
  <c r="R29" i="247" s="1"/>
  <c r="AB39" i="255"/>
  <c r="H16" i="188"/>
  <c r="S25" i="214"/>
  <c r="Q15" i="190"/>
  <c r="K15" i="189"/>
  <c r="J15" i="189" s="1"/>
  <c r="AH14" i="255"/>
  <c r="AG14" i="255" s="1"/>
  <c r="O27" i="255"/>
  <c r="S27" i="255"/>
  <c r="Q27" i="255"/>
  <c r="N34" i="214"/>
  <c r="U20" i="276"/>
  <c r="Q31" i="261"/>
  <c r="K31" i="267"/>
  <c r="J31" i="267" s="1"/>
  <c r="J24" i="266"/>
  <c r="H17" i="178"/>
  <c r="L17" i="178"/>
  <c r="AE19" i="255"/>
  <c r="H30" i="172"/>
  <c r="L30" i="172"/>
  <c r="J30" i="172"/>
  <c r="U26" i="253"/>
  <c r="K37" i="189"/>
  <c r="N37" i="190"/>
  <c r="Q37" i="190"/>
  <c r="Y13" i="254"/>
  <c r="Z13" i="254"/>
  <c r="M42" i="192"/>
  <c r="Q12" i="190"/>
  <c r="S13" i="214"/>
  <c r="K12" i="189"/>
  <c r="K43" i="189"/>
  <c r="J43" i="189" s="1"/>
  <c r="Q43" i="190"/>
  <c r="U32" i="253"/>
  <c r="N43" i="190"/>
  <c r="I22" i="247"/>
  <c r="AH18" i="255"/>
  <c r="AC18" i="255" s="1"/>
  <c r="AD41" i="255"/>
  <c r="AB41" i="255"/>
  <c r="AF41" i="255"/>
  <c r="Y55" i="255"/>
  <c r="W55" i="255"/>
  <c r="U55" i="255"/>
  <c r="J12" i="189"/>
  <c r="J31" i="189"/>
  <c r="H40" i="185"/>
  <c r="P16" i="214"/>
  <c r="N24" i="276"/>
  <c r="AD45" i="255"/>
  <c r="AB45" i="255"/>
  <c r="AF45" i="255"/>
  <c r="R30" i="276"/>
  <c r="P28" i="247"/>
  <c r="R28" i="247" s="1"/>
  <c r="L28" i="247"/>
  <c r="AG17" i="255"/>
  <c r="U16" i="273"/>
  <c r="AJ28" i="213"/>
  <c r="I17" i="190"/>
  <c r="N27" i="190"/>
  <c r="K27" i="189"/>
  <c r="U16" i="253"/>
  <c r="K33" i="189"/>
  <c r="U22" i="253"/>
  <c r="Q33" i="190"/>
  <c r="AC21" i="255"/>
  <c r="R33" i="214"/>
  <c r="P33" i="214"/>
  <c r="K35" i="267"/>
  <c r="U24" i="276"/>
  <c r="Q35" i="261"/>
  <c r="Q34" i="261"/>
  <c r="O16" i="262"/>
  <c r="M16" i="262"/>
  <c r="J16" i="263"/>
  <c r="L16" i="263" s="1"/>
  <c r="H25" i="262"/>
  <c r="G25" i="263"/>
  <c r="AG17" i="265"/>
  <c r="AC17" i="265"/>
  <c r="AE17" i="265"/>
  <c r="N47" i="265"/>
  <c r="P47" i="265"/>
  <c r="Q33" i="178"/>
  <c r="F19" i="160"/>
  <c r="J19" i="160"/>
  <c r="H19" i="160"/>
  <c r="Q43" i="178"/>
  <c r="N29" i="160"/>
  <c r="L29" i="160"/>
  <c r="Y54" i="255"/>
  <c r="U54" i="255"/>
  <c r="I28" i="256"/>
  <c r="N15" i="214"/>
  <c r="P15" i="214"/>
  <c r="R15" i="214"/>
  <c r="Q35" i="214"/>
  <c r="R35" i="214" s="1"/>
  <c r="P25" i="214"/>
  <c r="R25" i="214"/>
  <c r="R26" i="214"/>
  <c r="O40" i="261"/>
  <c r="R50" i="260"/>
  <c r="L44" i="261"/>
  <c r="P28" i="263"/>
  <c r="R28" i="263" s="1"/>
  <c r="I28" i="263"/>
  <c r="J22" i="265"/>
  <c r="L22" i="265"/>
  <c r="H22" i="265"/>
  <c r="P13" i="160"/>
  <c r="M38" i="172"/>
  <c r="M38" i="268"/>
  <c r="Y26" i="254"/>
  <c r="W29" i="254"/>
  <c r="J25" i="247"/>
  <c r="L25" i="247" s="1"/>
  <c r="L33" i="192"/>
  <c r="J33" i="192"/>
  <c r="N39" i="192"/>
  <c r="R41" i="260"/>
  <c r="M26" i="261"/>
  <c r="O43" i="190"/>
  <c r="R53" i="213"/>
  <c r="Q39" i="190"/>
  <c r="Y29" i="254"/>
  <c r="Z30" i="254"/>
  <c r="W30" i="254" s="1"/>
  <c r="I17" i="247"/>
  <c r="P33" i="192"/>
  <c r="N32" i="253"/>
  <c r="H16" i="277"/>
  <c r="J13" i="263"/>
  <c r="O13" i="262"/>
  <c r="Z26" i="262"/>
  <c r="Y26" i="262" s="1"/>
  <c r="AD29" i="265"/>
  <c r="AE11" i="265"/>
  <c r="AG16" i="265"/>
  <c r="G45" i="265"/>
  <c r="K45" i="265"/>
  <c r="R15" i="276"/>
  <c r="Q33" i="276"/>
  <c r="Q15" i="198"/>
  <c r="Q40" i="178"/>
  <c r="B39" i="210"/>
  <c r="AJ24" i="213"/>
  <c r="Z16" i="254"/>
  <c r="W16" i="254" s="1"/>
  <c r="P12" i="247"/>
  <c r="H13" i="192"/>
  <c r="J13" i="192"/>
  <c r="J27" i="192"/>
  <c r="P27" i="192"/>
  <c r="K50" i="255"/>
  <c r="I50" i="255"/>
  <c r="AH54" i="255"/>
  <c r="AD54" i="255"/>
  <c r="N16" i="214"/>
  <c r="Q38" i="271"/>
  <c r="B45" i="258"/>
  <c r="D45" i="258"/>
  <c r="Z16" i="262"/>
  <c r="Y16" i="262" s="1"/>
  <c r="Z19" i="262"/>
  <c r="W19" i="262" s="1"/>
  <c r="I17" i="263"/>
  <c r="P17" i="263"/>
  <c r="R17" i="263" s="1"/>
  <c r="AF29" i="265"/>
  <c r="Z19" i="265"/>
  <c r="X19" i="265"/>
  <c r="N41" i="265"/>
  <c r="P41" i="265"/>
  <c r="I50" i="265"/>
  <c r="G50" i="265"/>
  <c r="H38" i="272"/>
  <c r="J38" i="272"/>
  <c r="R12" i="273"/>
  <c r="S15" i="276"/>
  <c r="J30" i="276"/>
  <c r="K11" i="198"/>
  <c r="N11" i="198"/>
  <c r="Q13" i="198"/>
  <c r="L14" i="160"/>
  <c r="Q28" i="178"/>
  <c r="J14" i="160"/>
  <c r="H14" i="160"/>
  <c r="Q34" i="178"/>
  <c r="H20" i="160"/>
  <c r="J20" i="160"/>
  <c r="F20" i="160"/>
  <c r="N23" i="160"/>
  <c r="Q37" i="178"/>
  <c r="B43" i="210"/>
  <c r="R42" i="213"/>
  <c r="S29" i="214"/>
  <c r="T18" i="254"/>
  <c r="R18" i="254"/>
  <c r="O24" i="254"/>
  <c r="M24" i="254"/>
  <c r="I20" i="247"/>
  <c r="P27" i="247"/>
  <c r="R27" i="247" s="1"/>
  <c r="P36" i="192"/>
  <c r="J40" i="192"/>
  <c r="AG12" i="255"/>
  <c r="S20" i="255"/>
  <c r="Q20" i="255"/>
  <c r="S23" i="255"/>
  <c r="Q23" i="255"/>
  <c r="V29" i="255"/>
  <c r="H11" i="256"/>
  <c r="K20" i="256"/>
  <c r="H20" i="256" s="1"/>
  <c r="L42" i="173"/>
  <c r="H42" i="173"/>
  <c r="J15" i="181"/>
  <c r="J22" i="253"/>
  <c r="R32" i="253"/>
  <c r="P24" i="277"/>
  <c r="B44" i="258"/>
  <c r="P12" i="261"/>
  <c r="P16" i="261"/>
  <c r="P17" i="261"/>
  <c r="P15" i="261"/>
  <c r="P13" i="261"/>
  <c r="U16" i="276"/>
  <c r="K27" i="267"/>
  <c r="Q27" i="261"/>
  <c r="Y19" i="262"/>
  <c r="Y22" i="262"/>
  <c r="Z29" i="262"/>
  <c r="W29" i="262" s="1"/>
  <c r="H12" i="265"/>
  <c r="J12" i="265"/>
  <c r="L12" i="265"/>
  <c r="AC14" i="265"/>
  <c r="AH19" i="265"/>
  <c r="AG19" i="265" s="1"/>
  <c r="AA29" i="265"/>
  <c r="V29" i="265" s="1"/>
  <c r="K40" i="265"/>
  <c r="M57" i="265"/>
  <c r="G40" i="265"/>
  <c r="U53" i="265"/>
  <c r="W53" i="265"/>
  <c r="H14" i="269"/>
  <c r="J14" i="269"/>
  <c r="L14" i="269"/>
  <c r="T12" i="273"/>
  <c r="H23" i="274"/>
  <c r="J23" i="274"/>
  <c r="R22" i="276"/>
  <c r="J26" i="276"/>
  <c r="N30" i="276"/>
  <c r="B52" i="210"/>
  <c r="D52" i="210"/>
  <c r="L33" i="172"/>
  <c r="J33" i="172"/>
  <c r="M13" i="190"/>
  <c r="M17" i="190" s="1"/>
  <c r="U23" i="253"/>
  <c r="Q34" i="190"/>
  <c r="W29" i="253"/>
  <c r="V29" i="253"/>
  <c r="Z22" i="254"/>
  <c r="W22" i="254" s="1"/>
  <c r="W25" i="254"/>
  <c r="J34" i="192"/>
  <c r="L34" i="192"/>
  <c r="P37" i="192"/>
  <c r="AD29" i="255"/>
  <c r="AH11" i="255"/>
  <c r="U44" i="255"/>
  <c r="Y44" i="255"/>
  <c r="G56" i="255"/>
  <c r="K56" i="255"/>
  <c r="I56" i="255"/>
  <c r="H25" i="256"/>
  <c r="J35" i="189"/>
  <c r="H29" i="178"/>
  <c r="P29" i="178"/>
  <c r="N29" i="178"/>
  <c r="L29" i="178"/>
  <c r="K40" i="181"/>
  <c r="J40" i="181" s="1"/>
  <c r="J35" i="185"/>
  <c r="H35" i="185"/>
  <c r="R19" i="214"/>
  <c r="P30" i="214"/>
  <c r="N30" i="214"/>
  <c r="N27" i="253"/>
  <c r="J30" i="253"/>
  <c r="H12" i="262"/>
  <c r="G12" i="263"/>
  <c r="L29" i="264"/>
  <c r="J29" i="264"/>
  <c r="N29" i="264"/>
  <c r="Z13" i="265"/>
  <c r="V13" i="265"/>
  <c r="X13" i="265"/>
  <c r="AE14" i="265"/>
  <c r="AG15" i="265"/>
  <c r="AE57" i="265"/>
  <c r="J43" i="267"/>
  <c r="L43" i="269"/>
  <c r="J43" i="269"/>
  <c r="H43" i="269"/>
  <c r="J24" i="274"/>
  <c r="H24" i="274"/>
  <c r="M37" i="278"/>
  <c r="N34" i="278"/>
  <c r="N26" i="276"/>
  <c r="F24" i="160"/>
  <c r="B47" i="210"/>
  <c r="B48" i="210"/>
  <c r="O27" i="190"/>
  <c r="R37" i="213"/>
  <c r="Q16" i="190"/>
  <c r="N40" i="190"/>
  <c r="Z12" i="254"/>
  <c r="Y12" i="254" s="1"/>
  <c r="M21" i="247"/>
  <c r="O21" i="247" s="1"/>
  <c r="T21" i="254"/>
  <c r="G23" i="247"/>
  <c r="J23" i="254"/>
  <c r="H23" i="254"/>
  <c r="Y25" i="254"/>
  <c r="Y28" i="254"/>
  <c r="X30" i="254"/>
  <c r="P34" i="192"/>
  <c r="AG11" i="255"/>
  <c r="O19" i="255"/>
  <c r="S19" i="255"/>
  <c r="Q19" i="255"/>
  <c r="V23" i="255"/>
  <c r="X23" i="255"/>
  <c r="AC25" i="255"/>
  <c r="U42" i="255"/>
  <c r="N49" i="255"/>
  <c r="J27" i="189"/>
  <c r="H35" i="178"/>
  <c r="N35" i="178"/>
  <c r="T12" i="188"/>
  <c r="N23" i="214"/>
  <c r="P23" i="214"/>
  <c r="R30" i="214"/>
  <c r="I33" i="253"/>
  <c r="J15" i="253"/>
  <c r="N22" i="253"/>
  <c r="R27" i="253"/>
  <c r="Q31" i="271"/>
  <c r="J17" i="277"/>
  <c r="N17" i="277"/>
  <c r="L17" i="277"/>
  <c r="B39" i="258"/>
  <c r="D44" i="258"/>
  <c r="I18" i="263"/>
  <c r="P18" i="263"/>
  <c r="R18" i="263" s="1"/>
  <c r="P29" i="264"/>
  <c r="N39" i="264"/>
  <c r="K11" i="266"/>
  <c r="H11" i="266" s="1"/>
  <c r="G28" i="266"/>
  <c r="H16" i="266"/>
  <c r="J16" i="267"/>
  <c r="L36" i="269"/>
  <c r="J36" i="269"/>
  <c r="H36" i="269"/>
  <c r="H25" i="272"/>
  <c r="K40" i="272"/>
  <c r="J25" i="272"/>
  <c r="T16" i="273"/>
  <c r="N16" i="276"/>
  <c r="J20" i="276"/>
  <c r="R26" i="276"/>
  <c r="H24" i="160"/>
  <c r="Q41" i="178"/>
  <c r="L27" i="160"/>
  <c r="F27" i="160"/>
  <c r="B38" i="210"/>
  <c r="B44" i="210"/>
  <c r="B53" i="210"/>
  <c r="L25" i="268"/>
  <c r="J25" i="268"/>
  <c r="M39" i="172"/>
  <c r="M39" i="268"/>
  <c r="I54" i="213"/>
  <c r="O40" i="190"/>
  <c r="G13" i="247"/>
  <c r="J13" i="254"/>
  <c r="H13" i="254"/>
  <c r="W21" i="254"/>
  <c r="M23" i="254"/>
  <c r="T27" i="254"/>
  <c r="R27" i="254"/>
  <c r="J30" i="254"/>
  <c r="J13" i="247"/>
  <c r="L13" i="247" s="1"/>
  <c r="L38" i="192"/>
  <c r="H12" i="255"/>
  <c r="O15" i="255"/>
  <c r="AH23" i="255"/>
  <c r="AE23" i="255" s="1"/>
  <c r="AC24" i="255"/>
  <c r="AG27" i="255"/>
  <c r="AH28" i="255"/>
  <c r="AG28" i="255"/>
  <c r="T57" i="255"/>
  <c r="R39" i="255"/>
  <c r="W42" i="255"/>
  <c r="P48" i="255"/>
  <c r="P49" i="255"/>
  <c r="U50" i="255"/>
  <c r="N56" i="255"/>
  <c r="R56" i="255"/>
  <c r="K16" i="256"/>
  <c r="J16" i="256" s="1"/>
  <c r="J36" i="172"/>
  <c r="L30" i="173"/>
  <c r="J30" i="173"/>
  <c r="H30" i="173"/>
  <c r="H36" i="178"/>
  <c r="H30" i="181"/>
  <c r="J11" i="188"/>
  <c r="K16" i="188"/>
  <c r="J16" i="188" s="1"/>
  <c r="U11" i="188"/>
  <c r="R23" i="214"/>
  <c r="J20" i="253"/>
  <c r="J25" i="253"/>
  <c r="S28" i="253"/>
  <c r="J28" i="253" s="1"/>
  <c r="Q39" i="271"/>
  <c r="N25" i="277"/>
  <c r="J25" i="277"/>
  <c r="L25" i="277"/>
  <c r="D49" i="258"/>
  <c r="B49" i="258"/>
  <c r="R51" i="260"/>
  <c r="K36" i="267"/>
  <c r="J36" i="267" s="1"/>
  <c r="U25" i="276"/>
  <c r="Q36" i="261"/>
  <c r="U29" i="276"/>
  <c r="Q43" i="261"/>
  <c r="W21" i="262"/>
  <c r="H13" i="264"/>
  <c r="K16" i="264"/>
  <c r="H16" i="264" s="1"/>
  <c r="P39" i="264"/>
  <c r="AC13" i="265"/>
  <c r="J26" i="265"/>
  <c r="L26" i="265"/>
  <c r="H26" i="265"/>
  <c r="AG57" i="265"/>
  <c r="J25" i="266"/>
  <c r="H25" i="266"/>
  <c r="K34" i="267"/>
  <c r="J34" i="267" s="1"/>
  <c r="H30" i="269"/>
  <c r="H39" i="274"/>
  <c r="J39" i="274"/>
  <c r="P27" i="278"/>
  <c r="R27" i="278"/>
  <c r="R26" i="278"/>
  <c r="S27" i="276"/>
  <c r="T27" i="276" s="1"/>
  <c r="J27" i="276"/>
  <c r="L16" i="198"/>
  <c r="L13" i="198"/>
  <c r="L15" i="160"/>
  <c r="J15" i="160"/>
  <c r="H15" i="160"/>
  <c r="H18" i="160"/>
  <c r="N24" i="160"/>
  <c r="R51" i="213"/>
  <c r="O23" i="254"/>
  <c r="H29" i="254"/>
  <c r="K30" i="254"/>
  <c r="H30" i="254" s="1"/>
  <c r="L25" i="192"/>
  <c r="J25" i="192"/>
  <c r="P26" i="192"/>
  <c r="J35" i="192"/>
  <c r="N35" i="192"/>
  <c r="L35" i="192"/>
  <c r="N38" i="192"/>
  <c r="L12" i="255"/>
  <c r="O13" i="255"/>
  <c r="Q15" i="255"/>
  <c r="AC23" i="255"/>
  <c r="AH27" i="255"/>
  <c r="AD43" i="255"/>
  <c r="R48" i="255"/>
  <c r="W50" i="255"/>
  <c r="AF53" i="255"/>
  <c r="H17" i="256"/>
  <c r="M27" i="172"/>
  <c r="L36" i="172"/>
  <c r="J31" i="173"/>
  <c r="L31" i="173"/>
  <c r="H31" i="173"/>
  <c r="P30" i="178"/>
  <c r="N30" i="178"/>
  <c r="L30" i="178"/>
  <c r="M11" i="188"/>
  <c r="J29" i="185"/>
  <c r="H29" i="185"/>
  <c r="N31" i="214"/>
  <c r="N25" i="253"/>
  <c r="R30" i="253"/>
  <c r="B50" i="258"/>
  <c r="M15" i="263"/>
  <c r="O15" i="263" s="1"/>
  <c r="R15" i="262"/>
  <c r="U30" i="262"/>
  <c r="P14" i="263"/>
  <c r="R14" i="263" s="1"/>
  <c r="P25" i="264"/>
  <c r="Z12" i="265"/>
  <c r="X12" i="265"/>
  <c r="V12" i="265"/>
  <c r="AE13" i="265"/>
  <c r="AH42" i="265"/>
  <c r="L30" i="269"/>
  <c r="H37" i="269"/>
  <c r="L37" i="269"/>
  <c r="S17" i="276"/>
  <c r="J31" i="172"/>
  <c r="H31" i="172"/>
  <c r="H32" i="178"/>
  <c r="J32" i="178"/>
  <c r="R16" i="253"/>
  <c r="R29" i="278"/>
  <c r="N29" i="278"/>
  <c r="P29" i="278"/>
  <c r="AE14" i="255"/>
  <c r="S16" i="253"/>
  <c r="Y14" i="262"/>
  <c r="O41" i="264"/>
  <c r="L41" i="264" s="1"/>
  <c r="J41" i="264"/>
  <c r="AC16" i="265"/>
  <c r="O29" i="265"/>
  <c r="Q29" i="265"/>
  <c r="AF49" i="265"/>
  <c r="I52" i="265"/>
  <c r="G52" i="265"/>
  <c r="N35" i="271"/>
  <c r="P35" i="271"/>
  <c r="H35" i="271"/>
  <c r="J15" i="276"/>
  <c r="L27" i="268"/>
  <c r="H27" i="268"/>
  <c r="J27" i="268"/>
  <c r="R25" i="276"/>
  <c r="AF44" i="255"/>
  <c r="J37" i="189"/>
  <c r="P24" i="160"/>
  <c r="B45" i="210"/>
  <c r="B49" i="210"/>
  <c r="L44" i="190"/>
  <c r="H22" i="256"/>
  <c r="L38" i="173"/>
  <c r="J38" i="173"/>
  <c r="H38" i="173"/>
  <c r="N36" i="178"/>
  <c r="L36" i="178"/>
  <c r="R31" i="214"/>
  <c r="R25" i="253"/>
  <c r="R43" i="260"/>
  <c r="O33" i="261"/>
  <c r="Q16" i="261"/>
  <c r="Q32" i="261"/>
  <c r="W18" i="262"/>
  <c r="J30" i="264"/>
  <c r="N30" i="264"/>
  <c r="AH45" i="265"/>
  <c r="AB45" i="265" s="1"/>
  <c r="N49" i="265"/>
  <c r="R49" i="265"/>
  <c r="L31" i="269"/>
  <c r="J31" i="269"/>
  <c r="H31" i="269"/>
  <c r="J38" i="269"/>
  <c r="H38" i="269"/>
  <c r="Q30" i="271"/>
  <c r="H28" i="160"/>
  <c r="Q42" i="178"/>
  <c r="F28" i="160"/>
  <c r="O30" i="160"/>
  <c r="F30" i="160" s="1"/>
  <c r="G37" i="160" s="1"/>
  <c r="B37" i="210"/>
  <c r="B41" i="210"/>
  <c r="B54" i="210"/>
  <c r="O28" i="190"/>
  <c r="R38" i="213"/>
  <c r="Q32" i="190"/>
  <c r="M20" i="247"/>
  <c r="O20" i="247" s="1"/>
  <c r="T20" i="254"/>
  <c r="R20" i="254"/>
  <c r="O26" i="254"/>
  <c r="J26" i="247"/>
  <c r="Y27" i="254"/>
  <c r="O30" i="254"/>
  <c r="G14" i="247"/>
  <c r="M29" i="255"/>
  <c r="H29" i="255" s="1"/>
  <c r="H11" i="255"/>
  <c r="AG23" i="255"/>
  <c r="K45" i="255"/>
  <c r="I45" i="255"/>
  <c r="G45" i="255"/>
  <c r="K54" i="255"/>
  <c r="G54" i="255"/>
  <c r="K13" i="256"/>
  <c r="H13" i="256" s="1"/>
  <c r="J26" i="256"/>
  <c r="J37" i="172"/>
  <c r="H37" i="172"/>
  <c r="L26" i="173"/>
  <c r="H26" i="173"/>
  <c r="J26" i="173"/>
  <c r="H44" i="173"/>
  <c r="Q16" i="188"/>
  <c r="J23" i="185"/>
  <c r="H23" i="185"/>
  <c r="Q40" i="271"/>
  <c r="L26" i="277"/>
  <c r="J26" i="277"/>
  <c r="H26" i="277"/>
  <c r="B40" i="258"/>
  <c r="R40" i="260"/>
  <c r="R46" i="260"/>
  <c r="O39" i="261"/>
  <c r="R49" i="260"/>
  <c r="Q28" i="261"/>
  <c r="U30" i="276"/>
  <c r="M27" i="263"/>
  <c r="R27" i="262"/>
  <c r="K30" i="262"/>
  <c r="H30" i="262" s="1"/>
  <c r="P30" i="264"/>
  <c r="M29" i="265"/>
  <c r="J29" i="265" s="1"/>
  <c r="L11" i="265"/>
  <c r="J11" i="265"/>
  <c r="L29" i="265"/>
  <c r="R39" i="265"/>
  <c r="T57" i="265"/>
  <c r="P43" i="265"/>
  <c r="N43" i="265"/>
  <c r="L29" i="268"/>
  <c r="J29" i="268"/>
  <c r="M41" i="268"/>
  <c r="F45" i="278"/>
  <c r="P16" i="198"/>
  <c r="Q11" i="198" s="1"/>
  <c r="H13" i="160"/>
  <c r="O35" i="190"/>
  <c r="I44" i="190"/>
  <c r="Z14" i="254"/>
  <c r="W14" i="254" s="1"/>
  <c r="M16" i="247"/>
  <c r="O16" i="247" s="1"/>
  <c r="J24" i="247"/>
  <c r="L24" i="247" s="1"/>
  <c r="N32" i="192"/>
  <c r="L32" i="192"/>
  <c r="J32" i="192"/>
  <c r="AH17" i="255"/>
  <c r="AE17" i="255" s="1"/>
  <c r="AC17" i="255"/>
  <c r="AE20" i="255"/>
  <c r="AF29" i="255"/>
  <c r="AC57" i="255"/>
  <c r="J13" i="256"/>
  <c r="L13" i="173"/>
  <c r="J13" i="173"/>
  <c r="M17" i="173"/>
  <c r="J17" i="173" s="1"/>
  <c r="L32" i="178"/>
  <c r="P28" i="214"/>
  <c r="N18" i="253"/>
  <c r="J26" i="253"/>
  <c r="V28" i="253"/>
  <c r="B38" i="258"/>
  <c r="B52" i="258"/>
  <c r="B47" i="258"/>
  <c r="B37" i="258"/>
  <c r="B51" i="258"/>
  <c r="J17" i="271"/>
  <c r="P17" i="271"/>
  <c r="K13" i="267"/>
  <c r="J13" i="267" s="1"/>
  <c r="Q13" i="261"/>
  <c r="P26" i="264"/>
  <c r="J26" i="264"/>
  <c r="J14" i="265"/>
  <c r="L14" i="265"/>
  <c r="S20" i="265"/>
  <c r="Q20" i="265"/>
  <c r="H13" i="266"/>
  <c r="M30" i="268"/>
  <c r="H32" i="269"/>
  <c r="L32" i="269"/>
  <c r="L17" i="271"/>
  <c r="M11" i="273"/>
  <c r="O11" i="273"/>
  <c r="P16" i="273"/>
  <c r="O16" i="273" s="1"/>
  <c r="S21" i="276"/>
  <c r="N28" i="276"/>
  <c r="V31" i="276"/>
  <c r="W31" i="276"/>
  <c r="K53" i="255"/>
  <c r="I53" i="255"/>
  <c r="K14" i="256"/>
  <c r="J14" i="256" s="1"/>
  <c r="J18" i="256"/>
  <c r="J39" i="189"/>
  <c r="J33" i="173"/>
  <c r="H33" i="173"/>
  <c r="H40" i="173"/>
  <c r="J17" i="178"/>
  <c r="N32" i="178"/>
  <c r="R13" i="188"/>
  <c r="Q28" i="214"/>
  <c r="R28" i="214" s="1"/>
  <c r="M33" i="253"/>
  <c r="Q33" i="271"/>
  <c r="L19" i="277"/>
  <c r="P19" i="277"/>
  <c r="F19" i="277"/>
  <c r="I15" i="260"/>
  <c r="M16" i="268" s="1"/>
  <c r="AH28" i="260"/>
  <c r="AJ28" i="260" s="1"/>
  <c r="AJ23" i="260"/>
  <c r="U22" i="276"/>
  <c r="K33" i="267"/>
  <c r="AH12" i="265"/>
  <c r="AE12" i="265" s="1"/>
  <c r="J12" i="267"/>
  <c r="H31" i="268"/>
  <c r="Q16" i="273"/>
  <c r="R16" i="273" s="1"/>
  <c r="R11" i="273"/>
  <c r="J32" i="276"/>
  <c r="Q24" i="214"/>
  <c r="R21" i="214"/>
  <c r="O34" i="261"/>
  <c r="R44" i="260"/>
  <c r="O19" i="262"/>
  <c r="J19" i="263"/>
  <c r="L19" i="263" s="1"/>
  <c r="N27" i="264"/>
  <c r="J27" i="264"/>
  <c r="P27" i="264"/>
  <c r="L27" i="264"/>
  <c r="L38" i="264"/>
  <c r="P38" i="264"/>
  <c r="J38" i="264"/>
  <c r="H15" i="272"/>
  <c r="L33" i="278"/>
  <c r="N33" i="278"/>
  <c r="J18" i="254"/>
  <c r="H18" i="254"/>
  <c r="O28" i="254"/>
  <c r="M28" i="254"/>
  <c r="M19" i="247"/>
  <c r="O19" i="247" s="1"/>
  <c r="L20" i="277"/>
  <c r="Q34" i="271"/>
  <c r="F20" i="277"/>
  <c r="H20" i="277"/>
  <c r="I24" i="263"/>
  <c r="P24" i="263"/>
  <c r="R24" i="263" s="1"/>
  <c r="V15" i="265"/>
  <c r="X15" i="265"/>
  <c r="H10" i="272"/>
  <c r="K15" i="272"/>
  <c r="J15" i="272" s="1"/>
  <c r="H24" i="268"/>
  <c r="J24" i="268"/>
  <c r="L24" i="268"/>
  <c r="W19" i="254"/>
  <c r="R22" i="254"/>
  <c r="M22" i="247"/>
  <c r="O22" i="247" s="1"/>
  <c r="AH12" i="255"/>
  <c r="AE12" i="255" s="1"/>
  <c r="AC12" i="255"/>
  <c r="AG16" i="255"/>
  <c r="L22" i="255"/>
  <c r="J22" i="255"/>
  <c r="G52" i="255"/>
  <c r="I52" i="255"/>
  <c r="K19" i="256"/>
  <c r="H19" i="256" s="1"/>
  <c r="J19" i="256"/>
  <c r="M24" i="172"/>
  <c r="Q27" i="178"/>
  <c r="U14" i="188"/>
  <c r="T14" i="188" s="1"/>
  <c r="J14" i="188"/>
  <c r="H14" i="188"/>
  <c r="J33" i="185"/>
  <c r="H33" i="185"/>
  <c r="N21" i="253"/>
  <c r="P20" i="277"/>
  <c r="J25" i="263"/>
  <c r="L25" i="263" s="1"/>
  <c r="M25" i="262"/>
  <c r="O12" i="263"/>
  <c r="P16" i="263"/>
  <c r="R16" i="263" s="1"/>
  <c r="AC11" i="265"/>
  <c r="AB29" i="265"/>
  <c r="AH11" i="265"/>
  <c r="AE16" i="265"/>
  <c r="AG20" i="265"/>
  <c r="AD43" i="265"/>
  <c r="AF43" i="265"/>
  <c r="Y47" i="265"/>
  <c r="W47" i="265"/>
  <c r="L27" i="269"/>
  <c r="J27" i="269"/>
  <c r="H27" i="269"/>
  <c r="N15" i="276"/>
  <c r="N25" i="276"/>
  <c r="R36" i="213"/>
  <c r="R39" i="213"/>
  <c r="K10" i="256"/>
  <c r="J33" i="189"/>
  <c r="J15" i="173"/>
  <c r="H15" i="173"/>
  <c r="R21" i="253"/>
  <c r="P21" i="277"/>
  <c r="F21" i="277"/>
  <c r="J21" i="277"/>
  <c r="H21" i="277"/>
  <c r="N21" i="277"/>
  <c r="L21" i="277"/>
  <c r="Q30" i="263"/>
  <c r="I21" i="263"/>
  <c r="P21" i="263"/>
  <c r="R21" i="263" s="1"/>
  <c r="J16" i="273"/>
  <c r="B50" i="210"/>
  <c r="L41" i="172"/>
  <c r="H41" i="172"/>
  <c r="P24" i="247"/>
  <c r="R24" i="247" s="1"/>
  <c r="J15" i="247"/>
  <c r="L15" i="247" s="1"/>
  <c r="AB29" i="255"/>
  <c r="J15" i="256"/>
  <c r="Q38" i="178"/>
  <c r="L24" i="160"/>
  <c r="J24" i="160"/>
  <c r="R46" i="213"/>
  <c r="O36" i="190"/>
  <c r="Q36" i="190" s="1"/>
  <c r="Q26" i="190"/>
  <c r="M44" i="190"/>
  <c r="N35" i="190" s="1"/>
  <c r="U15" i="253"/>
  <c r="N26" i="190"/>
  <c r="W21" i="253"/>
  <c r="V21" i="253"/>
  <c r="U27" i="253"/>
  <c r="Q38" i="190"/>
  <c r="O13" i="254"/>
  <c r="P30" i="254"/>
  <c r="M30" i="254" s="1"/>
  <c r="P28" i="192"/>
  <c r="P35" i="192"/>
  <c r="S16" i="255"/>
  <c r="Q16" i="255"/>
  <c r="AD52" i="255"/>
  <c r="P20" i="214"/>
  <c r="R27" i="214"/>
  <c r="Q30" i="261"/>
  <c r="U17" i="276"/>
  <c r="I42" i="264"/>
  <c r="AH18" i="265"/>
  <c r="AG22" i="265"/>
  <c r="G43" i="265"/>
  <c r="K43" i="265"/>
  <c r="I43" i="265"/>
  <c r="J44" i="269"/>
  <c r="J29" i="271"/>
  <c r="N29" i="271"/>
  <c r="H29" i="271"/>
  <c r="L29" i="271"/>
  <c r="N20" i="276"/>
  <c r="R20" i="276"/>
  <c r="U23" i="276"/>
  <c r="N16" i="198"/>
  <c r="R43" i="213"/>
  <c r="N32" i="190"/>
  <c r="J16" i="254"/>
  <c r="H16" i="254"/>
  <c r="G16" i="247"/>
  <c r="P38" i="192"/>
  <c r="AC22" i="255"/>
  <c r="L28" i="255"/>
  <c r="J28" i="255"/>
  <c r="W39" i="255"/>
  <c r="AA57" i="255"/>
  <c r="AH44" i="255"/>
  <c r="N47" i="255"/>
  <c r="P47" i="255"/>
  <c r="AF52" i="255"/>
  <c r="J10" i="185"/>
  <c r="K15" i="185"/>
  <c r="H15" i="185" s="1"/>
  <c r="K40" i="185"/>
  <c r="J40" i="185" s="1"/>
  <c r="P17" i="214"/>
  <c r="R17" i="214"/>
  <c r="Q20" i="214"/>
  <c r="H15" i="198"/>
  <c r="J13" i="160"/>
  <c r="Q39" i="178"/>
  <c r="P25" i="160"/>
  <c r="F25" i="160"/>
  <c r="L25" i="160"/>
  <c r="J25" i="160"/>
  <c r="F29" i="160"/>
  <c r="D37" i="210"/>
  <c r="L29" i="172"/>
  <c r="J29" i="172"/>
  <c r="W20" i="254"/>
  <c r="G25" i="247"/>
  <c r="J25" i="254"/>
  <c r="G19" i="247"/>
  <c r="P32" i="192"/>
  <c r="AD40" i="255"/>
  <c r="U46" i="255"/>
  <c r="AH51" i="255"/>
  <c r="L13" i="160"/>
  <c r="L19" i="160"/>
  <c r="F26" i="160"/>
  <c r="H29" i="160"/>
  <c r="AJ25" i="213"/>
  <c r="R52" i="213"/>
  <c r="L17" i="190"/>
  <c r="P17" i="190"/>
  <c r="Y17" i="254"/>
  <c r="Y20" i="254"/>
  <c r="T30" i="254"/>
  <c r="J29" i="247"/>
  <c r="L29" i="247" s="1"/>
  <c r="K16" i="192"/>
  <c r="J16" i="192" s="1"/>
  <c r="O39" i="192"/>
  <c r="K42" i="192"/>
  <c r="V14" i="255"/>
  <c r="X14" i="255"/>
  <c r="AF39" i="255"/>
  <c r="AH48" i="255"/>
  <c r="AH50" i="255"/>
  <c r="AB50" i="255" s="1"/>
  <c r="H14" i="256"/>
  <c r="H23" i="256"/>
  <c r="J16" i="189"/>
  <c r="L31" i="172"/>
  <c r="J40" i="173"/>
  <c r="L44" i="173"/>
  <c r="P32" i="178"/>
  <c r="J13" i="181"/>
  <c r="H13" i="181"/>
  <c r="T13" i="188"/>
  <c r="R14" i="214"/>
  <c r="Q34" i="214"/>
  <c r="P21" i="214"/>
  <c r="N16" i="253"/>
  <c r="R23" i="253"/>
  <c r="R31" i="253"/>
  <c r="F16" i="277"/>
  <c r="J20" i="277"/>
  <c r="N29" i="277"/>
  <c r="Q43" i="271"/>
  <c r="B54" i="258"/>
  <c r="AJ27" i="260"/>
  <c r="I17" i="261"/>
  <c r="Q41" i="261"/>
  <c r="M19" i="262"/>
  <c r="Z23" i="262"/>
  <c r="W23" i="262" s="1"/>
  <c r="J25" i="262"/>
  <c r="P15" i="263"/>
  <c r="R15" i="263" s="1"/>
  <c r="N38" i="264"/>
  <c r="P40" i="264"/>
  <c r="AH20" i="265"/>
  <c r="AE20" i="265" s="1"/>
  <c r="AD49" i="265"/>
  <c r="K13" i="266"/>
  <c r="J13" i="266" s="1"/>
  <c r="I28" i="266"/>
  <c r="K12" i="267"/>
  <c r="J31" i="268"/>
  <c r="H12" i="269"/>
  <c r="M17" i="269"/>
  <c r="L17" i="269" s="1"/>
  <c r="L12" i="269"/>
  <c r="H17" i="269"/>
  <c r="J35" i="271"/>
  <c r="J36" i="272"/>
  <c r="T11" i="273"/>
  <c r="F42" i="278"/>
  <c r="F46" i="278"/>
  <c r="P25" i="278"/>
  <c r="R25" i="278"/>
  <c r="N25" i="278"/>
  <c r="S28" i="276"/>
  <c r="H33" i="274"/>
  <c r="J33" i="274"/>
  <c r="J31" i="276"/>
  <c r="S31" i="276"/>
  <c r="T31" i="276" s="1"/>
  <c r="AD39" i="255"/>
  <c r="AB43" i="255"/>
  <c r="AH46" i="255"/>
  <c r="AB52" i="255"/>
  <c r="AH56" i="255"/>
  <c r="AB56" i="255" s="1"/>
  <c r="H12" i="256"/>
  <c r="O16" i="188"/>
  <c r="N17" i="253"/>
  <c r="S19" i="253"/>
  <c r="R19" i="253" s="1"/>
  <c r="J19" i="253"/>
  <c r="N29" i="253"/>
  <c r="AC12" i="265"/>
  <c r="J16" i="265"/>
  <c r="L16" i="265"/>
  <c r="U45" i="265"/>
  <c r="W45" i="265"/>
  <c r="K24" i="266"/>
  <c r="H24" i="266" s="1"/>
  <c r="J27" i="267"/>
  <c r="H16" i="268"/>
  <c r="F44" i="278"/>
  <c r="W21" i="276"/>
  <c r="V21" i="276"/>
  <c r="M28" i="268"/>
  <c r="M28" i="172"/>
  <c r="H36" i="268"/>
  <c r="J36" i="268"/>
  <c r="J19" i="247"/>
  <c r="L19" i="247" s="1"/>
  <c r="M19" i="254"/>
  <c r="P29" i="192"/>
  <c r="AD46" i="255"/>
  <c r="AD50" i="255"/>
  <c r="AH55" i="255"/>
  <c r="H27" i="256"/>
  <c r="J36" i="173"/>
  <c r="H36" i="173"/>
  <c r="T11" i="188"/>
  <c r="J14" i="185"/>
  <c r="H14" i="185"/>
  <c r="R22" i="214"/>
  <c r="S23" i="253"/>
  <c r="J23" i="253" s="1"/>
  <c r="J27" i="253"/>
  <c r="B53" i="258"/>
  <c r="M38" i="261"/>
  <c r="Y13" i="262"/>
  <c r="X18" i="265"/>
  <c r="Z18" i="265"/>
  <c r="V18" i="265"/>
  <c r="Z22" i="265"/>
  <c r="X22" i="265"/>
  <c r="V22" i="265"/>
  <c r="AH25" i="265"/>
  <c r="AD53" i="265"/>
  <c r="AH55" i="265"/>
  <c r="AB55" i="265"/>
  <c r="K15" i="266"/>
  <c r="J15" i="266"/>
  <c r="J16" i="268"/>
  <c r="J37" i="271"/>
  <c r="N37" i="271"/>
  <c r="L37" i="271"/>
  <c r="J12" i="273"/>
  <c r="U12" i="273"/>
  <c r="H12" i="273"/>
  <c r="K16" i="273"/>
  <c r="H16" i="273" s="1"/>
  <c r="R19" i="276"/>
  <c r="J28" i="276"/>
  <c r="L14" i="173"/>
  <c r="J14" i="173"/>
  <c r="Q32" i="271"/>
  <c r="H18" i="277"/>
  <c r="N18" i="277"/>
  <c r="F18" i="277"/>
  <c r="R36" i="260"/>
  <c r="O26" i="261"/>
  <c r="Y15" i="262"/>
  <c r="Y18" i="262"/>
  <c r="R20" i="262"/>
  <c r="M20" i="263"/>
  <c r="T20" i="262"/>
  <c r="AG25" i="265"/>
  <c r="AH28" i="265"/>
  <c r="AG28" i="265" s="1"/>
  <c r="AH52" i="265"/>
  <c r="N26" i="271"/>
  <c r="L26" i="271"/>
  <c r="P26" i="271"/>
  <c r="J26" i="271"/>
  <c r="H26" i="271"/>
  <c r="R29" i="276"/>
  <c r="N22" i="160"/>
  <c r="AC16" i="255"/>
  <c r="J30" i="189"/>
  <c r="H26" i="178"/>
  <c r="L26" i="178"/>
  <c r="L24" i="214"/>
  <c r="U28" i="276"/>
  <c r="K39" i="267"/>
  <c r="J39" i="267" s="1"/>
  <c r="Z20" i="262"/>
  <c r="Y20" i="262" s="1"/>
  <c r="H22" i="262"/>
  <c r="G22" i="263"/>
  <c r="J24" i="264"/>
  <c r="P24" i="264"/>
  <c r="N24" i="264"/>
  <c r="L24" i="264"/>
  <c r="L32" i="264"/>
  <c r="J32" i="264"/>
  <c r="P32" i="264"/>
  <c r="X29" i="265"/>
  <c r="R42" i="265"/>
  <c r="N42" i="265"/>
  <c r="P42" i="265"/>
  <c r="U43" i="265"/>
  <c r="W43" i="265"/>
  <c r="AH50" i="265"/>
  <c r="AC57" i="265"/>
  <c r="AB50" i="265"/>
  <c r="I56" i="265"/>
  <c r="G56" i="265"/>
  <c r="H17" i="266"/>
  <c r="N36" i="278"/>
  <c r="S23" i="276"/>
  <c r="J29" i="276"/>
  <c r="H24" i="256"/>
  <c r="L37" i="268"/>
  <c r="J37" i="268"/>
  <c r="AH19" i="255"/>
  <c r="AG19" i="255" s="1"/>
  <c r="AC19" i="255"/>
  <c r="I41" i="255"/>
  <c r="G41" i="255"/>
  <c r="K46" i="255"/>
  <c r="I46" i="255"/>
  <c r="K55" i="255"/>
  <c r="I55" i="255"/>
  <c r="G28" i="256"/>
  <c r="H21" i="256"/>
  <c r="K15" i="181"/>
  <c r="H15" i="181"/>
  <c r="N24" i="214"/>
  <c r="N33" i="214"/>
  <c r="J15" i="277"/>
  <c r="H15" i="277"/>
  <c r="O42" i="261"/>
  <c r="G19" i="263"/>
  <c r="J19" i="262"/>
  <c r="W20" i="262"/>
  <c r="V30" i="262"/>
  <c r="P28" i="264"/>
  <c r="V11" i="265"/>
  <c r="X11" i="265"/>
  <c r="Z11" i="265"/>
  <c r="J17" i="266"/>
  <c r="J21" i="266"/>
  <c r="H29" i="269"/>
  <c r="J29" i="269"/>
  <c r="H37" i="274"/>
  <c r="J37" i="274"/>
  <c r="R22" i="278"/>
  <c r="P23" i="278"/>
  <c r="N29" i="276"/>
  <c r="Q31" i="178"/>
  <c r="B40" i="210"/>
  <c r="W24" i="254"/>
  <c r="AE26" i="255"/>
  <c r="H26" i="256"/>
  <c r="L16" i="172"/>
  <c r="L39" i="173"/>
  <c r="J39" i="173"/>
  <c r="Q32" i="214"/>
  <c r="N32" i="214" s="1"/>
  <c r="N29" i="214"/>
  <c r="R18" i="253"/>
  <c r="S24" i="253"/>
  <c r="R24" i="253" s="1"/>
  <c r="J24" i="253"/>
  <c r="H14" i="262"/>
  <c r="J14" i="262"/>
  <c r="Z15" i="262"/>
  <c r="W15" i="262" s="1"/>
  <c r="W22" i="262"/>
  <c r="Z27" i="262"/>
  <c r="Y27" i="262" s="1"/>
  <c r="J30" i="262"/>
  <c r="X30" i="262"/>
  <c r="S17" i="265"/>
  <c r="Q17" i="265"/>
  <c r="AE19" i="265"/>
  <c r="Z29" i="265"/>
  <c r="H34" i="268"/>
  <c r="L34" i="268"/>
  <c r="J32" i="272"/>
  <c r="H32" i="272"/>
  <c r="J18" i="276"/>
  <c r="AG20" i="255"/>
  <c r="J40" i="189"/>
  <c r="R13" i="214"/>
  <c r="Q16" i="214"/>
  <c r="R16" i="214" s="1"/>
  <c r="R15" i="253"/>
  <c r="Q33" i="253"/>
  <c r="J23" i="277"/>
  <c r="U26" i="276"/>
  <c r="J13" i="262"/>
  <c r="T14" i="262"/>
  <c r="M14" i="263"/>
  <c r="O14" i="263" s="1"/>
  <c r="Z17" i="262"/>
  <c r="S21" i="265"/>
  <c r="P40" i="265"/>
  <c r="R40" i="265"/>
  <c r="AA57" i="265"/>
  <c r="W49" i="265"/>
  <c r="AF53" i="265"/>
  <c r="M44" i="269"/>
  <c r="H44" i="269" s="1"/>
  <c r="J26" i="269"/>
  <c r="H26" i="269"/>
  <c r="H33" i="269"/>
  <c r="L33" i="269"/>
  <c r="L39" i="269"/>
  <c r="J39" i="269"/>
  <c r="R14" i="273"/>
  <c r="S16" i="276"/>
  <c r="R16" i="276" s="1"/>
  <c r="S24" i="276"/>
  <c r="H12" i="277"/>
  <c r="O30" i="277"/>
  <c r="U32" i="276"/>
  <c r="K43" i="267"/>
  <c r="P13" i="263"/>
  <c r="R13" i="263" s="1"/>
  <c r="W14" i="262"/>
  <c r="Z14" i="262"/>
  <c r="Z25" i="262"/>
  <c r="W25" i="262" s="1"/>
  <c r="P23" i="263"/>
  <c r="R23" i="263" s="1"/>
  <c r="I23" i="263"/>
  <c r="P37" i="264"/>
  <c r="K39" i="265"/>
  <c r="G39" i="265"/>
  <c r="I17" i="267"/>
  <c r="O37" i="278"/>
  <c r="J19" i="276"/>
  <c r="J24" i="256"/>
  <c r="Q42" i="261"/>
  <c r="K42" i="267"/>
  <c r="H29" i="265"/>
  <c r="AH47" i="265"/>
  <c r="AD47" i="265" s="1"/>
  <c r="H19" i="266"/>
  <c r="J27" i="266"/>
  <c r="P19" i="278"/>
  <c r="Q35" i="278"/>
  <c r="R36" i="278" s="1"/>
  <c r="N19" i="278"/>
  <c r="P31" i="278"/>
  <c r="R32" i="278"/>
  <c r="R30" i="278"/>
  <c r="R24" i="276"/>
  <c r="N32" i="276"/>
  <c r="AD42" i="255"/>
  <c r="H18" i="256"/>
  <c r="N14" i="277"/>
  <c r="Q41" i="271"/>
  <c r="P27" i="277"/>
  <c r="P54" i="260"/>
  <c r="R54" i="260" s="1"/>
  <c r="P31" i="264"/>
  <c r="J31" i="264"/>
  <c r="K10" i="266"/>
  <c r="H10" i="266"/>
  <c r="K27" i="266"/>
  <c r="H27" i="266" s="1"/>
  <c r="L16" i="268"/>
  <c r="Q28" i="271"/>
  <c r="T14" i="273"/>
  <c r="M16" i="273"/>
  <c r="J22" i="274"/>
  <c r="H22" i="274"/>
  <c r="K40" i="274"/>
  <c r="H40" i="274" s="1"/>
  <c r="R19" i="278"/>
  <c r="R28" i="278"/>
  <c r="R31" i="278"/>
  <c r="R34" i="278"/>
  <c r="S22" i="276"/>
  <c r="J22" i="276"/>
  <c r="R32" i="276"/>
  <c r="N13" i="277"/>
  <c r="B42" i="258"/>
  <c r="Y12" i="262"/>
  <c r="P29" i="263"/>
  <c r="R29" i="263" s="1"/>
  <c r="Z20" i="265"/>
  <c r="X20" i="265"/>
  <c r="V20" i="265"/>
  <c r="AH23" i="265"/>
  <c r="AH24" i="265"/>
  <c r="AE24" i="265" s="1"/>
  <c r="AD48" i="265"/>
  <c r="H21" i="266"/>
  <c r="J35" i="267"/>
  <c r="Q27" i="271"/>
  <c r="P36" i="271"/>
  <c r="J36" i="271"/>
  <c r="J10" i="274"/>
  <c r="H10" i="274"/>
  <c r="H15" i="274"/>
  <c r="M14" i="261"/>
  <c r="P33" i="264"/>
  <c r="P36" i="264"/>
  <c r="N36" i="264"/>
  <c r="AH41" i="265"/>
  <c r="AD44" i="265"/>
  <c r="AB46" i="265"/>
  <c r="AD46" i="265"/>
  <c r="K57" i="265"/>
  <c r="L40" i="269"/>
  <c r="J40" i="269"/>
  <c r="N21" i="276"/>
  <c r="AH40" i="265"/>
  <c r="AB43" i="265"/>
  <c r="P30" i="262"/>
  <c r="O30" i="262" s="1"/>
  <c r="J40" i="264"/>
  <c r="Z21" i="265"/>
  <c r="X21" i="265"/>
  <c r="AH51" i="265"/>
  <c r="AH53" i="265"/>
  <c r="AB53" i="265" s="1"/>
  <c r="AB56" i="265"/>
  <c r="R18" i="278"/>
  <c r="Q21" i="278"/>
  <c r="R21" i="278" s="1"/>
  <c r="AH22" i="265"/>
  <c r="AE22" i="265" s="1"/>
  <c r="H15" i="266"/>
  <c r="K26" i="266"/>
  <c r="H41" i="269"/>
  <c r="J41" i="269"/>
  <c r="N17" i="271"/>
  <c r="J25" i="276"/>
  <c r="J39" i="264"/>
  <c r="J16" i="266"/>
  <c r="J23" i="266"/>
  <c r="J33" i="267"/>
  <c r="AG26" i="265"/>
  <c r="AH39" i="265"/>
  <c r="L37" i="278" l="1"/>
  <c r="P21" i="278"/>
  <c r="Q37" i="278"/>
  <c r="R37" i="278" s="1"/>
  <c r="P35" i="278"/>
  <c r="N17" i="278"/>
  <c r="N17" i="190"/>
  <c r="Q17" i="190"/>
  <c r="N15" i="190"/>
  <c r="N14" i="190"/>
  <c r="N16" i="190"/>
  <c r="N12" i="190"/>
  <c r="F52" i="189"/>
  <c r="F51" i="267"/>
  <c r="P22" i="263"/>
  <c r="R22" i="263" s="1"/>
  <c r="I22" i="263"/>
  <c r="AC24" i="265"/>
  <c r="K45" i="278"/>
  <c r="K46" i="278"/>
  <c r="L44" i="278"/>
  <c r="L46" i="278"/>
  <c r="K43" i="278"/>
  <c r="L45" i="278"/>
  <c r="L43" i="278"/>
  <c r="L42" i="278"/>
  <c r="K44" i="278"/>
  <c r="K42" i="278"/>
  <c r="F54" i="189"/>
  <c r="D54" i="189"/>
  <c r="AD56" i="255"/>
  <c r="T17" i="276"/>
  <c r="W25" i="253"/>
  <c r="V25" i="253"/>
  <c r="P26" i="160"/>
  <c r="W26" i="262"/>
  <c r="J17" i="269"/>
  <c r="J29" i="255"/>
  <c r="AF40" i="255"/>
  <c r="M30" i="247"/>
  <c r="O30" i="247" s="1"/>
  <c r="S29" i="255"/>
  <c r="O29" i="255"/>
  <c r="N36" i="190"/>
  <c r="AH57" i="265"/>
  <c r="AB39" i="265"/>
  <c r="AF39" i="265"/>
  <c r="AD39" i="265"/>
  <c r="P34" i="214"/>
  <c r="R34" i="214"/>
  <c r="P40" i="192"/>
  <c r="AF45" i="265"/>
  <c r="J27" i="172"/>
  <c r="L27" i="172"/>
  <c r="H27" i="172"/>
  <c r="V25" i="276"/>
  <c r="W25" i="276"/>
  <c r="F54" i="267"/>
  <c r="J30" i="247"/>
  <c r="L30" i="247" s="1"/>
  <c r="AD57" i="265"/>
  <c r="H16" i="256"/>
  <c r="P14" i="160"/>
  <c r="H40" i="178"/>
  <c r="P40" i="178"/>
  <c r="N40" i="178"/>
  <c r="L40" i="178"/>
  <c r="J40" i="178"/>
  <c r="AG18" i="255"/>
  <c r="Y23" i="254"/>
  <c r="W24" i="253"/>
  <c r="V24" i="253"/>
  <c r="H28" i="271"/>
  <c r="P28" i="271"/>
  <c r="N28" i="271"/>
  <c r="L28" i="271"/>
  <c r="J28" i="271"/>
  <c r="T24" i="276"/>
  <c r="J24" i="276"/>
  <c r="AE25" i="265"/>
  <c r="AC25" i="265"/>
  <c r="J28" i="172"/>
  <c r="H28" i="172"/>
  <c r="L28" i="172"/>
  <c r="J40" i="274"/>
  <c r="W17" i="276"/>
  <c r="V17" i="276"/>
  <c r="AH29" i="265"/>
  <c r="AE29" i="265" s="1"/>
  <c r="G54" i="258"/>
  <c r="F51" i="258"/>
  <c r="G38" i="258"/>
  <c r="G51" i="258"/>
  <c r="F41" i="258"/>
  <c r="F48" i="258"/>
  <c r="F50" i="258"/>
  <c r="G43" i="258"/>
  <c r="G45" i="258"/>
  <c r="F45" i="258"/>
  <c r="G41" i="258"/>
  <c r="G37" i="258"/>
  <c r="G44" i="258"/>
  <c r="F40" i="258"/>
  <c r="G52" i="258"/>
  <c r="G48" i="258"/>
  <c r="F44" i="258"/>
  <c r="F46" i="258"/>
  <c r="G46" i="258"/>
  <c r="G49" i="258"/>
  <c r="G39" i="258"/>
  <c r="G47" i="258"/>
  <c r="F52" i="258"/>
  <c r="F43" i="258"/>
  <c r="F49" i="258"/>
  <c r="G53" i="258"/>
  <c r="F47" i="258"/>
  <c r="F53" i="258"/>
  <c r="G40" i="258"/>
  <c r="F54" i="258"/>
  <c r="F42" i="258"/>
  <c r="F39" i="258"/>
  <c r="G50" i="258"/>
  <c r="F38" i="258"/>
  <c r="F37" i="258"/>
  <c r="G42" i="258"/>
  <c r="P28" i="160"/>
  <c r="J11" i="266"/>
  <c r="U16" i="188"/>
  <c r="T16" i="188" s="1"/>
  <c r="P27" i="160"/>
  <c r="Y30" i="254"/>
  <c r="V23" i="253"/>
  <c r="W23" i="253"/>
  <c r="G57" i="265"/>
  <c r="I57" i="265"/>
  <c r="J20" i="256"/>
  <c r="N28" i="178"/>
  <c r="L28" i="178"/>
  <c r="J28" i="178"/>
  <c r="H28" i="178"/>
  <c r="P28" i="178"/>
  <c r="AG11" i="265"/>
  <c r="K57" i="255"/>
  <c r="L13" i="263"/>
  <c r="J30" i="263"/>
  <c r="L30" i="263" s="1"/>
  <c r="Y23" i="262"/>
  <c r="Q29" i="255"/>
  <c r="Y22" i="254"/>
  <c r="H16" i="192"/>
  <c r="AD41" i="265"/>
  <c r="AF41" i="265"/>
  <c r="AF52" i="265"/>
  <c r="AB52" i="265"/>
  <c r="AB55" i="255"/>
  <c r="AD55" i="255"/>
  <c r="AF55" i="255"/>
  <c r="L41" i="268"/>
  <c r="J41" i="268"/>
  <c r="H41" i="268"/>
  <c r="R16" i="188"/>
  <c r="K38" i="267"/>
  <c r="U27" i="276"/>
  <c r="Q38" i="261"/>
  <c r="N37" i="278"/>
  <c r="P12" i="263"/>
  <c r="I12" i="263"/>
  <c r="G30" i="263"/>
  <c r="I30" i="263" s="1"/>
  <c r="W16" i="262"/>
  <c r="W32" i="253"/>
  <c r="V32" i="253"/>
  <c r="L27" i="214"/>
  <c r="L26" i="214"/>
  <c r="L25" i="214"/>
  <c r="H44" i="214" s="1"/>
  <c r="P19" i="263"/>
  <c r="R19" i="263" s="1"/>
  <c r="I19" i="263"/>
  <c r="L29" i="255"/>
  <c r="V15" i="253"/>
  <c r="W15" i="253"/>
  <c r="U33" i="253"/>
  <c r="I14" i="247"/>
  <c r="P14" i="247"/>
  <c r="R14" i="247" s="1"/>
  <c r="G52" i="210"/>
  <c r="F49" i="210"/>
  <c r="F46" i="210"/>
  <c r="G39" i="210"/>
  <c r="G44" i="210"/>
  <c r="F41" i="210"/>
  <c r="F44" i="210"/>
  <c r="G51" i="210"/>
  <c r="G37" i="210"/>
  <c r="G50" i="210"/>
  <c r="F43" i="210"/>
  <c r="F50" i="210"/>
  <c r="G54" i="210"/>
  <c r="G45" i="210"/>
  <c r="G41" i="210"/>
  <c r="F37" i="210"/>
  <c r="F54" i="210"/>
  <c r="F45" i="210"/>
  <c r="G53" i="210"/>
  <c r="G40" i="210"/>
  <c r="F53" i="210"/>
  <c r="F40" i="210"/>
  <c r="G42" i="210"/>
  <c r="G38" i="210"/>
  <c r="F38" i="210"/>
  <c r="G49" i="210"/>
  <c r="G48" i="210"/>
  <c r="F48" i="210"/>
  <c r="F52" i="210"/>
  <c r="G43" i="210"/>
  <c r="F39" i="210"/>
  <c r="G47" i="210"/>
  <c r="F47" i="210"/>
  <c r="F51" i="210"/>
  <c r="F42" i="210"/>
  <c r="G46" i="210"/>
  <c r="R30" i="262"/>
  <c r="T30" i="262"/>
  <c r="R12" i="247"/>
  <c r="M30" i="262"/>
  <c r="W18" i="276"/>
  <c r="V18" i="276"/>
  <c r="AD49" i="255"/>
  <c r="V20" i="253"/>
  <c r="W20" i="253"/>
  <c r="P42" i="261"/>
  <c r="N32" i="271"/>
  <c r="P32" i="271"/>
  <c r="J32" i="271"/>
  <c r="H32" i="271"/>
  <c r="L32" i="271"/>
  <c r="AB46" i="255"/>
  <c r="AF46" i="255"/>
  <c r="J39" i="178"/>
  <c r="H39" i="178"/>
  <c r="P39" i="178"/>
  <c r="N39" i="178"/>
  <c r="L39" i="178"/>
  <c r="K44" i="189"/>
  <c r="J44" i="189" s="1"/>
  <c r="N29" i="190"/>
  <c r="N44" i="190"/>
  <c r="N39" i="190"/>
  <c r="N33" i="190"/>
  <c r="J15" i="185"/>
  <c r="P39" i="261"/>
  <c r="Q39" i="261"/>
  <c r="H30" i="160"/>
  <c r="G38" i="160" s="1"/>
  <c r="Q44" i="178"/>
  <c r="P16" i="160"/>
  <c r="P15" i="160"/>
  <c r="P30" i="160"/>
  <c r="P12" i="160"/>
  <c r="P17" i="160"/>
  <c r="J40" i="272"/>
  <c r="H40" i="272"/>
  <c r="N34" i="190"/>
  <c r="F50" i="189"/>
  <c r="W20" i="276"/>
  <c r="V20" i="276"/>
  <c r="N41" i="190"/>
  <c r="N41" i="271"/>
  <c r="L41" i="271"/>
  <c r="P41" i="271"/>
  <c r="H41" i="271"/>
  <c r="J41" i="271"/>
  <c r="AB47" i="265"/>
  <c r="W28" i="276"/>
  <c r="V28" i="276"/>
  <c r="G30" i="247"/>
  <c r="I30" i="247" s="1"/>
  <c r="P21" i="247"/>
  <c r="R21" i="247" s="1"/>
  <c r="P18" i="160"/>
  <c r="N39" i="271"/>
  <c r="J39" i="271"/>
  <c r="L39" i="271"/>
  <c r="P39" i="271"/>
  <c r="H39" i="271"/>
  <c r="H33" i="178"/>
  <c r="L33" i="178"/>
  <c r="J33" i="178"/>
  <c r="P33" i="178"/>
  <c r="N33" i="178"/>
  <c r="N30" i="160"/>
  <c r="G41" i="160" s="1"/>
  <c r="V26" i="253"/>
  <c r="W26" i="253"/>
  <c r="AD40" i="265"/>
  <c r="AF40" i="265"/>
  <c r="N14" i="261"/>
  <c r="K14" i="267"/>
  <c r="J14" i="267" s="1"/>
  <c r="D54" i="267" s="1"/>
  <c r="M17" i="261"/>
  <c r="Q14" i="261"/>
  <c r="P23" i="277"/>
  <c r="H30" i="277"/>
  <c r="G38" i="277" s="1"/>
  <c r="P22" i="277"/>
  <c r="P12" i="277"/>
  <c r="P14" i="277"/>
  <c r="P30" i="277"/>
  <c r="P13" i="277"/>
  <c r="T23" i="276"/>
  <c r="O20" i="263"/>
  <c r="P20" i="263"/>
  <c r="R20" i="263" s="1"/>
  <c r="P19" i="247"/>
  <c r="R19" i="247" s="1"/>
  <c r="I19" i="247"/>
  <c r="AB44" i="255"/>
  <c r="AD44" i="255"/>
  <c r="AE18" i="265"/>
  <c r="AG18" i="265"/>
  <c r="N34" i="271"/>
  <c r="L34" i="271"/>
  <c r="J34" i="271"/>
  <c r="P34" i="271"/>
  <c r="H34" i="271"/>
  <c r="L30" i="268"/>
  <c r="J30" i="268"/>
  <c r="H30" i="268"/>
  <c r="P57" i="265"/>
  <c r="N57" i="265"/>
  <c r="L26" i="247"/>
  <c r="P26" i="247"/>
  <c r="R26" i="247" s="1"/>
  <c r="P42" i="178"/>
  <c r="L42" i="178"/>
  <c r="N42" i="178"/>
  <c r="J42" i="178"/>
  <c r="H42" i="178"/>
  <c r="J34" i="178"/>
  <c r="P34" i="178"/>
  <c r="L34" i="178"/>
  <c r="N34" i="178"/>
  <c r="H34" i="178"/>
  <c r="J16" i="264"/>
  <c r="AH57" i="255"/>
  <c r="AD57" i="255" s="1"/>
  <c r="J41" i="192"/>
  <c r="P41" i="192"/>
  <c r="AF57" i="255"/>
  <c r="AB40" i="265"/>
  <c r="W57" i="265"/>
  <c r="Y57" i="265"/>
  <c r="U57" i="265"/>
  <c r="R32" i="214"/>
  <c r="P32" i="214"/>
  <c r="N30" i="277"/>
  <c r="G41" i="277" s="1"/>
  <c r="E41" i="277" s="1"/>
  <c r="J23" i="276"/>
  <c r="AC28" i="265"/>
  <c r="G57" i="255"/>
  <c r="AD48" i="255"/>
  <c r="AF48" i="255"/>
  <c r="U57" i="255"/>
  <c r="Y57" i="255"/>
  <c r="AC18" i="265"/>
  <c r="F50" i="267"/>
  <c r="H17" i="173"/>
  <c r="V29" i="276"/>
  <c r="W29" i="276"/>
  <c r="P23" i="160"/>
  <c r="P16" i="277"/>
  <c r="Y16" i="254"/>
  <c r="L15" i="214"/>
  <c r="L14" i="214"/>
  <c r="S33" i="214"/>
  <c r="L13" i="214"/>
  <c r="H41" i="214" s="1"/>
  <c r="L16" i="214"/>
  <c r="N41" i="192"/>
  <c r="F53" i="267"/>
  <c r="AF47" i="265"/>
  <c r="N35" i="214"/>
  <c r="AG24" i="265"/>
  <c r="N23" i="253"/>
  <c r="AB48" i="255"/>
  <c r="I25" i="247"/>
  <c r="P25" i="247"/>
  <c r="R25" i="247" s="1"/>
  <c r="W23" i="276"/>
  <c r="V23" i="276"/>
  <c r="K28" i="256"/>
  <c r="H28" i="256" s="1"/>
  <c r="H10" i="256"/>
  <c r="H27" i="178"/>
  <c r="L27" i="178"/>
  <c r="J27" i="178"/>
  <c r="P27" i="178"/>
  <c r="N27" i="178"/>
  <c r="P33" i="271"/>
  <c r="N33" i="271"/>
  <c r="L33" i="271"/>
  <c r="J33" i="271"/>
  <c r="H33" i="271"/>
  <c r="AF50" i="255"/>
  <c r="M30" i="263"/>
  <c r="O30" i="263" s="1"/>
  <c r="J17" i="276"/>
  <c r="P25" i="277"/>
  <c r="P20" i="160"/>
  <c r="W17" i="262"/>
  <c r="Y17" i="262"/>
  <c r="L17" i="173"/>
  <c r="AE28" i="265"/>
  <c r="P15" i="277"/>
  <c r="O44" i="261"/>
  <c r="P26" i="261"/>
  <c r="H28" i="268"/>
  <c r="L28" i="268"/>
  <c r="J28" i="268"/>
  <c r="M42" i="268"/>
  <c r="R28" i="253"/>
  <c r="AC29" i="265"/>
  <c r="M42" i="172"/>
  <c r="J24" i="172"/>
  <c r="H24" i="172"/>
  <c r="L24" i="172"/>
  <c r="Q33" i="261"/>
  <c r="Y14" i="254"/>
  <c r="J16" i="253"/>
  <c r="S33" i="253"/>
  <c r="AF57" i="265"/>
  <c r="R57" i="255"/>
  <c r="P57" i="255"/>
  <c r="N57" i="255"/>
  <c r="N13" i="190"/>
  <c r="S17" i="214"/>
  <c r="K13" i="189"/>
  <c r="J13" i="189" s="1"/>
  <c r="D50" i="189" s="1"/>
  <c r="Q13" i="190"/>
  <c r="W16" i="276"/>
  <c r="V16" i="276"/>
  <c r="L30" i="214"/>
  <c r="L31" i="214"/>
  <c r="L29" i="214"/>
  <c r="H45" i="214" s="1"/>
  <c r="L32" i="214"/>
  <c r="AG29" i="265"/>
  <c r="P15" i="247"/>
  <c r="R15" i="247" s="1"/>
  <c r="I15" i="247"/>
  <c r="N28" i="190"/>
  <c r="R14" i="188"/>
  <c r="N27" i="271"/>
  <c r="P27" i="271"/>
  <c r="J27" i="271"/>
  <c r="H27" i="271"/>
  <c r="Q44" i="271"/>
  <c r="L27" i="271"/>
  <c r="F30" i="277"/>
  <c r="G37" i="277" s="1"/>
  <c r="T16" i="276"/>
  <c r="W57" i="255"/>
  <c r="L30" i="277"/>
  <c r="G40" i="277" s="1"/>
  <c r="P21" i="160"/>
  <c r="J28" i="266"/>
  <c r="L42" i="192"/>
  <c r="L28" i="214"/>
  <c r="N17" i="276"/>
  <c r="J30" i="277"/>
  <c r="G39" i="277" s="1"/>
  <c r="P19" i="160"/>
  <c r="W22" i="276"/>
  <c r="V22" i="276"/>
  <c r="AG12" i="265"/>
  <c r="AB42" i="265"/>
  <c r="AD42" i="265"/>
  <c r="AF42" i="265"/>
  <c r="P13" i="247"/>
  <c r="R13" i="247" s="1"/>
  <c r="I13" i="247"/>
  <c r="AB54" i="255"/>
  <c r="AF54" i="255"/>
  <c r="W22" i="253"/>
  <c r="V22" i="253"/>
  <c r="J30" i="160"/>
  <c r="G39" i="160" s="1"/>
  <c r="J35" i="172"/>
  <c r="L35" i="172"/>
  <c r="H35" i="172"/>
  <c r="AF56" i="255"/>
  <c r="V19" i="253"/>
  <c r="W19" i="253"/>
  <c r="AF49" i="255"/>
  <c r="W27" i="262"/>
  <c r="P18" i="277"/>
  <c r="N19" i="253"/>
  <c r="T28" i="276"/>
  <c r="R28" i="276"/>
  <c r="O42" i="192"/>
  <c r="J39" i="192"/>
  <c r="P39" i="192"/>
  <c r="L39" i="192"/>
  <c r="R20" i="214"/>
  <c r="N20" i="214"/>
  <c r="I16" i="247"/>
  <c r="P16" i="247"/>
  <c r="R16" i="247" s="1"/>
  <c r="T21" i="276"/>
  <c r="R21" i="276"/>
  <c r="Q16" i="198"/>
  <c r="Q12" i="198"/>
  <c r="K16" i="198"/>
  <c r="H16" i="198"/>
  <c r="J40" i="271"/>
  <c r="P40" i="271"/>
  <c r="N40" i="271"/>
  <c r="L40" i="271"/>
  <c r="H40" i="271"/>
  <c r="O44" i="190"/>
  <c r="AE28" i="255"/>
  <c r="AC28" i="255"/>
  <c r="Q40" i="190"/>
  <c r="H41" i="178"/>
  <c r="L41" i="178"/>
  <c r="J41" i="178"/>
  <c r="P41" i="178"/>
  <c r="N41" i="178"/>
  <c r="R33" i="276"/>
  <c r="K26" i="267"/>
  <c r="J26" i="267" s="1"/>
  <c r="U15" i="276"/>
  <c r="M44" i="261"/>
  <c r="Q26" i="261"/>
  <c r="N26" i="261"/>
  <c r="P40" i="261"/>
  <c r="Q40" i="261"/>
  <c r="V24" i="276"/>
  <c r="W24" i="276"/>
  <c r="AC14" i="255"/>
  <c r="L35" i="268"/>
  <c r="J35" i="268"/>
  <c r="H35" i="268"/>
  <c r="W12" i="254"/>
  <c r="K28" i="266"/>
  <c r="H28" i="266" s="1"/>
  <c r="J10" i="266"/>
  <c r="W32" i="276"/>
  <c r="V32" i="276"/>
  <c r="P35" i="214"/>
  <c r="J10" i="256"/>
  <c r="J21" i="276"/>
  <c r="P26" i="277"/>
  <c r="R17" i="276"/>
  <c r="P17" i="277"/>
  <c r="AC19" i="265"/>
  <c r="P29" i="160"/>
  <c r="I25" i="263"/>
  <c r="P25" i="263"/>
  <c r="R25" i="263" s="1"/>
  <c r="Q27" i="190"/>
  <c r="Y25" i="262"/>
  <c r="AE18" i="255"/>
  <c r="W17" i="253"/>
  <c r="V17" i="253"/>
  <c r="R23" i="276"/>
  <c r="AD45" i="265"/>
  <c r="T22" i="276"/>
  <c r="J16" i="276"/>
  <c r="N23" i="276"/>
  <c r="P22" i="160"/>
  <c r="AB57" i="265"/>
  <c r="P29" i="277"/>
  <c r="V27" i="253"/>
  <c r="W27" i="253"/>
  <c r="R24" i="214"/>
  <c r="P24" i="214"/>
  <c r="P27" i="263"/>
  <c r="R27" i="263" s="1"/>
  <c r="O27" i="263"/>
  <c r="J30" i="271"/>
  <c r="P30" i="271"/>
  <c r="N30" i="271"/>
  <c r="L30" i="271"/>
  <c r="H30" i="271"/>
  <c r="AC27" i="255"/>
  <c r="AE27" i="255"/>
  <c r="H39" i="268"/>
  <c r="L39" i="268"/>
  <c r="J39" i="268"/>
  <c r="P23" i="247"/>
  <c r="R23" i="247" s="1"/>
  <c r="I23" i="247"/>
  <c r="AH29" i="255"/>
  <c r="AC29" i="255" s="1"/>
  <c r="AC11" i="255"/>
  <c r="L38" i="268"/>
  <c r="H38" i="268"/>
  <c r="J38" i="268"/>
  <c r="W16" i="253"/>
  <c r="V16" i="253"/>
  <c r="N42" i="192"/>
  <c r="F53" i="189"/>
  <c r="L32" i="172"/>
  <c r="J32" i="172"/>
  <c r="H32" i="172"/>
  <c r="L23" i="214"/>
  <c r="L21" i="214"/>
  <c r="H43" i="214" s="1"/>
  <c r="L22" i="214"/>
  <c r="N22" i="276"/>
  <c r="L31" i="271"/>
  <c r="P31" i="271"/>
  <c r="N31" i="271"/>
  <c r="J31" i="271"/>
  <c r="H31" i="271"/>
  <c r="H37" i="178"/>
  <c r="L37" i="178"/>
  <c r="J37" i="178"/>
  <c r="P37" i="178"/>
  <c r="N37" i="178"/>
  <c r="V31" i="253"/>
  <c r="W31" i="253"/>
  <c r="AD52" i="265"/>
  <c r="W30" i="253"/>
  <c r="V30" i="253"/>
  <c r="AC22" i="265"/>
  <c r="P41" i="264"/>
  <c r="N41" i="264"/>
  <c r="Q35" i="190"/>
  <c r="R57" i="265"/>
  <c r="N30" i="190"/>
  <c r="H38" i="178"/>
  <c r="P38" i="178"/>
  <c r="N38" i="178"/>
  <c r="L38" i="178"/>
  <c r="J38" i="178"/>
  <c r="AB41" i="265"/>
  <c r="N35" i="278"/>
  <c r="R35" i="278"/>
  <c r="P37" i="278"/>
  <c r="W26" i="276"/>
  <c r="V26" i="276"/>
  <c r="J31" i="178"/>
  <c r="L31" i="178"/>
  <c r="N31" i="178"/>
  <c r="H31" i="178"/>
  <c r="P31" i="178"/>
  <c r="Z30" i="262"/>
  <c r="Y30" i="262" s="1"/>
  <c r="Q14" i="198"/>
  <c r="AF50" i="265"/>
  <c r="AD50" i="265"/>
  <c r="H40" i="181"/>
  <c r="AC20" i="265"/>
  <c r="N43" i="271"/>
  <c r="L43" i="271"/>
  <c r="P43" i="271"/>
  <c r="J43" i="271"/>
  <c r="H43" i="271"/>
  <c r="AB51" i="255"/>
  <c r="AD51" i="255"/>
  <c r="N38" i="190"/>
  <c r="N28" i="253"/>
  <c r="V30" i="276"/>
  <c r="W30" i="276"/>
  <c r="R11" i="188"/>
  <c r="L44" i="269"/>
  <c r="J39" i="172"/>
  <c r="L39" i="172"/>
  <c r="H39" i="172"/>
  <c r="O42" i="264"/>
  <c r="AE11" i="255"/>
  <c r="S33" i="276"/>
  <c r="T15" i="276"/>
  <c r="L38" i="172"/>
  <c r="J38" i="172"/>
  <c r="H38" i="172"/>
  <c r="L43" i="178"/>
  <c r="J43" i="178"/>
  <c r="H43" i="178"/>
  <c r="P43" i="178"/>
  <c r="N43" i="178"/>
  <c r="Q36" i="214"/>
  <c r="L30" i="160"/>
  <c r="G40" i="160" s="1"/>
  <c r="E40" i="160" s="1"/>
  <c r="P22" i="247"/>
  <c r="R22" i="247" s="1"/>
  <c r="N21" i="278"/>
  <c r="H32" i="268"/>
  <c r="J32" i="268"/>
  <c r="L32" i="268"/>
  <c r="N42" i="190"/>
  <c r="I53" i="267" l="1"/>
  <c r="H53" i="267"/>
  <c r="F44" i="214"/>
  <c r="P42" i="264"/>
  <c r="N42" i="264"/>
  <c r="L42" i="264"/>
  <c r="P44" i="190"/>
  <c r="P42" i="190"/>
  <c r="P34" i="190"/>
  <c r="P29" i="190"/>
  <c r="P32" i="190"/>
  <c r="P31" i="190"/>
  <c r="P26" i="190"/>
  <c r="P37" i="190"/>
  <c r="P38" i="190"/>
  <c r="P41" i="190"/>
  <c r="P33" i="190"/>
  <c r="P39" i="190"/>
  <c r="P30" i="190"/>
  <c r="K17" i="267"/>
  <c r="J17" i="267" s="1"/>
  <c r="D53" i="267"/>
  <c r="R36" i="214"/>
  <c r="N36" i="214"/>
  <c r="P36" i="214"/>
  <c r="T33" i="253"/>
  <c r="T32" i="253"/>
  <c r="T21" i="253"/>
  <c r="T26" i="253"/>
  <c r="T18" i="253"/>
  <c r="T17" i="253"/>
  <c r="T22" i="253"/>
  <c r="T15" i="253"/>
  <c r="T31" i="253"/>
  <c r="T29" i="253"/>
  <c r="T27" i="253"/>
  <c r="T20" i="253"/>
  <c r="T25" i="253"/>
  <c r="T30" i="253"/>
  <c r="P44" i="178"/>
  <c r="J44" i="178"/>
  <c r="L44" i="178"/>
  <c r="H44" i="178"/>
  <c r="N44" i="178"/>
  <c r="J42" i="264"/>
  <c r="D50" i="267"/>
  <c r="E38" i="160"/>
  <c r="V15" i="276"/>
  <c r="W15" i="276"/>
  <c r="U33" i="276"/>
  <c r="E40" i="277"/>
  <c r="T16" i="253"/>
  <c r="F41" i="214"/>
  <c r="H50" i="267"/>
  <c r="I50" i="267"/>
  <c r="D51" i="267"/>
  <c r="L34" i="214"/>
  <c r="L35" i="214"/>
  <c r="L36" i="214"/>
  <c r="L33" i="214"/>
  <c r="P43" i="190"/>
  <c r="I54" i="267"/>
  <c r="H54" i="267"/>
  <c r="I51" i="267"/>
  <c r="H51" i="267"/>
  <c r="P35" i="190"/>
  <c r="E41" i="160"/>
  <c r="I50" i="189"/>
  <c r="H50" i="189"/>
  <c r="V33" i="253"/>
  <c r="W33" i="253"/>
  <c r="D52" i="189"/>
  <c r="R33" i="253"/>
  <c r="P42" i="192"/>
  <c r="J42" i="192"/>
  <c r="E39" i="160"/>
  <c r="E37" i="277"/>
  <c r="P44" i="261"/>
  <c r="P36" i="261"/>
  <c r="P28" i="261"/>
  <c r="P32" i="261"/>
  <c r="P30" i="261"/>
  <c r="P29" i="261"/>
  <c r="P27" i="261"/>
  <c r="P43" i="261"/>
  <c r="P35" i="261"/>
  <c r="P41" i="261"/>
  <c r="P38" i="261"/>
  <c r="P37" i="261"/>
  <c r="P31" i="261"/>
  <c r="P30" i="247"/>
  <c r="R30" i="247" s="1"/>
  <c r="H52" i="189"/>
  <c r="I52" i="189"/>
  <c r="F43" i="214"/>
  <c r="J28" i="256"/>
  <c r="T28" i="253"/>
  <c r="E37" i="160"/>
  <c r="F52" i="267"/>
  <c r="D52" i="267"/>
  <c r="N44" i="271"/>
  <c r="J44" i="271"/>
  <c r="L44" i="271"/>
  <c r="H44" i="271"/>
  <c r="P44" i="271"/>
  <c r="D51" i="189"/>
  <c r="F51" i="189"/>
  <c r="T24" i="253"/>
  <c r="L18" i="214"/>
  <c r="L17" i="214"/>
  <c r="H42" i="214" s="1"/>
  <c r="F42" i="214" s="1"/>
  <c r="L19" i="214"/>
  <c r="L20" i="214"/>
  <c r="E38" i="277"/>
  <c r="T19" i="253"/>
  <c r="W27" i="276"/>
  <c r="V27" i="276"/>
  <c r="I54" i="189"/>
  <c r="H54" i="189"/>
  <c r="L42" i="268"/>
  <c r="H42" i="268"/>
  <c r="J42" i="268"/>
  <c r="K44" i="267"/>
  <c r="J44" i="267" s="1"/>
  <c r="N44" i="261"/>
  <c r="Q44" i="261"/>
  <c r="N42" i="261"/>
  <c r="N32" i="261"/>
  <c r="N43" i="261"/>
  <c r="N39" i="261"/>
  <c r="N30" i="261"/>
  <c r="N29" i="261"/>
  <c r="N41" i="261"/>
  <c r="N37" i="261"/>
  <c r="N35" i="261"/>
  <c r="N40" i="261"/>
  <c r="N36" i="261"/>
  <c r="N31" i="261"/>
  <c r="N34" i="261"/>
  <c r="N27" i="261"/>
  <c r="N33" i="261"/>
  <c r="N28" i="261"/>
  <c r="AG29" i="255"/>
  <c r="P28" i="190"/>
  <c r="Q44" i="190"/>
  <c r="P30" i="263"/>
  <c r="R30" i="263" s="1"/>
  <c r="R12" i="263"/>
  <c r="P40" i="190"/>
  <c r="P34" i="261"/>
  <c r="T23" i="253"/>
  <c r="P36" i="190"/>
  <c r="W30" i="262"/>
  <c r="D53" i="189"/>
  <c r="J33" i="253"/>
  <c r="P33" i="261"/>
  <c r="AB57" i="255"/>
  <c r="AE29" i="255"/>
  <c r="T33" i="276"/>
  <c r="T30" i="276"/>
  <c r="N33" i="276"/>
  <c r="T19" i="276"/>
  <c r="T26" i="276"/>
  <c r="T32" i="276"/>
  <c r="T29" i="276"/>
  <c r="T18" i="276"/>
  <c r="T25" i="276"/>
  <c r="T20" i="276"/>
  <c r="J33" i="276"/>
  <c r="I53" i="189"/>
  <c r="H53" i="189"/>
  <c r="E39" i="277"/>
  <c r="L42" i="172"/>
  <c r="J42" i="172"/>
  <c r="H42" i="172"/>
  <c r="P27" i="190"/>
  <c r="Q17" i="261"/>
  <c r="N17" i="261"/>
  <c r="N16" i="261"/>
  <c r="N13" i="261"/>
  <c r="N15" i="261"/>
  <c r="N12" i="261"/>
  <c r="N38" i="261"/>
  <c r="N33" i="253"/>
  <c r="K17" i="189"/>
  <c r="J17" i="189" s="1"/>
  <c r="H52" i="267" l="1"/>
  <c r="I52" i="267"/>
  <c r="F45" i="214"/>
  <c r="I51" i="189"/>
  <c r="H51" i="189"/>
  <c r="J37" i="160"/>
  <c r="J41" i="160"/>
  <c r="I40" i="160"/>
  <c r="J39" i="160"/>
  <c r="I38" i="160"/>
  <c r="J40" i="160"/>
  <c r="I37" i="160"/>
  <c r="I39" i="160"/>
  <c r="J38" i="160"/>
  <c r="I41" i="160"/>
  <c r="K44" i="214"/>
  <c r="K43" i="214"/>
  <c r="L45" i="214"/>
  <c r="K42" i="214"/>
  <c r="L42" i="214"/>
  <c r="L43" i="214"/>
  <c r="K41" i="214"/>
  <c r="L41" i="214"/>
  <c r="K45" i="214"/>
  <c r="L44" i="214"/>
  <c r="J39" i="277"/>
  <c r="J38" i="277"/>
  <c r="I37" i="277"/>
  <c r="J41" i="277"/>
  <c r="J40" i="277"/>
  <c r="I40" i="277"/>
  <c r="I38" i="277"/>
  <c r="J37" i="277"/>
  <c r="I41" i="277"/>
  <c r="I39" i="277"/>
  <c r="W33" i="276"/>
  <c r="V33" i="276"/>
</calcChain>
</file>

<file path=xl/sharedStrings.xml><?xml version="1.0" encoding="utf-8"?>
<sst xmlns="http://schemas.openxmlformats.org/spreadsheetml/2006/main" count="994" uniqueCount="246">
  <si>
    <t>Ceuta y Melilla</t>
  </si>
  <si>
    <t>Extremadura</t>
  </si>
  <si>
    <t>Comunitat Valenciana</t>
  </si>
  <si>
    <t>Castilla y León</t>
  </si>
  <si>
    <t>Cantabria</t>
  </si>
  <si>
    <t>Canarias</t>
  </si>
  <si>
    <t>Aragón</t>
  </si>
  <si>
    <t>Andalucía</t>
  </si>
  <si>
    <t>Galicia</t>
  </si>
  <si>
    <t>Asturias, Principado de</t>
  </si>
  <si>
    <t>Balears, Illes</t>
  </si>
  <si>
    <t>Castilla - La Mancha</t>
  </si>
  <si>
    <t>Cataluña</t>
  </si>
  <si>
    <t>Madrid, Comunidad de</t>
  </si>
  <si>
    <t>Murcia, Región de</t>
  </si>
  <si>
    <t>Navarra, Comunidad Foral de</t>
  </si>
  <si>
    <t>País Vasco</t>
  </si>
  <si>
    <t>Rioja, La</t>
  </si>
  <si>
    <t>CCAA</t>
  </si>
  <si>
    <t>SERVICIOS SOCIALES EN ESPAÑA</t>
  </si>
  <si>
    <t>Hombres</t>
  </si>
  <si>
    <t>Mujeres</t>
  </si>
  <si>
    <t>Centros de otro tipo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</si>
  <si>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</si>
  <si>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</si>
  <si>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</si>
  <si>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</si>
  <si>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</si>
  <si>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</si>
  <si>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Sin respuesta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</si>
  <si>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</si>
  <si>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</si>
  <si>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</si>
  <si>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</si>
  <si>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</si>
  <si>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</si>
  <si>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</si>
  <si>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% Ocupac.</t>
  </si>
  <si>
    <t>Plazas</t>
  </si>
  <si>
    <t>Posibilidad sectorización seguridad</t>
  </si>
  <si>
    <t>Dispone sistema gestión accesibilidad</t>
  </si>
  <si>
    <t>Total nacional</t>
  </si>
  <si>
    <t>Operaciones realizadas a los datos</t>
  </si>
  <si>
    <t>Número</t>
  </si>
  <si>
    <t>Personas con discapacidad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</si>
  <si>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</si>
  <si>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</si>
  <si>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</si>
  <si>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</si>
  <si>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</si>
  <si>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Abreviatura</t>
  </si>
  <si>
    <t>Descripción</t>
  </si>
  <si>
    <t>Porcentaje</t>
  </si>
  <si>
    <t>Cada cien personas con 80 o más años</t>
  </si>
  <si>
    <t>Cada cien personas con discapacidad</t>
  </si>
  <si>
    <t>Centros que no han accedido al cuestionario o que no han rellenado nada.</t>
  </si>
  <si>
    <t>Comunidades Autónomas</t>
  </si>
  <si>
    <t>Personas con 80 o más años</t>
  </si>
  <si>
    <t>Autoexplicativo</t>
  </si>
  <si>
    <t>Respondido</t>
  </si>
  <si>
    <t>INTRODUCCIÓN</t>
  </si>
  <si>
    <t>Modelo de gestión</t>
  </si>
  <si>
    <t>Es la combinación de la titularidad y gestión que tiene el centro.</t>
  </si>
  <si>
    <t>Plazas residentes temporales</t>
  </si>
  <si>
    <t>Plazas residentes permanentes</t>
  </si>
  <si>
    <t>Residentes</t>
  </si>
  <si>
    <t>Número de habitaciones de uso individual</t>
  </si>
  <si>
    <t>Número de habitaciones de uso doble</t>
  </si>
  <si>
    <t>Es el personal técnico cuidador, auxiliar o gerocultor, según se denomine en cada territorio y/o sector.</t>
  </si>
  <si>
    <t>Es el personal profesional generalmente de las ramas sanitaria y social que cuenta con titulación de grado universitario o equivalente.</t>
  </si>
  <si>
    <t>Entre 65 y 79 años</t>
  </si>
  <si>
    <t>Son establecimientos destinados al alojamiento temporal o permanente, con servicios y programas de intervención adecuados a las necesidades de las personas objeto de atención, dirigida a la consecución de una mejor calidad de vida y a la promoción de su autonomía personal. Pueden ser dirigidos a personas mayores, a personas con discapacidad física o a personas con discapacidad psíquica, en otro caso, se deberá se identificarán como “Otros”.</t>
  </si>
  <si>
    <t>Se entiende jornada parcial aquella que no es la jornada completa, independientemente de cual sea su reducción.</t>
  </si>
  <si>
    <t>Jornada parcial</t>
  </si>
  <si>
    <t>Jornada completa</t>
  </si>
  <si>
    <t>Se entiende por jornada completa aquella que se realiza por el total de horas contempladas en el convenio del sector.</t>
  </si>
  <si>
    <t>Menos de 65 años</t>
  </si>
  <si>
    <t>80 o más años</t>
  </si>
  <si>
    <t>Autonomía</t>
  </si>
  <si>
    <t>Residentes sin valorar o sin grado.</t>
  </si>
  <si>
    <t>Residentes con Grado III.</t>
  </si>
  <si>
    <t>Tipo de personal</t>
  </si>
  <si>
    <t>Resident.</t>
  </si>
  <si>
    <t>Por resid.</t>
  </si>
  <si>
    <t>Por residente</t>
  </si>
  <si>
    <t>Servicios de proximidad</t>
  </si>
  <si>
    <t>Término</t>
  </si>
  <si>
    <t>Anexo II. Términos</t>
  </si>
  <si>
    <t>Anexo I. Abreviaturas</t>
  </si>
  <si>
    <t>Son instalaciones especializadas en la atención diurna de personas mayores facilitando que estas personas puedan realizar las actividades habituales de una persona.</t>
  </si>
  <si>
    <t>Centros que se encuentras ubicados dentro de los límites geográficos de una población que tiene la consideración de urbana.</t>
  </si>
  <si>
    <t xml:space="preserve">Son un tipo de servicios mediante los cuales se apoya a las personas mediante recursos diversos con el objetivo de que puedan permanecer en su entorno habitual y tengan la mayor autonomía posible. </t>
  </si>
  <si>
    <t>Si existe la posibilidad de diferenciar y acotar diferentes zonas en el centro en función de las situaciones de riesgo que se puedan dar con el objetivo de garantizar la seguridad, la prevención de accidentes y facilitar el acceso al foco del riesgo.</t>
  </si>
  <si>
    <t>Personal contratado directamente por el centro para la realización de tareas en el mismo.</t>
  </si>
  <si>
    <t>Servicios de otra tipología que no puedan considerarse centro de día.</t>
  </si>
  <si>
    <t>Valor promedio del conjunto de mediciones que se está considerando.</t>
  </si>
  <si>
    <t>Si el centro dispone de un sistema de gestión de la accesibilidad conforme a la norma UNE 170001-2:2007.</t>
  </si>
  <si>
    <t>Si el centro dispone de espacios al aire libre que puedan ser utilizados por los usuarios del centro (jardines, patios…).</t>
  </si>
  <si>
    <t>Centros residenciales donde especializados en atender a personas con discapacidad.</t>
  </si>
  <si>
    <t>Centros residenciales que no son de mayores o discapacidad.</t>
  </si>
  <si>
    <t>Centros residenciales donde especializados en atender a personas mayores.</t>
  </si>
  <si>
    <t>Si los usuarios del centro pueden acceder a una conexión a Internet gratuita puesta a disposición por el centro.</t>
  </si>
  <si>
    <t>Diferencia entre personal de plantilla y personal subcontratado.</t>
  </si>
  <si>
    <t>Autoexplicativo.</t>
  </si>
  <si>
    <t>Es la suma de la fila o columna que contiene ese valor.</t>
  </si>
  <si>
    <t>Es el dato del conjunto de CCAA.</t>
  </si>
  <si>
    <t>Anexo II. Términos (continuación)</t>
  </si>
  <si>
    <t>Son el número máximo de usuarios que pueden estar en el centro en un uso normal del mismo.</t>
  </si>
  <si>
    <t>Es el personal que el centro residencial contrata a otra empresa para que lleve a cabo determinadas tareas que originalmente estaban en manos del centro.</t>
  </si>
  <si>
    <t>Porcentaje de ocupación.</t>
  </si>
  <si>
    <t>La capacidad de controlar, afrontar y tomar, por propia iniciativa, decisiones personales acerca de cómo vivir de acuerdo con las normas y preferencias propias así como de desarrollar las actividades básicas de la vida diaria. Se considera que tienen mucha autonomía las personas sin valorar o sin grado, media autonomía las personas con grados I y II y poco autonomía las personas con grado III.</t>
  </si>
  <si>
    <t>Centros Residenciales de servicios sociales</t>
  </si>
  <si>
    <t>Son plazas destinadas a personas que no tienen una fecha de finalización de estancia.</t>
  </si>
  <si>
    <t>Son plazas destinadas a personas que tienen una fecha de fin de estancia prefijada o están por un periodo determinado de tiempo en el centro.</t>
  </si>
  <si>
    <t>Centros</t>
  </si>
  <si>
    <t>Posición</t>
  </si>
  <si>
    <t>% Mod.</t>
  </si>
  <si>
    <t>% Nacio.</t>
  </si>
  <si>
    <t>Porcentaje sobre el total de ese modelo de gestión</t>
  </si>
  <si>
    <t>Porcentaje sobre el total nacional</t>
  </si>
  <si>
    <t>% CCAA</t>
  </si>
  <si>
    <t>Porcentaje sobre el total de esa Comunidad Autónoma</t>
  </si>
  <si>
    <t>Por 10.000 pers. con discap.</t>
  </si>
  <si>
    <t>Por 10.000 pers. 80 o + años</t>
  </si>
  <si>
    <t>Titularidad pública</t>
  </si>
  <si>
    <t>Titularidad privada</t>
  </si>
  <si>
    <t>Personas que tiene concedida una plaza en uno de los centros mencionados anteriormente.</t>
  </si>
  <si>
    <t>Residentes permanentes</t>
  </si>
  <si>
    <t>Residentes temporales</t>
  </si>
  <si>
    <t>Se consideran residentes permanentes si no tienen una fecha de finalización de estancia en el centro.</t>
  </si>
  <si>
    <t>Se consideran residentes temporales cuando tienen una fecha de fin de estancia prefijada o están por un periodo determinado de tiempo en el centro.</t>
  </si>
  <si>
    <t>Ocupación</t>
  </si>
  <si>
    <t>Es cuando una plaza del centro está asignada a un residente.</t>
  </si>
  <si>
    <t>Personal atención directa de primer nivel</t>
  </si>
  <si>
    <t>Personal atención directa de segundo nivel</t>
  </si>
  <si>
    <t>Personal atención indirecta</t>
  </si>
  <si>
    <t>% Tip.pers.</t>
  </si>
  <si>
    <t>Porcentaje sobre el total del personal</t>
  </si>
  <si>
    <t>Metros totales del centro</t>
  </si>
  <si>
    <t>Metros construidos del centro</t>
  </si>
  <si>
    <t>Sup. total</t>
  </si>
  <si>
    <t>Sup. const.</t>
  </si>
  <si>
    <t>Mod.</t>
  </si>
  <si>
    <t>PRINCIPALES RESULTADOS</t>
  </si>
  <si>
    <t>Ratio personal por residente</t>
  </si>
  <si>
    <t>** Ratio personal por residente:  Jornada completa = 1 y  Jornada parcial = 0,5</t>
  </si>
  <si>
    <t>** Personas con discapacidad: fuente Base Estatal de Personas con Discapacidad</t>
  </si>
  <si>
    <t>* Personas con 80 o más años: fuente INE</t>
  </si>
  <si>
    <t>Grado</t>
  </si>
  <si>
    <t>Todos</t>
  </si>
  <si>
    <t>% Grado</t>
  </si>
  <si>
    <t>Porcentaje sobre el total de personas</t>
  </si>
  <si>
    <t>Valor</t>
  </si>
  <si>
    <t>Personas que tienen reconocido un grado de discapacidad igual o superior al 33%.</t>
  </si>
  <si>
    <t>Personas que según los datos del INE tienen 80 o más años.</t>
  </si>
  <si>
    <t>Grado de discapacidad reconocido al residente.</t>
  </si>
  <si>
    <t>Es el resto del personal del centro dedicado a todo tipo de procesos y tareas de soporte necesarios para el correcto funcionamiento del centro. Comprende personal de limpieza, cocina, lavandería, transporte, mantenimiento, etc., así como los servicios administrativos necesarios.</t>
  </si>
  <si>
    <t>Centros que han cumplimentado todo o parte del cuestionario del censo de residencias.</t>
  </si>
  <si>
    <t>Centros de atención a personas mayores</t>
  </si>
  <si>
    <t>Centros de atención a personas con discapacidad</t>
  </si>
  <si>
    <t>TIPOS DE CENTRO</t>
  </si>
  <si>
    <t>CENTROS RESIDENCIALES DE</t>
  </si>
  <si>
    <t>ÍNDICE</t>
  </si>
  <si>
    <t>1. CENTROS DE ATENCIÓN A PERSONAS MAYORES</t>
  </si>
  <si>
    <t>1.1.- DATOS GENERALES EN CENTROS DE ATENCIÓN A PERSONAS MAYORES</t>
  </si>
  <si>
    <t>1.1.1. Modelos de gestión en centros de atención a personas mayores</t>
  </si>
  <si>
    <t>1.1.2. Ratios de población en centros de atención a personas mayores</t>
  </si>
  <si>
    <t>1.2. DOTACIÓN DE PLAZAS Y HABITACIONES EN CENTROS DE ATENCIÓN A PERSONAS MAYORES</t>
  </si>
  <si>
    <t>1.2.1. Plazas en centros de atención a personas mayores</t>
  </si>
  <si>
    <t>1.2.2. Plazas y residentes en centros de atención a personas mayores</t>
  </si>
  <si>
    <t>1.2.3. Perfil del residente en centros de atención a personas mayores</t>
  </si>
  <si>
    <t>1.2.4. Residentes empadronados en centros de atención a personas mayores</t>
  </si>
  <si>
    <t>1.2.5. Servicios de proximidad en centros de atención a personas mayores</t>
  </si>
  <si>
    <t>1.2.6. Habitaciones en centros de atención a personas mayores</t>
  </si>
  <si>
    <t>1.2.6.1. Habitaciones de todos los tipos en centros de atención a personas mayores</t>
  </si>
  <si>
    <t>1.3. INFORMACIÓN DE LAS INFRAESTRUCTURAS EN CENTROS DE ATENCIÓN A PERSONAS MAYORES</t>
  </si>
  <si>
    <t>1.4. DATOS DE PERSONAL EN CENTROS DE ATENCIÓN A PERSONAS MAYORES</t>
  </si>
  <si>
    <t>1.4.1. Personal por tipo de vinculación en centros de atención a personas mayores</t>
  </si>
  <si>
    <t>1.4.2. Personal por sexo en centros de atención a personas mayores</t>
  </si>
  <si>
    <t>1.4.3. Personal por tipo de jornada en centros de atención a personas mayores</t>
  </si>
  <si>
    <t>1.4.4. Niveles de atención del personal en centros de atención a personas mayores</t>
  </si>
  <si>
    <t>2. CENTROS DE ATENCIÓN A PERSONAS CON DISCAPACIDAD</t>
  </si>
  <si>
    <t>2.1.1. Modelos de gestión en centros de atención a personas con discapacidad</t>
  </si>
  <si>
    <t>2.1.2. Ratios de población en centros de atención a personas con discapacidad</t>
  </si>
  <si>
    <t>2.2.1. Plazas en centros de atención a personas con discapacidad</t>
  </si>
  <si>
    <t>2.2.2. Plazas y residentes en centros de atención a personas con discapacidad</t>
  </si>
  <si>
    <t>2.2.3. Perfil del residente en centros de atención a personas con discapacidad</t>
  </si>
  <si>
    <t>2.2.4. Residentes empadronados en centros de atención a personas con discapacidad</t>
  </si>
  <si>
    <t>2.2.5. Servicios de proximidad en centros de atención a personas con discapacidad</t>
  </si>
  <si>
    <t>2.2.6. Habitaciones en centros de atención a personas con discapacidad</t>
  </si>
  <si>
    <t>2.2.6.1. Habitaciones de todos los tipos en centros de atención a personas con discapacidad</t>
  </si>
  <si>
    <t>2.4.1. Personal por tipo de vinculación en centros de atención a personas con discapacidad</t>
  </si>
  <si>
    <t>2.4.2. Personal por sexo en centros de atención a personas con discapacidad</t>
  </si>
  <si>
    <t>2.4.3. Personal por tipo de jornada en centros de atención a personas con discapacidad</t>
  </si>
  <si>
    <t>2.4.4. Niveles de atención del personal en centros de atención a personas con discapacidad</t>
  </si>
  <si>
    <t>Prox. Sí</t>
  </si>
  <si>
    <t>Número de habitaciones de uso triple o más</t>
  </si>
  <si>
    <t>Residentes con Grado I o II.</t>
  </si>
  <si>
    <t>Grado I o II</t>
  </si>
  <si>
    <t>Grado III</t>
  </si>
  <si>
    <t>Sin grado</t>
  </si>
  <si>
    <t>Tit. Privada - Gest. Privada</t>
  </si>
  <si>
    <t>Tit. Pública -Gest. Privada</t>
  </si>
  <si>
    <t>Tit. Pública -Gest. Pública</t>
  </si>
  <si>
    <t>1.2.2.1. Plazas y residentes en centros de atención a personas mayores</t>
  </si>
  <si>
    <t>1.2.2.2. Plazas y residentes por titularidad en centros de atención a personas mayores</t>
  </si>
  <si>
    <t>1.2.2.3. Porcentaje de ocupación de las plazas en centros de atención a personas mayores</t>
  </si>
  <si>
    <t>1.2.3.1. Perfil del resisente por sexo, edad y grado en centros de atención a personas mayores</t>
  </si>
  <si>
    <t>Edad de 0 a 64 años</t>
  </si>
  <si>
    <t>Edad de 65 a 79 años</t>
  </si>
  <si>
    <t>Edad 80 años o más</t>
  </si>
  <si>
    <t>1.2.3.3. Perfil del residente por sexo en centros de atención a personas mayores</t>
  </si>
  <si>
    <t>1.2.3.2. Perfil del residente por grado de dependencia, edad o sexo y titularidad del centro en centros de atención a personas mayores</t>
  </si>
  <si>
    <t>Titularidad privada y gestión privada</t>
  </si>
  <si>
    <t>Titularidad pública y gestión pública</t>
  </si>
  <si>
    <t>Titularidad pública y gestión privada</t>
  </si>
  <si>
    <t>CC.AA</t>
  </si>
  <si>
    <t>Ratio personal AD1N por residente</t>
  </si>
  <si>
    <t>Ratio Total personal por residente</t>
  </si>
  <si>
    <t>*** Ratio personal por residente:  se contabiliza todo tipo de personal teniendo en cuenta que Jornada completa = 1 y  Jornada parcial = 0,5</t>
  </si>
  <si>
    <t>** Ratio personal AD1N por residente: se contabiliza personal de atención directa de primer nivel teniendo en cuenta que Jornada completa = 1 y  Jornada parcial = 0,5</t>
  </si>
  <si>
    <t>1.4.4.1. Niveles de atención del personal por modelo de gestión en centros de atención a personas mayores</t>
  </si>
  <si>
    <t>1.4.4.2. Niveles de atención del personal por CCAA en centros de atención a personas mayores</t>
  </si>
  <si>
    <t>2.1.- DATOS GENERALES EN CENTROS DE ATENCIÓN A personas con discapacidad</t>
  </si>
  <si>
    <t>2.2. DOTACIÓN DE PLAZAS Y HABITACIONES EN CENTROS DE ATENCIÓN A personas con discapacidad</t>
  </si>
  <si>
    <t>2.2.2.1. Plazas y residentes en centros de atención a personas con discapacidad</t>
  </si>
  <si>
    <t>2.2.2.2. Plazas y residentes por titularidad en centros de atención a personas con discapacidad</t>
  </si>
  <si>
    <t>2.2.2.3. Porcentaje de ocupación de las plazas en centros de atención a personas con discapacidad</t>
  </si>
  <si>
    <t>2.2.3.1. Perfil del resisente por sexo, edad y grado en centros de atención a personas con discapacidad</t>
  </si>
  <si>
    <t>2.2.3.2. Perfil del residente por grado de dependencia, edad o sexo y titularidad del centro en centros de atención a personas con discapacidad</t>
  </si>
  <si>
    <t>2.2.3.3. Perfil del residente por sexo en centros de atención a personas con discapacidad</t>
  </si>
  <si>
    <t>2.3. INFORMACIÓN DE LAS INFRAESTRUCTURAS EN CENTROS DE ATENCIÓN A personas con discapacidad</t>
  </si>
  <si>
    <t>2.4. DATOS DE PERSONAL EN CENTROS DE ATENCIÓN A personas con discapacidad</t>
  </si>
  <si>
    <t>2.4.4.1. Niveles de atención del personal por modelo de gestión en centros de atención a personas con discapacidad</t>
  </si>
  <si>
    <t>2.4.4.2. Niveles de atención del personal por CCAA en centros de atención a personas con discapacidad</t>
  </si>
  <si>
    <t>Centros residenciales de servicios sociales. Principales resultados.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</si>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</sst>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 x14ac:knownFonts="1">
    <font>
      <sz val="10"/>
      <name val="Arial"/>
      <family val="2"/>
    </font>
    <font>
      <sz val="20"/>
      <color rgb="FF000000"/>
      <name val="Arial"/>
      <family val="2"/>
    </font>
    <font>
      <b/>
      <sz val="20"/>
      <color indexed="17"/>
      <name val="Arial"/>
      <family val="2"/>
    </font>
    <font>
      <sz val="9"/>
      <color theme="1"/>
      <name val="Arial"/>
      <family val="2"/>
    </font>
    <font>
      <sz val="10"/>
      <color rgb="FF000000"/>
      <name val="Arial"/>
    </font>
    <font>
      <b/>
      <sz val="20"/>
      <color rgb="FFFF0000"/>
      <name val="Arial"/>
      <family val="2"/>
    </font>
    <font>
      <b/>
      <sz val="20"/>
      <color rgb="FF000000"/>
      <name val="Arial"/>
      <family val="2"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20"/>
      <color theme="0"/>
      <name val="Arial"/>
      <family val="2"/>
    </font>
    <font>
      <sz val="14"/>
      <color theme="0"/>
      <name val="Arial"/>
      <family val="2"/>
    </font>
    <font>
      <b/>
      <sz val="20"/>
      <color rgb="FF008000"/>
      <name val="Arial"/>
      <family val="2"/>
    </font>
    <font>
      <b/>
      <sz val="20"/>
      <color indexed="18"/>
      <name val="Arial"/>
      <family val="2"/>
    </font>
    <font>
      <sz val="20"/>
      <color indexed="17"/>
      <name val="Arial"/>
      <family val="2"/>
    </font>
    <font>
      <sz val="8"/>
      <color rgb="FF008000"/>
      <name val="Arial"/>
      <family val="2"/>
    </font>
    <font>
      <sz val="12"/>
      <color rgb="FFFF0000"/>
      <name val="Arial"/>
      <family val="2"/>
    </font>
    <font>
      <b/>
      <sz val="8"/>
      <color rgb="FFFF0000"/>
      <name val="Arial"/>
      <family val="2"/>
    </font>
    <font>
      <sz val="10"/>
      <color rgb="FFFF0000"/>
      <name val="Arial"/>
      <family val="2"/>
    </font>
    <font>
      <sz val="10"/>
      <color indexed="17"/>
      <name val="Arial"/>
      <family val="2"/>
    </font>
    <font>
      <b/>
      <sz val="8"/>
      <color theme="1"/>
      <name val="Arial"/>
      <family val="2"/>
    </font>
    <font>
      <b/>
      <sz val="9"/>
      <color rgb="FF008000"/>
      <name val="Arial"/>
      <family val="2"/>
    </font>
    <font>
      <b/>
      <sz val="12"/>
      <color rgb="FF008000"/>
      <name val="Arial"/>
      <family val="2"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b/>
      <sz val="8"/>
      <color rgb="FF008000"/>
      <name val="Arial"/>
      <family val="2"/>
    </font>
    <font>
      <sz val="9"/>
      <color rgb="FF008000"/>
      <name val="Arial"/>
      <family val="2"/>
    </font>
    <font>
      <b/>
      <sz val="9"/>
      <color indexed="17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9"/>
      <color indexed="17"/>
      <name val="Arial"/>
      <family val="2"/>
    </font>
    <font>
      <b/>
      <sz val="10"/>
      <color rgb="FF00800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18"/>
      <color indexed="17"/>
      <name val="Arial"/>
      <family val="2"/>
    </font>
    <font>
      <b/>
      <sz val="16"/>
      <color indexed="17"/>
      <name val="Arial"/>
      <family val="2"/>
    </font>
    <font>
      <b/>
      <sz val="8"/>
      <color indexed="17"/>
      <name val="Arial"/>
      <family val="2"/>
    </font>
    <font>
      <sz val="9"/>
      <color rgb="FFFF0000"/>
      <name val="Arial"/>
      <family val="2"/>
    </font>
    <font>
      <b/>
      <sz val="5"/>
      <color rgb="FF008000"/>
      <name val="Arial"/>
      <family val="2"/>
    </font>
    <font>
      <b/>
      <sz val="8"/>
      <color rgb="FF92D05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b/>
      <sz val="7.5"/>
      <color rgb="FF008000"/>
      <name val="Arial"/>
      <family val="2"/>
    </font>
    <font>
      <b/>
      <sz val="8"/>
      <color indexed="18"/>
      <name val="Arial"/>
      <family val="2"/>
    </font>
    <font>
      <sz val="8"/>
      <color indexed="17"/>
      <name val="Arial"/>
      <family val="2"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8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8000"/>
      </left>
      <right style="thin">
        <color rgb="FF008000"/>
      </right>
      <top/>
      <bottom/>
      <diagonal/>
    </border>
    <border>
      <left style="thin">
        <color rgb="FF008000"/>
      </left>
      <right style="medium">
        <color rgb="FF008000"/>
      </right>
      <top/>
      <bottom/>
      <diagonal/>
    </border>
    <border>
      <left style="thin">
        <color rgb="FF008000"/>
      </left>
      <right style="thin">
        <color rgb="FF008000"/>
      </right>
      <top/>
      <bottom style="medium">
        <color rgb="FF008000"/>
      </bottom>
      <diagonal/>
    </border>
    <border>
      <left style="thin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/>
      <top/>
      <bottom/>
      <diagonal/>
    </border>
    <border>
      <left/>
      <right style="thin">
        <color rgb="FF008000"/>
      </right>
      <top/>
      <bottom/>
      <diagonal/>
    </border>
    <border>
      <left style="medium">
        <color rgb="FF008000"/>
      </left>
      <right/>
      <top/>
      <bottom style="medium">
        <color rgb="FF008000"/>
      </bottom>
      <diagonal/>
    </border>
    <border>
      <left/>
      <right/>
      <top/>
      <bottom style="medium">
        <color rgb="FF008000"/>
      </bottom>
      <diagonal/>
    </border>
    <border>
      <left/>
      <right style="thin">
        <color rgb="FF008000"/>
      </right>
      <top/>
      <bottom style="medium">
        <color rgb="FF008000"/>
      </bottom>
      <diagonal/>
    </border>
    <border>
      <left style="medium">
        <color rgb="FF008000"/>
      </left>
      <right/>
      <top style="medium">
        <color rgb="FF008000"/>
      </top>
      <bottom style="thin">
        <color rgb="FF008000"/>
      </bottom>
      <diagonal/>
    </border>
    <border>
      <left/>
      <right/>
      <top style="medium">
        <color rgb="FF008000"/>
      </top>
      <bottom style="thin">
        <color rgb="FF008000"/>
      </bottom>
      <diagonal/>
    </border>
    <border>
      <left/>
      <right style="thin">
        <color rgb="FF008000"/>
      </right>
      <top style="medium">
        <color rgb="FF008000"/>
      </top>
      <bottom style="thin">
        <color rgb="FF008000"/>
      </bottom>
      <diagonal/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  <diagonal/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  <diagonal/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/>
      <top style="thin">
        <color rgb="FF008000"/>
      </top>
      <bottom/>
      <diagonal/>
    </border>
    <border>
      <left/>
      <right/>
      <top style="thin">
        <color rgb="FF008000"/>
      </top>
      <bottom/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/>
      <top style="thin">
        <color rgb="FF008000"/>
      </top>
      <bottom style="medium">
        <color rgb="FF008000"/>
      </bottom>
      <diagonal/>
    </border>
    <border>
      <left/>
      <right style="medium">
        <color rgb="FF008000"/>
      </right>
      <top style="thin">
        <color rgb="FF008000"/>
      </top>
      <bottom style="medium">
        <color rgb="FF008000"/>
      </bottom>
      <diagonal/>
    </border>
    <border>
      <left/>
      <right style="medium">
        <color rgb="FF008000"/>
      </right>
      <top/>
      <bottom/>
      <diagonal/>
    </border>
    <border>
      <left/>
      <right/>
      <top style="thin">
        <color rgb="FF008000"/>
      </top>
      <bottom style="medium">
        <color rgb="FF008000"/>
      </bottom>
      <diagonal/>
    </border>
    <border>
      <left style="medium">
        <color rgb="FF008000"/>
      </left>
      <right/>
      <top style="medium">
        <color rgb="FF008000"/>
      </top>
      <bottom/>
      <diagonal/>
    </border>
    <border>
      <left/>
      <right/>
      <top style="medium">
        <color rgb="FF008000"/>
      </top>
      <bottom/>
      <diagonal/>
    </border>
    <border>
      <left/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/>
      <top/>
      <bottom style="thin">
        <color rgb="FF008000"/>
      </bottom>
      <diagonal/>
    </border>
    <border>
      <left/>
      <right/>
      <top/>
      <bottom style="thin">
        <color rgb="FF008000"/>
      </bottom>
      <diagonal/>
    </border>
    <border>
      <left/>
      <right style="medium">
        <color rgb="FF008000"/>
      </right>
      <top/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 style="thin">
        <color rgb="FF008000"/>
      </bottom>
      <diagonal/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  <diagonal/>
    </border>
    <border>
      <left/>
      <right style="medium">
        <color rgb="FF008000"/>
      </right>
      <top style="thin">
        <color rgb="FF008000"/>
      </top>
      <bottom/>
      <diagonal/>
    </border>
    <border>
      <left/>
      <right style="thin">
        <color rgb="FF008000"/>
      </right>
      <top style="thin">
        <color rgb="FF008000"/>
      </top>
      <bottom style="thin">
        <color rgb="FF008000"/>
      </bottom>
      <diagonal/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/>
      <top style="medium">
        <color rgb="FF008000"/>
      </top>
      <bottom style="medium">
        <color rgb="FF008000"/>
      </bottom>
      <diagonal/>
    </border>
    <border>
      <left/>
      <right/>
      <top style="medium">
        <color rgb="FF008000"/>
      </top>
      <bottom style="medium">
        <color rgb="FF008000"/>
      </bottom>
      <diagonal/>
    </border>
    <border>
      <left/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/>
      <right style="thin">
        <color rgb="FF008000"/>
      </right>
      <top style="thin">
        <color rgb="FF008000"/>
      </top>
      <bottom/>
      <diagonal/>
    </border>
    <border>
      <left/>
      <right style="thin">
        <color rgb="FF008000"/>
      </right>
      <top/>
      <bottom style="thin">
        <color rgb="FF008000"/>
      </bottom>
      <diagonal/>
    </border>
    <border>
      <left/>
      <right style="thin">
        <color rgb="FF008000"/>
      </right>
      <top style="thin">
        <color rgb="FF008000"/>
      </top>
      <bottom style="medium">
        <color rgb="FF008000"/>
      </bottom>
      <diagonal/>
    </border>
    <border>
      <left/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/>
      <right/>
      <top style="thin">
        <color auto="1"/>
      </top>
      <bottom/>
      <diagonal/>
    </border>
    <border>
      <left style="thin">
        <color rgb="FF008000"/>
      </left>
      <right/>
      <top style="thin">
        <color rgb="FF008000"/>
      </top>
      <bottom style="thin">
        <color rgb="FF008000"/>
      </bottom>
      <diagonal/>
    </border>
    <border>
      <left style="medium">
        <color rgb="FF008000"/>
      </left>
      <right/>
      <top style="thin">
        <color rgb="FF008000"/>
      </top>
      <bottom style="thin">
        <color rgb="FF008000"/>
      </bottom>
      <diagonal/>
    </border>
    <border>
      <left/>
      <right/>
      <top style="thin">
        <color rgb="FF008000"/>
      </top>
      <bottom style="thin">
        <color rgb="FF008000"/>
      </bottom>
      <diagonal/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  <diagonal/>
    </border>
    <border>
      <left style="thin">
        <color rgb="FF008000"/>
      </left>
      <right/>
      <top style="thin">
        <color rgb="FF008000"/>
      </top>
      <bottom style="medium">
        <color rgb="FF008000"/>
      </bottom>
      <diagonal/>
    </border>
    <border>
      <left style="thin">
        <color rgb="FF008000"/>
      </left>
      <right/>
      <top/>
      <bottom/>
      <diagonal/>
    </border>
    <border>
      <left style="thin">
        <color rgb="FF008000"/>
      </left>
      <right/>
      <top style="thin">
        <color rgb="FF008000"/>
      </top>
      <bottom/>
      <diagonal/>
    </border>
    <border>
      <left style="thin">
        <color rgb="FF008000"/>
      </left>
      <right/>
      <top/>
      <bottom style="thin">
        <color rgb="FF008000"/>
      </bottom>
      <diagonal/>
    </border>
    <border>
      <left style="thin">
        <color rgb="FF008000"/>
      </left>
      <right style="medium">
        <color rgb="FF008000"/>
      </right>
      <top style="thin">
        <color rgb="FF008000"/>
      </top>
      <bottom/>
      <diagonal/>
    </border>
    <border>
      <left style="thin">
        <color rgb="FF008000"/>
      </left>
      <right style="medium">
        <color rgb="FF008000"/>
      </right>
      <top/>
      <bottom style="thin">
        <color rgb="FF008000"/>
      </bottom>
      <diagonal/>
    </border>
    <border>
      <left/>
      <right style="thin">
        <color rgb="FF008000"/>
      </right>
      <top style="medium">
        <color rgb="FF008000"/>
      </top>
      <bottom/>
      <diagonal/>
    </border>
    <border>
      <left style="thin">
        <color rgb="FF008000"/>
      </left>
      <right style="thin">
        <color rgb="FF008000"/>
      </right>
      <top style="thin">
        <color rgb="FF008000"/>
      </top>
      <bottom style="medium">
        <color rgb="FF008000"/>
      </bottom>
      <diagonal/>
    </border>
    <border>
      <left style="medium">
        <color rgb="FF008000"/>
      </left>
      <right style="thin">
        <color rgb="FF008000"/>
      </right>
      <top style="thin">
        <color rgb="FF008000"/>
      </top>
      <bottom style="medium">
        <color rgb="FF008000"/>
      </bottom>
      <diagonal/>
    </border>
    <border>
      <left style="thin">
        <color rgb="FF008000"/>
      </left>
      <right/>
      <top/>
      <bottom style="medium">
        <color rgb="FF008000"/>
      </bottom>
      <diagonal/>
    </border>
    <border>
      <left style="thin">
        <color rgb="FF008000"/>
      </left>
      <right style="thin">
        <color rgb="FF008000"/>
      </right>
      <top style="medium">
        <color rgb="FF008000"/>
      </top>
      <bottom/>
      <diagonal/>
    </border>
    <border>
      <left style="thin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  <diagonal/>
    </border>
    <border>
      <left/>
      <right style="medium">
        <color rgb="FF008000"/>
      </right>
      <top style="medium">
        <color rgb="FF008000"/>
      </top>
      <bottom style="thin">
        <color rgb="FF008000"/>
      </bottom>
      <diagonal/>
    </border>
    <border>
      <left/>
      <right style="medium">
        <color rgb="FF008000"/>
      </right>
      <top/>
      <bottom style="medium">
        <color rgb="FF008000"/>
      </bottom>
      <diagonal/>
    </border>
    <border>
      <left style="thin">
        <color rgb="FF008000"/>
      </left>
      <right style="thin">
        <color rgb="FF008000"/>
      </right>
      <top style="thin">
        <color rgb="FF008000"/>
      </top>
      <bottom/>
      <diagonal/>
    </border>
    <border>
      <left style="thin">
        <color rgb="FF008000"/>
      </left>
      <right style="thin">
        <color rgb="FF008000"/>
      </right>
      <top/>
      <bottom style="thin">
        <color rgb="FF008000"/>
      </bottom>
      <diagonal/>
    </border>
    <border>
      <left style="medium">
        <color rgb="FF008000"/>
      </left>
      <right style="thin">
        <color rgb="FF008000"/>
      </right>
      <top style="thin">
        <color rgb="FF008000"/>
      </top>
      <bottom/>
      <diagonal/>
    </border>
    <border>
      <left style="medium">
        <color rgb="FF008000"/>
      </left>
      <right style="thin">
        <color rgb="FF008000"/>
      </right>
      <top/>
      <bottom/>
      <diagonal/>
    </border>
    <border>
      <left style="medium">
        <color rgb="FF008000"/>
      </left>
      <right style="thin">
        <color rgb="FF008000"/>
      </right>
      <top/>
      <bottom style="thin">
        <color rgb="FF008000"/>
      </bottom>
      <diagonal/>
    </border>
    <border>
      <left style="medium">
        <color rgb="FF008000"/>
      </left>
      <right/>
      <top style="thin">
        <color rgb="FF008C00"/>
      </top>
      <bottom/>
      <diagonal/>
    </border>
    <border>
      <left/>
      <right/>
      <top style="thin">
        <color rgb="FF008C00"/>
      </top>
      <bottom/>
      <diagonal/>
    </border>
    <border>
      <left style="thin">
        <color rgb="FF008000"/>
      </left>
      <right/>
      <top style="thin">
        <color rgb="FF008C00"/>
      </top>
      <bottom/>
      <diagonal/>
    </border>
    <border>
      <left/>
      <right style="medium">
        <color rgb="FF008000"/>
      </right>
      <top style="thin">
        <color rgb="FF008C00"/>
      </top>
      <bottom/>
      <diagonal/>
    </border>
    <border>
      <left/>
      <right style="thin">
        <color rgb="FF008000"/>
      </right>
      <top style="thin">
        <color rgb="FF008C00"/>
      </top>
      <bottom/>
      <diagonal/>
    </border>
    <border>
      <left style="medium">
        <color rgb="FF008000"/>
      </left>
      <right/>
      <top/>
      <bottom style="thin">
        <color rgb="FF008C00"/>
      </bottom>
      <diagonal/>
    </border>
    <border>
      <left/>
      <right/>
      <top/>
      <bottom style="thin">
        <color rgb="FF008C00"/>
      </bottom>
      <diagonal/>
    </border>
    <border>
      <left style="thin">
        <color rgb="FF008000"/>
      </left>
      <right/>
      <top/>
      <bottom style="thin">
        <color rgb="FF008C00"/>
      </bottom>
      <diagonal/>
    </border>
    <border>
      <left/>
      <right style="medium">
        <color rgb="FF008000"/>
      </right>
      <top/>
      <bottom style="thin">
        <color rgb="FF008C00"/>
      </bottom>
      <diagonal/>
    </border>
    <border>
      <left/>
      <right style="thin">
        <color rgb="FF008000"/>
      </right>
      <top/>
      <bottom style="thin">
        <color rgb="FF008C00"/>
      </bottom>
      <diagonal/>
    </border>
    <border>
      <left style="medium">
        <color rgb="FF008000"/>
      </left>
      <right/>
      <top style="medium">
        <color rgb="FF008C00"/>
      </top>
      <bottom/>
      <diagonal/>
    </border>
    <border>
      <left/>
      <right/>
      <top style="medium">
        <color rgb="FF008C00"/>
      </top>
      <bottom/>
      <diagonal/>
    </border>
    <border>
      <left/>
      <right style="medium">
        <color rgb="FF008C00"/>
      </right>
      <top style="medium">
        <color rgb="FF008C00"/>
      </top>
      <bottom/>
      <diagonal/>
    </border>
    <border>
      <left/>
      <right style="medium">
        <color rgb="FF008C00"/>
      </right>
      <top/>
      <bottom/>
      <diagonal/>
    </border>
    <border>
      <left style="medium">
        <color rgb="FF008000"/>
      </left>
      <right style="thin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thin">
        <color rgb="FF008000"/>
      </right>
      <top style="medium">
        <color rgb="FF008000"/>
      </top>
      <bottom/>
      <diagonal/>
    </border>
  </borders>
  <cellStyleXfs count="1">
    <xf numFmtId="0" fontId="0" fillId="0" borderId="0"/>
  </cellStyleXfs>
  <cellXfs count="64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/>
    </xf>
    <xf numFmtId="0" fontId="9" fillId="2" borderId="0" xfId="0" applyFont="1" applyFill="1"/>
    <xf numFmtId="0" fontId="8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vertical="center" wrapText="1"/>
    </xf>
    <xf numFmtId="0" fontId="11" fillId="2" borderId="0" xfId="0" applyFont="1" applyFill="1" applyAlignment="1">
      <alignment wrapText="1"/>
    </xf>
    <xf numFmtId="0" fontId="1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2" fillId="2" borderId="0" xfId="0" applyFont="1" applyFill="1" applyAlignment="1">
      <alignment vertical="center" wrapText="1"/>
    </xf>
    <xf numFmtId="0" fontId="15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/>
    <xf numFmtId="0" fontId="20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 indent="1"/>
    </xf>
    <xf numFmtId="0" fontId="4" fillId="2" borderId="1" xfId="0" applyFont="1" applyFill="1" applyBorder="1"/>
    <xf numFmtId="0" fontId="16" fillId="2" borderId="0" xfId="0" applyFont="1" applyFill="1"/>
    <xf numFmtId="0" fontId="21" fillId="2" borderId="0" xfId="0" applyFont="1" applyFill="1"/>
    <xf numFmtId="0" fontId="7" fillId="2" borderId="0" xfId="0" applyFont="1" applyFill="1"/>
    <xf numFmtId="0" fontId="22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 indent="2"/>
    </xf>
    <xf numFmtId="0" fontId="25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7" fillId="2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/>
    </xf>
    <xf numFmtId="0" fontId="28" fillId="2" borderId="0" xfId="0" applyFont="1" applyFill="1" applyAlignment="1">
      <alignment vertical="center"/>
    </xf>
    <xf numFmtId="164" fontId="29" fillId="2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/>
    <xf numFmtId="0" fontId="3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1" fillId="2" borderId="0" xfId="0" applyFont="1" applyFill="1"/>
    <xf numFmtId="14" fontId="28" fillId="3" borderId="0" xfId="0" applyNumberFormat="1" applyFont="1" applyFill="1" applyAlignment="1">
      <alignment horizontal="center" vertical="center"/>
    </xf>
    <xf numFmtId="3" fontId="32" fillId="2" borderId="0" xfId="0" applyNumberFormat="1" applyFont="1" applyFill="1" applyAlignment="1">
      <alignment vertical="center"/>
    </xf>
    <xf numFmtId="164" fontId="32" fillId="2" borderId="0" xfId="0" applyNumberFormat="1" applyFont="1" applyFill="1" applyAlignment="1">
      <alignment vertical="center"/>
    </xf>
    <xf numFmtId="3" fontId="21" fillId="2" borderId="0" xfId="0" applyNumberFormat="1" applyFont="1" applyFill="1" applyAlignment="1">
      <alignment vertical="center"/>
    </xf>
    <xf numFmtId="164" fontId="21" fillId="2" borderId="0" xfId="0" applyNumberFormat="1" applyFont="1" applyFill="1" applyAlignment="1">
      <alignment vertical="center"/>
    </xf>
    <xf numFmtId="14" fontId="28" fillId="2" borderId="17" xfId="0" applyNumberFormat="1" applyFont="1" applyFill="1" applyBorder="1" applyAlignment="1">
      <alignment horizontal="center" vertical="center" wrapText="1"/>
    </xf>
    <xf numFmtId="14" fontId="28" fillId="2" borderId="18" xfId="0" applyNumberFormat="1" applyFont="1" applyFill="1" applyBorder="1" applyAlignment="1">
      <alignment horizontal="center" vertical="center" wrapText="1"/>
    </xf>
    <xf numFmtId="0" fontId="32" fillId="2" borderId="0" xfId="0" applyFont="1" applyFill="1" applyAlignment="1">
      <alignment vertical="center"/>
    </xf>
    <xf numFmtId="14" fontId="28" fillId="3" borderId="0" xfId="0" applyNumberFormat="1" applyFont="1" applyFill="1" applyAlignment="1">
      <alignment vertical="center"/>
    </xf>
    <xf numFmtId="14" fontId="28" fillId="3" borderId="0" xfId="0" applyNumberFormat="1" applyFont="1" applyFill="1" applyAlignment="1">
      <alignment vertical="center" wrapText="1"/>
    </xf>
    <xf numFmtId="0" fontId="33" fillId="2" borderId="0" xfId="0" applyFont="1" applyFill="1"/>
    <xf numFmtId="0" fontId="33" fillId="0" borderId="0" xfId="0" applyFont="1"/>
    <xf numFmtId="3" fontId="34" fillId="2" borderId="0" xfId="0" applyNumberFormat="1" applyFont="1" applyFill="1" applyAlignment="1">
      <alignment vertical="center"/>
    </xf>
    <xf numFmtId="164" fontId="34" fillId="2" borderId="0" xfId="0" applyNumberFormat="1" applyFont="1" applyFill="1" applyAlignment="1">
      <alignment vertical="center"/>
    </xf>
    <xf numFmtId="164" fontId="35" fillId="2" borderId="0" xfId="0" applyNumberFormat="1" applyFont="1" applyFill="1" applyAlignment="1">
      <alignment vertical="center"/>
    </xf>
    <xf numFmtId="9" fontId="35" fillId="2" borderId="0" xfId="0" applyNumberFormat="1" applyFont="1" applyFill="1" applyAlignment="1">
      <alignment vertical="center"/>
    </xf>
    <xf numFmtId="0" fontId="35" fillId="2" borderId="0" xfId="0" applyFont="1" applyFill="1" applyAlignment="1">
      <alignment vertical="center"/>
    </xf>
    <xf numFmtId="3" fontId="35" fillId="2" borderId="0" xfId="0" applyNumberFormat="1" applyFont="1" applyFill="1" applyAlignment="1">
      <alignment vertical="center"/>
    </xf>
    <xf numFmtId="0" fontId="34" fillId="2" borderId="0" xfId="0" applyFont="1" applyFill="1" applyAlignment="1">
      <alignment vertical="center"/>
    </xf>
    <xf numFmtId="3" fontId="35" fillId="2" borderId="0" xfId="0" applyNumberFormat="1" applyFont="1" applyFill="1" applyAlignment="1">
      <alignment horizontal="center" vertical="center"/>
    </xf>
    <xf numFmtId="164" fontId="35" fillId="2" borderId="0" xfId="0" applyNumberFormat="1" applyFont="1" applyFill="1" applyAlignment="1">
      <alignment horizontal="center" vertical="center" wrapText="1"/>
    </xf>
    <xf numFmtId="0" fontId="34" fillId="4" borderId="0" xfId="0" applyFont="1" applyFill="1" applyAlignment="1">
      <alignment horizontal="left" vertical="center"/>
    </xf>
    <xf numFmtId="3" fontId="34" fillId="4" borderId="0" xfId="0" applyNumberFormat="1" applyFont="1" applyFill="1" applyAlignment="1">
      <alignment horizontal="center" vertical="center"/>
    </xf>
    <xf numFmtId="164" fontId="34" fillId="2" borderId="0" xfId="0" applyNumberFormat="1" applyFont="1" applyFill="1" applyAlignment="1">
      <alignment horizontal="center" vertical="center"/>
    </xf>
    <xf numFmtId="3" fontId="21" fillId="4" borderId="0" xfId="0" applyNumberFormat="1" applyFont="1" applyFill="1" applyAlignment="1">
      <alignment vertical="center"/>
    </xf>
    <xf numFmtId="164" fontId="16" fillId="2" borderId="0" xfId="0" applyNumberFormat="1" applyFont="1" applyFill="1" applyAlignment="1">
      <alignment horizontal="center" vertical="center" wrapText="1"/>
    </xf>
    <xf numFmtId="164" fontId="32" fillId="2" borderId="0" xfId="0" applyNumberFormat="1" applyFont="1" applyFill="1" applyAlignment="1">
      <alignment vertical="center" wrapText="1"/>
    </xf>
    <xf numFmtId="3" fontId="32" fillId="2" borderId="0" xfId="0" applyNumberFormat="1" applyFont="1" applyFill="1" applyAlignment="1">
      <alignment vertical="center" wrapText="1"/>
    </xf>
    <xf numFmtId="3" fontId="16" fillId="2" borderId="19" xfId="0" applyNumberFormat="1" applyFont="1" applyFill="1" applyBorder="1" applyAlignment="1">
      <alignment horizontal="center" vertical="center" wrapText="1"/>
    </xf>
    <xf numFmtId="164" fontId="16" fillId="2" borderId="20" xfId="0" applyNumberFormat="1" applyFont="1" applyFill="1" applyBorder="1" applyAlignment="1">
      <alignment horizontal="center" vertical="center" wrapText="1"/>
    </xf>
    <xf numFmtId="3" fontId="28" fillId="2" borderId="21" xfId="0" applyNumberFormat="1" applyFont="1" applyFill="1" applyBorder="1" applyAlignment="1">
      <alignment horizontal="center" vertical="center" wrapText="1"/>
    </xf>
    <xf numFmtId="3" fontId="16" fillId="2" borderId="6" xfId="0" applyNumberFormat="1" applyFont="1" applyFill="1" applyBorder="1" applyAlignment="1">
      <alignment horizontal="center" vertical="center"/>
    </xf>
    <xf numFmtId="3" fontId="28" fillId="2" borderId="22" xfId="0" applyNumberFormat="1" applyFont="1" applyFill="1" applyBorder="1" applyAlignment="1">
      <alignment horizontal="center" vertical="center" wrapText="1"/>
    </xf>
    <xf numFmtId="3" fontId="28" fillId="4" borderId="23" xfId="0" applyNumberFormat="1" applyFont="1" applyFill="1" applyBorder="1" applyAlignment="1">
      <alignment horizontal="center" vertical="center"/>
    </xf>
    <xf numFmtId="164" fontId="32" fillId="2" borderId="0" xfId="0" applyNumberFormat="1" applyFont="1" applyFill="1" applyAlignment="1">
      <alignment horizontal="center" vertical="center"/>
    </xf>
    <xf numFmtId="3" fontId="32" fillId="2" borderId="0" xfId="0" applyNumberFormat="1" applyFont="1" applyFill="1" applyAlignment="1">
      <alignment horizontal="center" vertical="center"/>
    </xf>
    <xf numFmtId="164" fontId="28" fillId="2" borderId="24" xfId="0" applyNumberFormat="1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8" fillId="2" borderId="25" xfId="0" applyFont="1" applyFill="1" applyBorder="1" applyAlignment="1">
      <alignment horizontal="left" vertical="center"/>
    </xf>
    <xf numFmtId="0" fontId="28" fillId="2" borderId="28" xfId="0" applyFont="1" applyFill="1" applyBorder="1" applyAlignment="1">
      <alignment horizontal="center" vertical="center"/>
    </xf>
    <xf numFmtId="14" fontId="28" fillId="3" borderId="33" xfId="0" applyNumberFormat="1" applyFont="1" applyFill="1" applyBorder="1" applyAlignment="1">
      <alignment horizontal="center" vertical="center" wrapText="1"/>
    </xf>
    <xf numFmtId="3" fontId="28" fillId="2" borderId="34" xfId="0" applyNumberFormat="1" applyFont="1" applyFill="1" applyBorder="1" applyAlignment="1">
      <alignment horizontal="center" vertical="center" wrapText="1"/>
    </xf>
    <xf numFmtId="3" fontId="31" fillId="2" borderId="0" xfId="0" applyNumberFormat="1" applyFont="1" applyFill="1"/>
    <xf numFmtId="0" fontId="16" fillId="2" borderId="0" xfId="0" applyFont="1" applyFill="1" applyAlignment="1">
      <alignment vertical="center" wrapText="1"/>
    </xf>
    <xf numFmtId="0" fontId="38" fillId="2" borderId="0" xfId="0" applyFont="1" applyFill="1"/>
    <xf numFmtId="14" fontId="28" fillId="2" borderId="37" xfId="0" applyNumberFormat="1" applyFont="1" applyFill="1" applyBorder="1" applyAlignment="1">
      <alignment horizontal="center" vertical="center" wrapText="1"/>
    </xf>
    <xf numFmtId="0" fontId="39" fillId="2" borderId="0" xfId="0" applyFont="1" applyFill="1" applyAlignment="1">
      <alignment vertical="center"/>
    </xf>
    <xf numFmtId="0" fontId="19" fillId="0" borderId="28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14" fontId="28" fillId="2" borderId="38" xfId="0" applyNumberFormat="1" applyFont="1" applyFill="1" applyBorder="1" applyAlignment="1">
      <alignment horizontal="center" vertical="center" wrapText="1"/>
    </xf>
    <xf numFmtId="164" fontId="28" fillId="2" borderId="26" xfId="0" applyNumberFormat="1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14" fontId="28" fillId="3" borderId="0" xfId="0" applyNumberFormat="1" applyFont="1" applyFill="1" applyAlignment="1">
      <alignment horizontal="center" vertical="center" wrapText="1"/>
    </xf>
    <xf numFmtId="3" fontId="16" fillId="2" borderId="6" xfId="0" applyNumberFormat="1" applyFont="1" applyFill="1" applyBorder="1" applyAlignment="1">
      <alignment horizontal="center" vertical="center" wrapText="1"/>
    </xf>
    <xf numFmtId="3" fontId="32" fillId="2" borderId="0" xfId="0" applyNumberFormat="1" applyFont="1" applyFill="1" applyAlignment="1">
      <alignment horizontal="center" vertical="center" wrapText="1"/>
    </xf>
    <xf numFmtId="164" fontId="16" fillId="2" borderId="36" xfId="0" applyNumberFormat="1" applyFont="1" applyFill="1" applyBorder="1" applyAlignment="1">
      <alignment horizontal="center" vertical="center" wrapText="1"/>
    </xf>
    <xf numFmtId="164" fontId="16" fillId="2" borderId="25" xfId="0" applyNumberFormat="1" applyFont="1" applyFill="1" applyBorder="1" applyAlignment="1">
      <alignment horizontal="center" vertical="center" wrapText="1"/>
    </xf>
    <xf numFmtId="14" fontId="28" fillId="2" borderId="0" xfId="0" applyNumberFormat="1" applyFont="1" applyFill="1" applyAlignment="1">
      <alignment horizontal="center" vertical="center" wrapText="1"/>
    </xf>
    <xf numFmtId="3" fontId="16" fillId="2" borderId="0" xfId="0" applyNumberFormat="1" applyFont="1" applyFill="1" applyAlignment="1">
      <alignment horizontal="center" vertical="center" wrapText="1"/>
    </xf>
    <xf numFmtId="3" fontId="28" fillId="4" borderId="0" xfId="0" applyNumberFormat="1" applyFont="1" applyFill="1" applyAlignment="1">
      <alignment horizontal="center" vertical="center"/>
    </xf>
    <xf numFmtId="164" fontId="28" fillId="2" borderId="0" xfId="0" applyNumberFormat="1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/>
    </xf>
    <xf numFmtId="0" fontId="37" fillId="2" borderId="0" xfId="0" applyFont="1" applyFill="1"/>
    <xf numFmtId="0" fontId="33" fillId="2" borderId="0" xfId="0" applyFont="1" applyFill="1" applyAlignment="1">
      <alignment horizontal="center"/>
    </xf>
    <xf numFmtId="1" fontId="35" fillId="2" borderId="0" xfId="0" applyNumberFormat="1" applyFont="1" applyFill="1" applyAlignment="1">
      <alignment vertical="center"/>
    </xf>
    <xf numFmtId="0" fontId="3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14" fontId="40" fillId="3" borderId="0" xfId="0" applyNumberFormat="1" applyFont="1" applyFill="1" applyAlignment="1">
      <alignment horizontal="left" vertical="center"/>
    </xf>
    <xf numFmtId="164" fontId="9" fillId="2" borderId="0" xfId="0" applyNumberFormat="1" applyFont="1" applyFill="1" applyAlignment="1">
      <alignment horizontal="left" vertical="center" wrapText="1"/>
    </xf>
    <xf numFmtId="164" fontId="9" fillId="2" borderId="0" xfId="0" applyNumberFormat="1" applyFont="1" applyFill="1" applyAlignment="1">
      <alignment horizontal="left" vertical="center"/>
    </xf>
    <xf numFmtId="164" fontId="41" fillId="2" borderId="0" xfId="0" applyNumberFormat="1" applyFont="1" applyFill="1" applyAlignment="1">
      <alignment horizontal="left" vertical="center"/>
    </xf>
    <xf numFmtId="0" fontId="25" fillId="2" borderId="0" xfId="0" applyFont="1" applyFill="1"/>
    <xf numFmtId="3" fontId="19" fillId="2" borderId="0" xfId="0" applyNumberFormat="1" applyFont="1" applyFill="1"/>
    <xf numFmtId="164" fontId="25" fillId="2" borderId="0" xfId="0" applyNumberFormat="1" applyFont="1" applyFill="1" applyAlignment="1">
      <alignment vertical="center"/>
    </xf>
    <xf numFmtId="3" fontId="25" fillId="2" borderId="0" xfId="0" applyNumberFormat="1" applyFont="1" applyFill="1" applyAlignment="1">
      <alignment vertical="center"/>
    </xf>
    <xf numFmtId="9" fontId="25" fillId="2" borderId="0" xfId="0" applyNumberFormat="1" applyFont="1" applyFill="1" applyAlignment="1">
      <alignment vertical="center"/>
    </xf>
    <xf numFmtId="0" fontId="42" fillId="2" borderId="0" xfId="0" applyFont="1" applyFill="1" applyAlignment="1">
      <alignment horizontal="left"/>
    </xf>
    <xf numFmtId="0" fontId="43" fillId="2" borderId="0" xfId="0" applyFont="1" applyFill="1" applyAlignment="1">
      <alignment vertical="center"/>
    </xf>
    <xf numFmtId="0" fontId="45" fillId="2" borderId="0" xfId="0" applyFont="1" applyFill="1" applyAlignment="1">
      <alignment vertical="center"/>
    </xf>
    <xf numFmtId="3" fontId="16" fillId="2" borderId="0" xfId="0" applyNumberFormat="1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3" fontId="28" fillId="2" borderId="19" xfId="0" applyNumberFormat="1" applyFont="1" applyFill="1" applyBorder="1" applyAlignment="1">
      <alignment horizontal="center" vertical="center" wrapText="1"/>
    </xf>
    <xf numFmtId="3" fontId="28" fillId="2" borderId="6" xfId="0" applyNumberFormat="1" applyFont="1" applyFill="1" applyBorder="1" applyAlignment="1">
      <alignment horizontal="center" vertical="center"/>
    </xf>
    <xf numFmtId="3" fontId="38" fillId="2" borderId="0" xfId="0" applyNumberFormat="1" applyFont="1" applyFill="1"/>
    <xf numFmtId="164" fontId="18" fillId="2" borderId="0" xfId="0" applyNumberFormat="1" applyFont="1" applyFill="1" applyAlignment="1">
      <alignment vertical="center"/>
    </xf>
    <xf numFmtId="4" fontId="28" fillId="2" borderId="24" xfId="0" applyNumberFormat="1" applyFont="1" applyFill="1" applyBorder="1" applyAlignment="1">
      <alignment horizontal="center" vertical="center" wrapText="1"/>
    </xf>
    <xf numFmtId="3" fontId="16" fillId="4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4" fontId="25" fillId="2" borderId="0" xfId="0" applyNumberFormat="1" applyFont="1" applyFill="1" applyAlignment="1">
      <alignment vertical="center"/>
    </xf>
    <xf numFmtId="0" fontId="46" fillId="2" borderId="0" xfId="0" applyFont="1" applyFill="1"/>
    <xf numFmtId="4" fontId="19" fillId="2" borderId="0" xfId="0" applyNumberFormat="1" applyFont="1" applyFill="1"/>
    <xf numFmtId="4" fontId="16" fillId="2" borderId="36" xfId="0" applyNumberFormat="1" applyFont="1" applyFill="1" applyBorder="1" applyAlignment="1">
      <alignment horizontal="center" vertical="center" wrapText="1"/>
    </xf>
    <xf numFmtId="4" fontId="16" fillId="2" borderId="25" xfId="0" applyNumberFormat="1" applyFont="1" applyFill="1" applyBorder="1" applyAlignment="1">
      <alignment horizontal="center" vertical="center" wrapText="1"/>
    </xf>
    <xf numFmtId="4" fontId="16" fillId="2" borderId="32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/>
    <xf numFmtId="3" fontId="42" fillId="2" borderId="0" xfId="0" applyNumberFormat="1" applyFont="1" applyFill="1"/>
    <xf numFmtId="3" fontId="16" fillId="2" borderId="42" xfId="0" applyNumberFormat="1" applyFont="1" applyFill="1" applyBorder="1" applyAlignment="1">
      <alignment horizontal="center" vertical="center" wrapText="1"/>
    </xf>
    <xf numFmtId="4" fontId="9" fillId="2" borderId="0" xfId="0" applyNumberFormat="1" applyFont="1" applyFill="1"/>
    <xf numFmtId="3" fontId="16" fillId="2" borderId="7" xfId="0" applyNumberFormat="1" applyFont="1" applyFill="1" applyBorder="1" applyAlignment="1">
      <alignment horizontal="center" vertical="center" wrapText="1"/>
    </xf>
    <xf numFmtId="3" fontId="16" fillId="2" borderId="43" xfId="0" applyNumberFormat="1" applyFont="1" applyFill="1" applyBorder="1" applyAlignment="1">
      <alignment horizontal="center" vertical="center" wrapText="1"/>
    </xf>
    <xf numFmtId="3" fontId="28" fillId="4" borderId="44" xfId="0" applyNumberFormat="1" applyFont="1" applyFill="1" applyBorder="1" applyAlignment="1">
      <alignment horizontal="center" vertical="center"/>
    </xf>
    <xf numFmtId="3" fontId="47" fillId="4" borderId="23" xfId="0" applyNumberFormat="1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8" fillId="2" borderId="46" xfId="0" applyFont="1" applyFill="1" applyBorder="1"/>
    <xf numFmtId="3" fontId="4" fillId="2" borderId="0" xfId="0" applyNumberFormat="1" applyFont="1" applyFill="1"/>
    <xf numFmtId="4" fontId="28" fillId="2" borderId="0" xfId="0" applyNumberFormat="1" applyFont="1" applyFill="1" applyAlignment="1">
      <alignment horizontal="center" vertical="center" wrapText="1"/>
    </xf>
    <xf numFmtId="3" fontId="16" fillId="2" borderId="30" xfId="0" applyNumberFormat="1" applyFont="1" applyFill="1" applyBorder="1" applyAlignment="1">
      <alignment horizontal="center" vertical="center" wrapText="1"/>
    </xf>
    <xf numFmtId="164" fontId="16" fillId="2" borderId="31" xfId="0" applyNumberFormat="1" applyFont="1" applyFill="1" applyBorder="1" applyAlignment="1">
      <alignment horizontal="center" vertical="center" wrapText="1"/>
    </xf>
    <xf numFmtId="164" fontId="16" fillId="2" borderId="32" xfId="0" applyNumberFormat="1" applyFont="1" applyFill="1" applyBorder="1" applyAlignment="1">
      <alignment horizontal="center" vertical="center" wrapText="1"/>
    </xf>
    <xf numFmtId="3" fontId="28" fillId="4" borderId="26" xfId="0" applyNumberFormat="1" applyFont="1" applyFill="1" applyBorder="1" applyAlignment="1">
      <alignment horizontal="center" vertical="center"/>
    </xf>
    <xf numFmtId="3" fontId="16" fillId="2" borderId="0" xfId="0" applyNumberFormat="1" applyFont="1" applyFill="1"/>
    <xf numFmtId="164" fontId="28" fillId="2" borderId="26" xfId="0" applyNumberFormat="1" applyFont="1" applyFill="1" applyBorder="1" applyAlignment="1">
      <alignment horizontal="center" vertical="center" wrapText="1"/>
    </xf>
    <xf numFmtId="164" fontId="28" fillId="2" borderId="24" xfId="0" applyNumberFormat="1" applyFont="1" applyFill="1" applyBorder="1" applyAlignment="1">
      <alignment horizontal="center" vertical="center" wrapText="1"/>
    </xf>
    <xf numFmtId="3" fontId="28" fillId="2" borderId="26" xfId="0" applyNumberFormat="1" applyFont="1" applyFill="1" applyBorder="1" applyAlignment="1">
      <alignment horizontal="center" vertical="center" wrapText="1"/>
    </xf>
    <xf numFmtId="14" fontId="28" fillId="2" borderId="47" xfId="0" applyNumberFormat="1" applyFont="1" applyFill="1" applyBorder="1" applyAlignment="1">
      <alignment horizontal="center" vertical="center" wrapText="1"/>
    </xf>
    <xf numFmtId="0" fontId="32" fillId="2" borderId="0" xfId="0" applyFont="1" applyFill="1"/>
    <xf numFmtId="3" fontId="28" fillId="2" borderId="23" xfId="0" applyNumberFormat="1" applyFont="1" applyFill="1" applyBorder="1" applyAlignment="1">
      <alignment horizontal="center" vertical="center" wrapText="1"/>
    </xf>
    <xf numFmtId="3" fontId="16" fillId="2" borderId="53" xfId="0" applyNumberFormat="1" applyFont="1" applyFill="1" applyBorder="1" applyAlignment="1">
      <alignment horizontal="center" vertical="center" wrapText="1"/>
    </xf>
    <xf numFmtId="3" fontId="28" fillId="2" borderId="6" xfId="0" applyNumberFormat="1" applyFont="1" applyFill="1" applyBorder="1" applyAlignment="1">
      <alignment horizontal="center" vertical="center" wrapText="1"/>
    </xf>
    <xf numFmtId="14" fontId="28" fillId="3" borderId="36" xfId="0" applyNumberFormat="1" applyFont="1" applyFill="1" applyBorder="1" applyAlignment="1">
      <alignment horizontal="center" vertical="center" wrapText="1"/>
    </xf>
    <xf numFmtId="14" fontId="28" fillId="3" borderId="42" xfId="0" applyNumberFormat="1" applyFont="1" applyFill="1" applyBorder="1" applyAlignment="1">
      <alignment horizontal="center" vertical="center" wrapText="1"/>
    </xf>
    <xf numFmtId="14" fontId="28" fillId="3" borderId="55" xfId="0" applyNumberFormat="1" applyFont="1" applyFill="1" applyBorder="1" applyAlignment="1">
      <alignment horizontal="center" vertical="center" wrapText="1"/>
    </xf>
    <xf numFmtId="14" fontId="28" fillId="3" borderId="17" xfId="0" applyNumberFormat="1" applyFont="1" applyFill="1" applyBorder="1" applyAlignment="1">
      <alignment horizontal="center" vertical="center" wrapText="1"/>
    </xf>
    <xf numFmtId="14" fontId="28" fillId="3" borderId="38" xfId="0" applyNumberFormat="1" applyFont="1" applyFill="1" applyBorder="1" applyAlignment="1">
      <alignment horizontal="center" vertical="center" wrapText="1"/>
    </xf>
    <xf numFmtId="14" fontId="28" fillId="3" borderId="18" xfId="0" applyNumberFormat="1" applyFont="1" applyFill="1" applyBorder="1" applyAlignment="1">
      <alignment horizontal="center" vertical="center" wrapText="1"/>
    </xf>
    <xf numFmtId="14" fontId="28" fillId="3" borderId="47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Alignment="1">
      <alignment horizontal="center" vertical="center" wrapText="1"/>
    </xf>
    <xf numFmtId="3" fontId="16" fillId="2" borderId="20" xfId="0" applyNumberFormat="1" applyFont="1" applyFill="1" applyBorder="1" applyAlignment="1">
      <alignment horizontal="center" vertical="center" wrapText="1"/>
    </xf>
    <xf numFmtId="3" fontId="28" fillId="2" borderId="3" xfId="0" applyNumberFormat="1" applyFont="1" applyFill="1" applyBorder="1" applyAlignment="1">
      <alignment horizontal="center" vertical="center" wrapText="1"/>
    </xf>
    <xf numFmtId="3" fontId="28" fillId="2" borderId="50" xfId="0" applyNumberFormat="1" applyFont="1" applyFill="1" applyBorder="1" applyAlignment="1">
      <alignment horizontal="center" vertical="center"/>
    </xf>
    <xf numFmtId="14" fontId="28" fillId="3" borderId="37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/>
    <xf numFmtId="0" fontId="48" fillId="2" borderId="0" xfId="0" applyFont="1" applyFill="1" applyAlignment="1">
      <alignment vertical="center"/>
    </xf>
    <xf numFmtId="4" fontId="33" fillId="2" borderId="0" xfId="0" applyNumberFormat="1" applyFont="1" applyFill="1"/>
    <xf numFmtId="165" fontId="16" fillId="2" borderId="24" xfId="0" applyNumberFormat="1" applyFont="1" applyFill="1" applyBorder="1" applyAlignment="1">
      <alignment horizontal="center" vertical="center" wrapText="1"/>
    </xf>
    <xf numFmtId="3" fontId="28" fillId="2" borderId="0" xfId="0" applyNumberFormat="1" applyFont="1" applyFill="1" applyAlignment="1">
      <alignment vertical="center"/>
    </xf>
    <xf numFmtId="0" fontId="19" fillId="0" borderId="0" xfId="0" applyFont="1"/>
    <xf numFmtId="14" fontId="38" fillId="2" borderId="0" xfId="0" applyNumberFormat="1" applyFont="1" applyFill="1"/>
    <xf numFmtId="4" fontId="4" fillId="2" borderId="0" xfId="0" applyNumberFormat="1" applyFont="1" applyFill="1" applyAlignment="1">
      <alignment horizontal="left"/>
    </xf>
    <xf numFmtId="4" fontId="9" fillId="2" borderId="0" xfId="0" applyNumberFormat="1" applyFont="1" applyFill="1" applyAlignment="1">
      <alignment horizontal="left"/>
    </xf>
    <xf numFmtId="165" fontId="16" fillId="2" borderId="3" xfId="0" applyNumberFormat="1" applyFont="1" applyFill="1" applyBorder="1" applyAlignment="1">
      <alignment horizontal="center" vertical="center" wrapText="1"/>
    </xf>
    <xf numFmtId="14" fontId="28" fillId="2" borderId="58" xfId="0" applyNumberFormat="1" applyFont="1" applyFill="1" applyBorder="1" applyAlignment="1">
      <alignment horizontal="center" vertical="center" wrapText="1"/>
    </xf>
    <xf numFmtId="14" fontId="28" fillId="2" borderId="59" xfId="0" applyNumberFormat="1" applyFont="1" applyFill="1" applyBorder="1" applyAlignment="1">
      <alignment horizontal="center" vertical="center" wrapText="1"/>
    </xf>
    <xf numFmtId="14" fontId="28" fillId="2" borderId="44" xfId="0" applyNumberFormat="1" applyFont="1" applyFill="1" applyBorder="1" applyAlignment="1">
      <alignment horizontal="center" vertical="center" wrapText="1"/>
    </xf>
    <xf numFmtId="3" fontId="16" fillId="0" borderId="6" xfId="0" applyNumberFormat="1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 wrapText="1"/>
    </xf>
    <xf numFmtId="3" fontId="16" fillId="0" borderId="6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28" fillId="0" borderId="23" xfId="0" applyNumberFormat="1" applyFont="1" applyBorder="1" applyAlignment="1">
      <alignment horizontal="center" vertical="center"/>
    </xf>
    <xf numFmtId="3" fontId="28" fillId="0" borderId="26" xfId="0" applyNumberFormat="1" applyFont="1" applyBorder="1" applyAlignment="1">
      <alignment horizontal="center" vertical="center"/>
    </xf>
    <xf numFmtId="165" fontId="16" fillId="0" borderId="50" xfId="0" applyNumberFormat="1" applyFont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165" fontId="16" fillId="0" borderId="52" xfId="0" applyNumberFormat="1" applyFont="1" applyBorder="1" applyAlignment="1">
      <alignment horizontal="center" vertical="center" wrapText="1"/>
    </xf>
    <xf numFmtId="165" fontId="16" fillId="0" borderId="51" xfId="0" applyNumberFormat="1" applyFont="1" applyBorder="1" applyAlignment="1">
      <alignment horizontal="center" vertical="center" wrapText="1"/>
    </xf>
    <xf numFmtId="3" fontId="25" fillId="2" borderId="0" xfId="0" applyNumberFormat="1" applyFont="1" applyFill="1"/>
    <xf numFmtId="0" fontId="19" fillId="2" borderId="0" xfId="0" applyFont="1" applyFill="1" applyAlignment="1">
      <alignment horizontal="left"/>
    </xf>
    <xf numFmtId="4" fontId="19" fillId="2" borderId="0" xfId="0" applyNumberFormat="1" applyFont="1" applyFill="1" applyAlignment="1">
      <alignment horizontal="left"/>
    </xf>
    <xf numFmtId="3" fontId="28" fillId="2" borderId="23" xfId="0" applyNumberFormat="1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4" borderId="0" xfId="0" applyFont="1" applyFill="1" applyAlignment="1">
      <alignment horizontal="left" vertical="center"/>
    </xf>
    <xf numFmtId="14" fontId="28" fillId="2" borderId="63" xfId="0" applyNumberFormat="1" applyFont="1" applyFill="1" applyBorder="1" applyAlignment="1">
      <alignment horizontal="center" vertical="center" wrapText="1"/>
    </xf>
    <xf numFmtId="4" fontId="28" fillId="2" borderId="0" xfId="0" applyNumberFormat="1" applyFont="1" applyFill="1" applyAlignment="1">
      <alignment horizontal="center" vertical="center"/>
    </xf>
    <xf numFmtId="3" fontId="28" fillId="2" borderId="26" xfId="0" applyNumberFormat="1" applyFont="1" applyFill="1" applyBorder="1" applyAlignment="1">
      <alignment horizontal="center" vertical="center"/>
    </xf>
    <xf numFmtId="164" fontId="28" fillId="2" borderId="32" xfId="0" applyNumberFormat="1" applyFont="1" applyFill="1" applyBorder="1" applyAlignment="1">
      <alignment horizontal="center" vertical="center" wrapText="1"/>
    </xf>
    <xf numFmtId="164" fontId="28" fillId="2" borderId="64" xfId="0" applyNumberFormat="1" applyFont="1" applyFill="1" applyBorder="1" applyAlignment="1">
      <alignment horizontal="center" vertical="center"/>
    </xf>
    <xf numFmtId="164" fontId="28" fillId="2" borderId="21" xfId="0" applyNumberFormat="1" applyFont="1" applyFill="1" applyBorder="1" applyAlignment="1">
      <alignment horizontal="center" vertical="center" wrapText="1"/>
    </xf>
    <xf numFmtId="164" fontId="28" fillId="2" borderId="22" xfId="0" applyNumberFormat="1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right" vertical="center"/>
    </xf>
    <xf numFmtId="3" fontId="49" fillId="2" borderId="0" xfId="0" applyNumberFormat="1" applyFont="1" applyFill="1" applyAlignment="1">
      <alignment horizontal="center" vertical="center"/>
    </xf>
    <xf numFmtId="164" fontId="49" fillId="2" borderId="0" xfId="0" applyNumberFormat="1" applyFont="1" applyFill="1" applyAlignment="1">
      <alignment horizontal="center" vertical="center" wrapText="1"/>
    </xf>
    <xf numFmtId="4" fontId="48" fillId="2" borderId="0" xfId="0" applyNumberFormat="1" applyFont="1" applyFill="1" applyAlignment="1">
      <alignment horizontal="center" vertical="center" wrapText="1"/>
    </xf>
    <xf numFmtId="0" fontId="50" fillId="2" borderId="0" xfId="0" applyFont="1" applyFill="1"/>
    <xf numFmtId="4" fontId="28" fillId="2" borderId="0" xfId="0" applyNumberFormat="1" applyFont="1" applyFill="1" applyAlignment="1">
      <alignment horizontal="right" vertical="center"/>
    </xf>
    <xf numFmtId="0" fontId="45" fillId="2" borderId="0" xfId="0" applyFont="1" applyFill="1" applyAlignment="1">
      <alignment horizontal="left" vertical="center"/>
    </xf>
    <xf numFmtId="164" fontId="37" fillId="2" borderId="0" xfId="0" applyNumberFormat="1" applyFont="1" applyFill="1" applyAlignment="1">
      <alignment vertical="center"/>
    </xf>
    <xf numFmtId="3" fontId="45" fillId="2" borderId="0" xfId="0" applyNumberFormat="1" applyFont="1" applyFill="1" applyAlignment="1">
      <alignment horizontal="left" vertical="center"/>
    </xf>
    <xf numFmtId="164" fontId="37" fillId="2" borderId="0" xfId="0" applyNumberFormat="1" applyFont="1" applyFill="1" applyAlignment="1">
      <alignment horizontal="center" vertical="center"/>
    </xf>
    <xf numFmtId="3" fontId="28" fillId="2" borderId="51" xfId="0" applyNumberFormat="1" applyFont="1" applyFill="1" applyBorder="1" applyAlignment="1">
      <alignment horizontal="center" vertical="center"/>
    </xf>
    <xf numFmtId="3" fontId="28" fillId="2" borderId="53" xfId="0" applyNumberFormat="1" applyFont="1" applyFill="1" applyBorder="1" applyAlignment="1">
      <alignment horizontal="center" vertical="center" wrapText="1"/>
    </xf>
    <xf numFmtId="3" fontId="28" fillId="2" borderId="52" xfId="0" applyNumberFormat="1" applyFont="1" applyFill="1" applyBorder="1" applyAlignment="1">
      <alignment horizontal="center" vertical="center" wrapText="1"/>
    </xf>
    <xf numFmtId="164" fontId="28" fillId="2" borderId="25" xfId="0" applyNumberFormat="1" applyFont="1" applyFill="1" applyBorder="1" applyAlignment="1">
      <alignment horizontal="center" vertical="center" wrapText="1"/>
    </xf>
    <xf numFmtId="164" fontId="28" fillId="2" borderId="36" xfId="0" applyNumberFormat="1" applyFont="1" applyFill="1" applyBorder="1" applyAlignment="1">
      <alignment horizontal="center" vertical="center" wrapText="1"/>
    </xf>
    <xf numFmtId="3" fontId="28" fillId="2" borderId="36" xfId="0" applyNumberFormat="1" applyFont="1" applyFill="1" applyBorder="1" applyAlignment="1">
      <alignment horizontal="center" vertical="center" wrapText="1"/>
    </xf>
    <xf numFmtId="3" fontId="28" fillId="2" borderId="25" xfId="0" applyNumberFormat="1" applyFont="1" applyFill="1" applyBorder="1" applyAlignment="1">
      <alignment horizontal="center" vertical="center"/>
    </xf>
    <xf numFmtId="3" fontId="28" fillId="2" borderId="24" xfId="0" applyNumberFormat="1" applyFont="1" applyFill="1" applyBorder="1" applyAlignment="1">
      <alignment horizontal="center" vertical="center"/>
    </xf>
    <xf numFmtId="164" fontId="28" fillId="2" borderId="7" xfId="0" applyNumberFormat="1" applyFont="1" applyFill="1" applyBorder="1" applyAlignment="1">
      <alignment horizontal="center" vertical="center" wrapText="1"/>
    </xf>
    <xf numFmtId="3" fontId="16" fillId="2" borderId="51" xfId="0" applyNumberFormat="1" applyFont="1" applyFill="1" applyBorder="1" applyAlignment="1">
      <alignment horizontal="center" vertical="center"/>
    </xf>
    <xf numFmtId="164" fontId="16" fillId="2" borderId="44" xfId="0" applyNumberFormat="1" applyFont="1" applyFill="1" applyBorder="1" applyAlignment="1">
      <alignment horizontal="center" vertical="center"/>
    </xf>
    <xf numFmtId="3" fontId="16" fillId="4" borderId="23" xfId="0" applyNumberFormat="1" applyFont="1" applyFill="1" applyBorder="1" applyAlignment="1">
      <alignment horizontal="center" vertical="center"/>
    </xf>
    <xf numFmtId="164" fontId="16" fillId="2" borderId="42" xfId="0" applyNumberFormat="1" applyFont="1" applyFill="1" applyBorder="1" applyAlignment="1">
      <alignment horizontal="center" vertical="center" wrapText="1"/>
    </xf>
    <xf numFmtId="164" fontId="16" fillId="2" borderId="7" xfId="0" applyNumberFormat="1" applyFont="1" applyFill="1" applyBorder="1" applyAlignment="1">
      <alignment horizontal="center" vertical="center" wrapText="1"/>
    </xf>
    <xf numFmtId="164" fontId="28" fillId="2" borderId="44" xfId="0" applyNumberFormat="1" applyFont="1" applyFill="1" applyBorder="1" applyAlignment="1">
      <alignment horizontal="center" vertical="center"/>
    </xf>
    <xf numFmtId="3" fontId="16" fillId="2" borderId="52" xfId="0" applyNumberFormat="1" applyFont="1" applyFill="1" applyBorder="1" applyAlignment="1">
      <alignment horizontal="center" vertical="center" wrapText="1"/>
    </xf>
    <xf numFmtId="164" fontId="28" fillId="2" borderId="42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/>
    <xf numFmtId="164" fontId="28" fillId="2" borderId="55" xfId="0" applyNumberFormat="1" applyFont="1" applyFill="1" applyBorder="1" applyAlignment="1">
      <alignment horizontal="center" vertical="center" wrapText="1"/>
    </xf>
    <xf numFmtId="164" fontId="28" fillId="2" borderId="3" xfId="0" applyNumberFormat="1" applyFont="1" applyFill="1" applyBorder="1" applyAlignment="1">
      <alignment horizontal="center" vertical="center" wrapText="1"/>
    </xf>
    <xf numFmtId="164" fontId="28" fillId="2" borderId="50" xfId="0" applyNumberFormat="1" applyFont="1" applyFill="1" applyBorder="1" applyAlignment="1">
      <alignment horizontal="center" vertical="center"/>
    </xf>
    <xf numFmtId="14" fontId="28" fillId="3" borderId="18" xfId="0" applyNumberFormat="1" applyFont="1" applyFill="1" applyBorder="1" applyAlignment="1">
      <alignment horizontal="center" vertical="center"/>
    </xf>
    <xf numFmtId="14" fontId="28" fillId="3" borderId="17" xfId="0" applyNumberFormat="1" applyFont="1" applyFill="1" applyBorder="1" applyAlignment="1">
      <alignment horizontal="center" vertical="center"/>
    </xf>
    <xf numFmtId="14" fontId="28" fillId="3" borderId="38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0" fillId="2" borderId="46" xfId="0" applyFont="1" applyFill="1" applyBorder="1" applyAlignment="1">
      <alignment vertical="center"/>
    </xf>
    <xf numFmtId="0" fontId="42" fillId="2" borderId="0" xfId="0" applyFont="1" applyFill="1"/>
    <xf numFmtId="3" fontId="32" fillId="2" borderId="0" xfId="0" applyNumberFormat="1" applyFont="1" applyFill="1" applyAlignment="1">
      <alignment horizontal="left" vertical="center"/>
    </xf>
    <xf numFmtId="164" fontId="28" fillId="4" borderId="44" xfId="0" applyNumberFormat="1" applyFont="1" applyFill="1" applyBorder="1" applyAlignment="1">
      <alignment horizontal="center" vertical="center"/>
    </xf>
    <xf numFmtId="3" fontId="28" fillId="2" borderId="54" xfId="0" applyNumberFormat="1" applyFont="1" applyFill="1" applyBorder="1" applyAlignment="1">
      <alignment horizontal="center" vertical="center" wrapText="1"/>
    </xf>
    <xf numFmtId="14" fontId="28" fillId="3" borderId="15" xfId="0" applyNumberFormat="1" applyFont="1" applyFill="1" applyBorder="1" applyAlignment="1">
      <alignment vertical="center" wrapText="1"/>
    </xf>
    <xf numFmtId="3" fontId="16" fillId="2" borderId="52" xfId="0" applyNumberFormat="1" applyFont="1" applyFill="1" applyBorder="1" applyAlignment="1">
      <alignment horizontal="center" vertical="center"/>
    </xf>
    <xf numFmtId="3" fontId="28" fillId="4" borderId="51" xfId="0" applyNumberFormat="1" applyFont="1" applyFill="1" applyBorder="1" applyAlignment="1">
      <alignment horizontal="center" vertical="center"/>
    </xf>
    <xf numFmtId="0" fontId="37" fillId="2" borderId="0" xfId="0" applyFont="1" applyFill="1" applyAlignment="1">
      <alignment horizontal="center"/>
    </xf>
    <xf numFmtId="164" fontId="28" fillId="2" borderId="20" xfId="0" applyNumberFormat="1" applyFont="1" applyFill="1" applyBorder="1" applyAlignment="1">
      <alignment horizontal="center" vertical="center" wrapText="1"/>
    </xf>
    <xf numFmtId="3" fontId="28" fillId="2" borderId="55" xfId="0" applyNumberFormat="1" applyFont="1" applyFill="1" applyBorder="1" applyAlignment="1">
      <alignment horizontal="center" vertical="center" wrapText="1"/>
    </xf>
    <xf numFmtId="3" fontId="28" fillId="2" borderId="20" xfId="0" applyNumberFormat="1" applyFont="1" applyFill="1" applyBorder="1" applyAlignment="1">
      <alignment horizontal="center" vertical="center" wrapText="1"/>
    </xf>
    <xf numFmtId="164" fontId="16" fillId="2" borderId="53" xfId="0" applyNumberFormat="1" applyFont="1" applyFill="1" applyBorder="1" applyAlignment="1">
      <alignment horizontal="center" vertical="center" wrapText="1"/>
    </xf>
    <xf numFmtId="164" fontId="16" fillId="2" borderId="0" xfId="0" applyNumberFormat="1" applyFont="1" applyFill="1" applyAlignment="1">
      <alignment vertical="center"/>
    </xf>
    <xf numFmtId="164" fontId="16" fillId="2" borderId="19" xfId="0" applyNumberFormat="1" applyFont="1" applyFill="1" applyBorder="1" applyAlignment="1">
      <alignment horizontal="center" vertical="center" wrapText="1"/>
    </xf>
    <xf numFmtId="3" fontId="28" fillId="2" borderId="44" xfId="0" applyNumberFormat="1" applyFont="1" applyFill="1" applyBorder="1" applyAlignment="1">
      <alignment horizontal="center" vertical="center"/>
    </xf>
    <xf numFmtId="0" fontId="28" fillId="2" borderId="36" xfId="0" applyFont="1" applyFill="1" applyBorder="1" applyAlignment="1">
      <alignment horizontal="center" vertical="center" wrapText="1"/>
    </xf>
    <xf numFmtId="164" fontId="16" fillId="2" borderId="6" xfId="0" applyNumberFormat="1" applyFont="1" applyFill="1" applyBorder="1" applyAlignment="1">
      <alignment horizontal="center" vertical="center"/>
    </xf>
    <xf numFmtId="164" fontId="28" fillId="4" borderId="23" xfId="0" applyNumberFormat="1" applyFont="1" applyFill="1" applyBorder="1" applyAlignment="1">
      <alignment horizontal="center" vertical="center"/>
    </xf>
    <xf numFmtId="164" fontId="16" fillId="2" borderId="52" xfId="0" applyNumberFormat="1" applyFont="1" applyFill="1" applyBorder="1" applyAlignment="1">
      <alignment horizontal="center" vertical="center" wrapText="1"/>
    </xf>
    <xf numFmtId="164" fontId="16" fillId="2" borderId="51" xfId="0" applyNumberFormat="1" applyFont="1" applyFill="1" applyBorder="1" applyAlignment="1">
      <alignment horizontal="center" vertical="center"/>
    </xf>
    <xf numFmtId="3" fontId="16" fillId="2" borderId="44" xfId="0" applyNumberFormat="1" applyFont="1" applyFill="1" applyBorder="1" applyAlignment="1">
      <alignment horizontal="center" vertical="center"/>
    </xf>
    <xf numFmtId="164" fontId="28" fillId="2" borderId="19" xfId="0" applyNumberFormat="1" applyFont="1" applyFill="1" applyBorder="1" applyAlignment="1">
      <alignment horizontal="center" vertical="center" wrapText="1"/>
    </xf>
    <xf numFmtId="164" fontId="28" fillId="2" borderId="6" xfId="0" applyNumberFormat="1" applyFont="1" applyFill="1" applyBorder="1" applyAlignment="1">
      <alignment horizontal="center" vertical="center"/>
    </xf>
    <xf numFmtId="3" fontId="28" fillId="2" borderId="42" xfId="0" applyNumberFormat="1" applyFont="1" applyFill="1" applyBorder="1" applyAlignment="1">
      <alignment horizontal="center" vertical="center" wrapText="1"/>
    </xf>
    <xf numFmtId="3" fontId="28" fillId="2" borderId="7" xfId="0" applyNumberFormat="1" applyFont="1" applyFill="1" applyBorder="1" applyAlignment="1">
      <alignment horizontal="center" vertical="center" wrapText="1"/>
    </xf>
    <xf numFmtId="14" fontId="28" fillId="3" borderId="68" xfId="0" applyNumberFormat="1" applyFont="1" applyFill="1" applyBorder="1" applyAlignment="1">
      <alignment horizontal="center" vertical="center" wrapText="1"/>
    </xf>
    <xf numFmtId="14" fontId="28" fillId="3" borderId="70" xfId="0" applyNumberFormat="1" applyFont="1" applyFill="1" applyBorder="1" applyAlignment="1">
      <alignment horizontal="center" vertical="center" wrapText="1"/>
    </xf>
    <xf numFmtId="3" fontId="28" fillId="2" borderId="64" xfId="0" applyNumberFormat="1" applyFont="1" applyFill="1" applyBorder="1" applyAlignment="1">
      <alignment horizontal="center" vertical="center"/>
    </xf>
    <xf numFmtId="14" fontId="28" fillId="3" borderId="65" xfId="0" applyNumberFormat="1" applyFont="1" applyFill="1" applyBorder="1" applyAlignment="1">
      <alignment horizontal="center" vertical="center" wrapText="1"/>
    </xf>
    <xf numFmtId="14" fontId="28" fillId="3" borderId="63" xfId="0" applyNumberFormat="1" applyFont="1" applyFill="1" applyBorder="1" applyAlignment="1">
      <alignment horizontal="center" vertical="center" wrapText="1"/>
    </xf>
    <xf numFmtId="14" fontId="28" fillId="2" borderId="17" xfId="0" applyNumberFormat="1" applyFont="1" applyFill="1" applyBorder="1" applyAlignment="1">
      <alignment horizontal="center" vertical="center"/>
    </xf>
    <xf numFmtId="14" fontId="28" fillId="2" borderId="63" xfId="0" applyNumberFormat="1" applyFont="1" applyFill="1" applyBorder="1" applyAlignment="1">
      <alignment horizontal="center" vertical="center"/>
    </xf>
    <xf numFmtId="14" fontId="28" fillId="2" borderId="38" xfId="0" applyNumberFormat="1" applyFont="1" applyFill="1" applyBorder="1" applyAlignment="1">
      <alignment horizontal="center" vertical="center"/>
    </xf>
    <xf numFmtId="14" fontId="51" fillId="3" borderId="0" xfId="0" applyNumberFormat="1" applyFont="1" applyFill="1" applyAlignment="1">
      <alignment horizontal="center" vertical="center" wrapText="1"/>
    </xf>
    <xf numFmtId="14" fontId="28" fillId="2" borderId="0" xfId="0" applyNumberFormat="1" applyFont="1" applyFill="1" applyAlignment="1">
      <alignment horizontal="center" vertical="center"/>
    </xf>
    <xf numFmtId="164" fontId="28" fillId="2" borderId="0" xfId="0" applyNumberFormat="1" applyFont="1" applyFill="1" applyAlignment="1">
      <alignment vertical="center"/>
    </xf>
    <xf numFmtId="3" fontId="16" fillId="2" borderId="0" xfId="0" applyNumberFormat="1" applyFont="1" applyFill="1" applyAlignment="1">
      <alignment vertical="center"/>
    </xf>
    <xf numFmtId="3" fontId="7" fillId="2" borderId="0" xfId="0" applyNumberFormat="1" applyFont="1" applyFill="1"/>
    <xf numFmtId="0" fontId="7" fillId="0" borderId="0" xfId="0" applyFont="1" applyAlignment="1">
      <alignment horizontal="center"/>
    </xf>
    <xf numFmtId="14" fontId="51" fillId="3" borderId="0" xfId="0" applyNumberFormat="1" applyFont="1" applyFill="1" applyAlignment="1">
      <alignment horizontal="left" vertical="center"/>
    </xf>
    <xf numFmtId="3" fontId="16" fillId="2" borderId="19" xfId="0" applyNumberFormat="1" applyFont="1" applyFill="1" applyBorder="1" applyAlignment="1">
      <alignment horizontal="center" vertical="center"/>
    </xf>
    <xf numFmtId="14" fontId="28" fillId="3" borderId="45" xfId="0" applyNumberFormat="1" applyFont="1" applyFill="1" applyBorder="1" applyAlignment="1">
      <alignment horizontal="center" vertical="center" wrapText="1"/>
    </xf>
    <xf numFmtId="3" fontId="28" fillId="4" borderId="64" xfId="0" applyNumberFormat="1" applyFont="1" applyFill="1" applyBorder="1" applyAlignment="1">
      <alignment horizontal="center" vertical="center"/>
    </xf>
    <xf numFmtId="164" fontId="28" fillId="2" borderId="25" xfId="0" applyNumberFormat="1" applyFont="1" applyFill="1" applyBorder="1" applyAlignment="1">
      <alignment horizontal="center" vertical="center"/>
    </xf>
    <xf numFmtId="164" fontId="28" fillId="4" borderId="24" xfId="0" applyNumberFormat="1" applyFont="1" applyFill="1" applyBorder="1" applyAlignment="1">
      <alignment horizontal="center" vertical="center"/>
    </xf>
    <xf numFmtId="3" fontId="28" fillId="2" borderId="22" xfId="0" applyNumberFormat="1" applyFont="1" applyFill="1" applyBorder="1" applyAlignment="1">
      <alignment horizontal="center" vertical="center"/>
    </xf>
    <xf numFmtId="3" fontId="28" fillId="4" borderId="24" xfId="0" applyNumberFormat="1" applyFont="1" applyFill="1" applyBorder="1" applyAlignment="1">
      <alignment horizontal="center" vertical="center"/>
    </xf>
    <xf numFmtId="14" fontId="28" fillId="2" borderId="42" xfId="0" applyNumberFormat="1" applyFont="1" applyFill="1" applyBorder="1" applyAlignment="1">
      <alignment horizontal="center" vertical="center" wrapText="1"/>
    </xf>
    <xf numFmtId="14" fontId="28" fillId="2" borderId="68" xfId="0" applyNumberFormat="1" applyFont="1" applyFill="1" applyBorder="1" applyAlignment="1">
      <alignment horizontal="center" vertical="center" wrapText="1"/>
    </xf>
    <xf numFmtId="3" fontId="16" fillId="2" borderId="73" xfId="0" applyNumberFormat="1" applyFont="1" applyFill="1" applyBorder="1" applyAlignment="1">
      <alignment horizontal="center" vertical="center" wrapText="1"/>
    </xf>
    <xf numFmtId="164" fontId="16" fillId="2" borderId="74" xfId="0" applyNumberFormat="1" applyFont="1" applyFill="1" applyBorder="1" applyAlignment="1">
      <alignment horizontal="center" vertical="center" wrapText="1"/>
    </xf>
    <xf numFmtId="3" fontId="16" fillId="2" borderId="75" xfId="0" applyNumberFormat="1" applyFont="1" applyFill="1" applyBorder="1" applyAlignment="1">
      <alignment horizontal="center" vertical="center" wrapText="1"/>
    </xf>
    <xf numFmtId="164" fontId="16" fillId="2" borderId="76" xfId="0" applyNumberFormat="1" applyFont="1" applyFill="1" applyBorder="1" applyAlignment="1">
      <alignment horizontal="center" vertical="center" wrapText="1"/>
    </xf>
    <xf numFmtId="164" fontId="16" fillId="2" borderId="77" xfId="0" applyNumberFormat="1" applyFont="1" applyFill="1" applyBorder="1" applyAlignment="1">
      <alignment horizontal="center" vertical="center" wrapText="1"/>
    </xf>
    <xf numFmtId="3" fontId="16" fillId="2" borderId="78" xfId="0" applyNumberFormat="1" applyFont="1" applyFill="1" applyBorder="1" applyAlignment="1">
      <alignment horizontal="center" vertical="center"/>
    </xf>
    <xf numFmtId="164" fontId="16" fillId="2" borderId="79" xfId="0" applyNumberFormat="1" applyFont="1" applyFill="1" applyBorder="1" applyAlignment="1">
      <alignment horizontal="center" vertical="center" wrapText="1"/>
    </xf>
    <xf numFmtId="3" fontId="16" fillId="2" borderId="80" xfId="0" applyNumberFormat="1" applyFont="1" applyFill="1" applyBorder="1" applyAlignment="1">
      <alignment horizontal="center" vertical="center"/>
    </xf>
    <xf numFmtId="164" fontId="16" fillId="2" borderId="81" xfId="0" applyNumberFormat="1" applyFont="1" applyFill="1" applyBorder="1" applyAlignment="1">
      <alignment horizontal="center" vertical="center" wrapText="1"/>
    </xf>
    <xf numFmtId="164" fontId="16" fillId="2" borderId="82" xfId="0" applyNumberFormat="1" applyFont="1" applyFill="1" applyBorder="1" applyAlignment="1">
      <alignment horizontal="center" vertical="center" wrapText="1"/>
    </xf>
    <xf numFmtId="3" fontId="28" fillId="2" borderId="25" xfId="0" applyNumberFormat="1" applyFont="1" applyFill="1" applyBorder="1" applyAlignment="1">
      <alignment horizontal="center" vertical="center" wrapText="1"/>
    </xf>
    <xf numFmtId="3" fontId="28" fillId="2" borderId="32" xfId="0" applyNumberFormat="1" applyFont="1" applyFill="1" applyBorder="1" applyAlignment="1">
      <alignment horizontal="center" vertical="center" wrapText="1"/>
    </xf>
    <xf numFmtId="3" fontId="28" fillId="2" borderId="76" xfId="0" applyNumberFormat="1" applyFont="1" applyFill="1" applyBorder="1" applyAlignment="1">
      <alignment horizontal="center" vertical="center" wrapText="1"/>
    </xf>
    <xf numFmtId="3" fontId="28" fillId="2" borderId="81" xfId="0" applyNumberFormat="1" applyFont="1" applyFill="1" applyBorder="1" applyAlignment="1">
      <alignment horizontal="center" vertical="center" wrapText="1"/>
    </xf>
    <xf numFmtId="3" fontId="28" fillId="2" borderId="67" xfId="0" applyNumberFormat="1" applyFont="1" applyFill="1" applyBorder="1" applyAlignment="1">
      <alignment horizontal="center"/>
    </xf>
    <xf numFmtId="3" fontId="28" fillId="2" borderId="9" xfId="0" applyNumberFormat="1" applyFont="1" applyFill="1" applyBorder="1" applyAlignment="1">
      <alignment horizontal="center"/>
    </xf>
    <xf numFmtId="164" fontId="28" fillId="2" borderId="9" xfId="0" applyNumberFormat="1" applyFont="1" applyFill="1" applyBorder="1" applyAlignment="1">
      <alignment horizontal="center"/>
    </xf>
    <xf numFmtId="3" fontId="28" fillId="3" borderId="64" xfId="0" applyNumberFormat="1" applyFont="1" applyFill="1" applyBorder="1" applyAlignment="1">
      <alignment horizontal="center" vertical="center" wrapText="1"/>
    </xf>
    <xf numFmtId="164" fontId="16" fillId="2" borderId="0" xfId="0" applyNumberFormat="1" applyFont="1" applyFill="1" applyAlignment="1">
      <alignment horizontal="center" vertical="center"/>
    </xf>
    <xf numFmtId="164" fontId="28" fillId="4" borderId="26" xfId="0" applyNumberFormat="1" applyFont="1" applyFill="1" applyBorder="1" applyAlignment="1">
      <alignment horizontal="center" vertical="center"/>
    </xf>
    <xf numFmtId="14" fontId="28" fillId="2" borderId="0" xfId="0" applyNumberFormat="1" applyFont="1" applyFill="1" applyAlignment="1">
      <alignment vertical="center"/>
    </xf>
    <xf numFmtId="164" fontId="37" fillId="2" borderId="0" xfId="0" applyNumberFormat="1" applyFont="1" applyFill="1" applyAlignment="1">
      <alignment vertical="center" wrapText="1"/>
    </xf>
    <xf numFmtId="14" fontId="28" fillId="2" borderId="0" xfId="0" applyNumberFormat="1" applyFont="1" applyFill="1" applyAlignment="1">
      <alignment vertical="center" wrapText="1"/>
    </xf>
    <xf numFmtId="3" fontId="16" fillId="2" borderId="54" xfId="0" applyNumberFormat="1" applyFont="1" applyFill="1" applyBorder="1" applyAlignment="1">
      <alignment horizontal="center" vertical="center"/>
    </xf>
    <xf numFmtId="3" fontId="28" fillId="2" borderId="52" xfId="0" applyNumberFormat="1" applyFont="1" applyFill="1" applyBorder="1" applyAlignment="1">
      <alignment horizontal="center" vertical="center"/>
    </xf>
    <xf numFmtId="3" fontId="28" fillId="4" borderId="50" xfId="0" applyNumberFormat="1" applyFont="1" applyFill="1" applyBorder="1" applyAlignment="1">
      <alignment horizontal="center" vertical="center"/>
    </xf>
    <xf numFmtId="3" fontId="28" fillId="2" borderId="30" xfId="0" applyNumberFormat="1" applyFont="1" applyFill="1" applyBorder="1" applyAlignment="1">
      <alignment horizontal="center" vertical="center" wrapText="1"/>
    </xf>
    <xf numFmtId="3" fontId="28" fillId="4" borderId="19" xfId="0" applyNumberFormat="1" applyFont="1" applyFill="1" applyBorder="1" applyAlignment="1">
      <alignment horizontal="center" vertical="center"/>
    </xf>
    <xf numFmtId="164" fontId="28" fillId="2" borderId="36" xfId="0" applyNumberFormat="1" applyFont="1" applyFill="1" applyBorder="1" applyAlignment="1">
      <alignment horizontal="center" vertical="center"/>
    </xf>
    <xf numFmtId="3" fontId="28" fillId="2" borderId="20" xfId="0" applyNumberFormat="1" applyFont="1" applyFill="1" applyBorder="1" applyAlignment="1">
      <alignment horizontal="center" vertical="center"/>
    </xf>
    <xf numFmtId="164" fontId="28" fillId="2" borderId="20" xfId="0" applyNumberFormat="1" applyFont="1" applyFill="1" applyBorder="1" applyAlignment="1">
      <alignment horizontal="center" vertical="center"/>
    </xf>
    <xf numFmtId="3" fontId="28" fillId="4" borderId="6" xfId="0" applyNumberFormat="1" applyFont="1" applyFill="1" applyBorder="1" applyAlignment="1">
      <alignment horizontal="center" vertical="center"/>
    </xf>
    <xf numFmtId="164" fontId="28" fillId="2" borderId="67" xfId="0" applyNumberFormat="1" applyFont="1" applyFill="1" applyBorder="1" applyAlignment="1">
      <alignment horizontal="center" vertical="center" wrapText="1"/>
    </xf>
    <xf numFmtId="2" fontId="28" fillId="2" borderId="21" xfId="0" applyNumberFormat="1" applyFont="1" applyFill="1" applyBorder="1" applyAlignment="1">
      <alignment horizontal="center" vertical="center"/>
    </xf>
    <xf numFmtId="2" fontId="28" fillId="2" borderId="22" xfId="0" applyNumberFormat="1" applyFont="1" applyFill="1" applyBorder="1" applyAlignment="1">
      <alignment horizontal="center" vertical="center"/>
    </xf>
    <xf numFmtId="2" fontId="28" fillId="2" borderId="34" xfId="0" applyNumberFormat="1" applyFont="1" applyFill="1" applyBorder="1" applyAlignment="1">
      <alignment horizontal="center" vertical="center"/>
    </xf>
    <xf numFmtId="2" fontId="28" fillId="2" borderId="26" xfId="0" applyNumberFormat="1" applyFont="1" applyFill="1" applyBorder="1" applyAlignment="1">
      <alignment horizontal="center" vertical="center"/>
    </xf>
    <xf numFmtId="2" fontId="28" fillId="2" borderId="0" xfId="0" applyNumberFormat="1" applyFont="1" applyFill="1" applyAlignment="1">
      <alignment horizontal="center" vertical="center"/>
    </xf>
    <xf numFmtId="2" fontId="28" fillId="2" borderId="20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4" fontId="35" fillId="2" borderId="0" xfId="0" applyNumberFormat="1" applyFont="1" applyFill="1" applyAlignment="1">
      <alignment vertical="center"/>
    </xf>
    <xf numFmtId="14" fontId="34" fillId="2" borderId="0" xfId="0" applyNumberFormat="1" applyFont="1" applyFill="1" applyAlignment="1">
      <alignment horizontal="center" vertical="center" wrapText="1"/>
    </xf>
    <xf numFmtId="3" fontId="25" fillId="2" borderId="0" xfId="0" applyNumberFormat="1" applyFont="1" applyFill="1" applyAlignment="1">
      <alignment horizontal="center" vertical="center"/>
    </xf>
    <xf numFmtId="164" fontId="33" fillId="0" borderId="0" xfId="0" applyNumberFormat="1" applyFont="1" applyAlignment="1">
      <alignment horizontal="center"/>
    </xf>
    <xf numFmtId="164" fontId="28" fillId="4" borderId="0" xfId="0" applyNumberFormat="1" applyFont="1" applyFill="1" applyAlignment="1">
      <alignment horizontal="left" vertical="center"/>
    </xf>
    <xf numFmtId="164" fontId="4" fillId="2" borderId="0" xfId="0" applyNumberFormat="1" applyFont="1" applyFill="1"/>
    <xf numFmtId="164" fontId="25" fillId="2" borderId="0" xfId="0" applyNumberFormat="1" applyFont="1" applyFill="1" applyAlignment="1">
      <alignment horizontal="center" vertical="center" wrapText="1"/>
    </xf>
    <xf numFmtId="4" fontId="34" fillId="2" borderId="0" xfId="0" applyNumberFormat="1" applyFont="1" applyFill="1" applyAlignment="1">
      <alignment vertical="center"/>
    </xf>
    <xf numFmtId="3" fontId="25" fillId="2" borderId="0" xfId="0" applyNumberFormat="1" applyFont="1" applyFill="1" applyAlignment="1">
      <alignment horizontal="center" vertical="center" wrapText="1"/>
    </xf>
    <xf numFmtId="164" fontId="19" fillId="2" borderId="0" xfId="0" applyNumberFormat="1" applyFont="1" applyFill="1"/>
    <xf numFmtId="0" fontId="28" fillId="2" borderId="0" xfId="0" applyFont="1" applyFill="1" applyAlignment="1">
      <alignment horizontal="center" vertical="center" wrapText="1"/>
    </xf>
    <xf numFmtId="0" fontId="28" fillId="2" borderId="0" xfId="0" applyFont="1" applyFill="1"/>
    <xf numFmtId="0" fontId="28" fillId="2" borderId="0" xfId="0" applyFont="1" applyFill="1" applyAlignment="1">
      <alignment vertical="center" wrapText="1"/>
    </xf>
    <xf numFmtId="0" fontId="30" fillId="0" borderId="0" xfId="0" applyFont="1" applyAlignment="1">
      <alignment vertical="center"/>
    </xf>
    <xf numFmtId="0" fontId="28" fillId="2" borderId="6" xfId="0" applyFont="1" applyFill="1" applyBorder="1" applyAlignment="1">
      <alignment vertical="center"/>
    </xf>
    <xf numFmtId="0" fontId="28" fillId="2" borderId="25" xfId="0" applyFont="1" applyFill="1" applyBorder="1" applyAlignment="1">
      <alignment vertical="center"/>
    </xf>
    <xf numFmtId="14" fontId="28" fillId="3" borderId="59" xfId="0" applyNumberFormat="1" applyFont="1" applyFill="1" applyBorder="1" applyAlignment="1">
      <alignment horizontal="center" vertical="center" wrapText="1"/>
    </xf>
    <xf numFmtId="14" fontId="28" fillId="3" borderId="50" xfId="0" applyNumberFormat="1" applyFont="1" applyFill="1" applyBorder="1" applyAlignment="1">
      <alignment horizontal="center" vertical="center" wrapText="1"/>
    </xf>
    <xf numFmtId="3" fontId="16" fillId="2" borderId="27" xfId="0" applyNumberFormat="1" applyFont="1" applyFill="1" applyBorder="1" applyAlignment="1">
      <alignment horizontal="center" vertical="center" wrapText="1"/>
    </xf>
    <xf numFmtId="3" fontId="28" fillId="2" borderId="27" xfId="0" applyNumberFormat="1" applyFont="1" applyFill="1" applyBorder="1" applyAlignment="1">
      <alignment horizontal="center" vertical="center" wrapText="1"/>
    </xf>
    <xf numFmtId="164" fontId="28" fillId="2" borderId="29" xfId="0" applyNumberFormat="1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vertical="center"/>
    </xf>
    <xf numFmtId="0" fontId="28" fillId="2" borderId="26" xfId="0" applyFont="1" applyFill="1" applyBorder="1" applyAlignment="1">
      <alignment vertical="center"/>
    </xf>
    <xf numFmtId="0" fontId="28" fillId="2" borderId="24" xfId="0" applyFont="1" applyFill="1" applyBorder="1" applyAlignment="1">
      <alignment vertical="center"/>
    </xf>
    <xf numFmtId="14" fontId="28" fillId="3" borderId="58" xfId="0" applyNumberFormat="1" applyFont="1" applyFill="1" applyBorder="1" applyAlignment="1">
      <alignment horizontal="center" vertical="center" wrapText="1"/>
    </xf>
    <xf numFmtId="3" fontId="16" fillId="2" borderId="57" xfId="0" applyNumberFormat="1" applyFont="1" applyFill="1" applyBorder="1" applyAlignment="1">
      <alignment horizontal="center" vertical="center" wrapText="1"/>
    </xf>
    <xf numFmtId="3" fontId="28" fillId="2" borderId="44" xfId="0" applyNumberFormat="1" applyFont="1" applyFill="1" applyBorder="1" applyAlignment="1">
      <alignment horizontal="center" vertical="center" wrapText="1"/>
    </xf>
    <xf numFmtId="14" fontId="28" fillId="3" borderId="6" xfId="0" applyNumberFormat="1" applyFont="1" applyFill="1" applyBorder="1" applyAlignment="1">
      <alignment horizontal="center" vertical="center"/>
    </xf>
    <xf numFmtId="3" fontId="28" fillId="2" borderId="28" xfId="0" applyNumberFormat="1" applyFont="1" applyFill="1" applyBorder="1" applyAlignment="1">
      <alignment horizontal="center" vertical="center" wrapText="1"/>
    </xf>
    <xf numFmtId="165" fontId="28" fillId="2" borderId="33" xfId="0" applyNumberFormat="1" applyFont="1" applyFill="1" applyBorder="1" applyAlignment="1">
      <alignment horizontal="center" vertical="center"/>
    </xf>
    <xf numFmtId="165" fontId="28" fillId="2" borderId="22" xfId="0" applyNumberFormat="1" applyFont="1" applyFill="1" applyBorder="1" applyAlignment="1">
      <alignment horizontal="center" vertical="center"/>
    </xf>
    <xf numFmtId="165" fontId="28" fillId="2" borderId="64" xfId="0" applyNumberFormat="1" applyFont="1" applyFill="1" applyBorder="1" applyAlignment="1">
      <alignment horizontal="center" vertical="center"/>
    </xf>
    <xf numFmtId="4" fontId="28" fillId="2" borderId="33" xfId="0" applyNumberFormat="1" applyFont="1" applyFill="1" applyBorder="1" applyAlignment="1">
      <alignment horizontal="center" vertical="center"/>
    </xf>
    <xf numFmtId="4" fontId="28" fillId="2" borderId="22" xfId="0" applyNumberFormat="1" applyFont="1" applyFill="1" applyBorder="1" applyAlignment="1">
      <alignment horizontal="center" vertical="center"/>
    </xf>
    <xf numFmtId="4" fontId="18" fillId="2" borderId="0" xfId="0" applyNumberFormat="1" applyFont="1" applyFill="1" applyAlignment="1">
      <alignment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3" fontId="28" fillId="2" borderId="56" xfId="0" applyNumberFormat="1" applyFont="1" applyFill="1" applyBorder="1" applyAlignment="1">
      <alignment horizontal="center" vertical="center" wrapText="1"/>
    </xf>
    <xf numFmtId="3" fontId="30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9" fillId="2" borderId="46" xfId="0" applyFont="1" applyFill="1" applyBorder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38" fillId="2" borderId="0" xfId="0" applyFont="1" applyFill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27" fillId="0" borderId="0" xfId="0" applyFont="1"/>
    <xf numFmtId="0" fontId="52" fillId="0" borderId="0" xfId="0" applyFont="1" applyAlignment="1">
      <alignment horizontal="center"/>
    </xf>
    <xf numFmtId="0" fontId="37" fillId="0" borderId="0" xfId="0" applyFont="1"/>
    <xf numFmtId="0" fontId="45" fillId="0" borderId="0" xfId="0" applyFont="1" applyAlignment="1" applyProtection="1">
      <alignment vertical="center" wrapText="1"/>
      <protection locked="0"/>
    </xf>
    <xf numFmtId="0" fontId="8" fillId="0" borderId="0" xfId="0" applyFont="1"/>
    <xf numFmtId="0" fontId="14" fillId="0" borderId="0" xfId="0" applyFont="1" applyAlignment="1">
      <alignment horizontal="center"/>
    </xf>
    <xf numFmtId="0" fontId="2" fillId="0" borderId="0" xfId="0" applyFont="1" applyAlignment="1" applyProtection="1">
      <alignment vertical="center" wrapText="1"/>
      <protection locked="0"/>
    </xf>
    <xf numFmtId="0" fontId="45" fillId="0" borderId="0" xfId="0" applyFont="1" applyAlignment="1">
      <alignment vertical="center" wrapText="1"/>
    </xf>
    <xf numFmtId="0" fontId="53" fillId="0" borderId="0" xfId="0" applyFont="1" applyAlignment="1">
      <alignment vertical="center"/>
    </xf>
    <xf numFmtId="0" fontId="4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5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54" fillId="0" borderId="0" xfId="0" applyFont="1" applyAlignment="1">
      <alignment vertical="center" wrapText="1"/>
    </xf>
    <xf numFmtId="0" fontId="27" fillId="2" borderId="0" xfId="0" applyFont="1" applyFill="1"/>
    <xf numFmtId="0" fontId="52" fillId="2" borderId="0" xfId="0" applyFont="1" applyFill="1" applyAlignment="1">
      <alignment horizontal="center"/>
    </xf>
    <xf numFmtId="0" fontId="45" fillId="2" borderId="0" xfId="0" applyFont="1" applyFill="1" applyAlignment="1">
      <alignment vertical="center" wrapText="1"/>
    </xf>
    <xf numFmtId="0" fontId="53" fillId="2" borderId="0" xfId="0" applyFont="1" applyFill="1" applyAlignment="1">
      <alignment vertical="center"/>
    </xf>
    <xf numFmtId="0" fontId="45" fillId="2" borderId="0" xfId="0" applyFont="1" applyFill="1" applyAlignment="1">
      <alignment horizontal="center" vertical="center" wrapText="1"/>
    </xf>
    <xf numFmtId="0" fontId="45" fillId="2" borderId="0" xfId="0" applyFont="1" applyFill="1" applyAlignment="1" applyProtection="1">
      <alignment vertical="center" wrapText="1"/>
      <protection locked="0"/>
    </xf>
    <xf numFmtId="0" fontId="45" fillId="2" borderId="0" xfId="0" applyFont="1" applyFill="1" applyAlignment="1" applyProtection="1">
      <alignment horizontal="center" vertical="center" wrapText="1"/>
      <protection locked="0"/>
    </xf>
    <xf numFmtId="0" fontId="36" fillId="2" borderId="0" xfId="0" applyFont="1" applyFill="1" applyAlignment="1">
      <alignment vertical="center" wrapText="1"/>
    </xf>
    <xf numFmtId="0" fontId="25" fillId="2" borderId="0" xfId="0" applyFont="1" applyFill="1" applyAlignment="1">
      <alignment vertical="center" wrapText="1"/>
    </xf>
    <xf numFmtId="0" fontId="45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3" fontId="18" fillId="2" borderId="0" xfId="0" applyNumberFormat="1" applyFont="1" applyFill="1" applyAlignment="1">
      <alignment horizontal="center" vertical="center" wrapText="1"/>
    </xf>
    <xf numFmtId="164" fontId="18" fillId="2" borderId="0" xfId="0" applyNumberFormat="1" applyFont="1" applyFill="1" applyAlignment="1">
      <alignment horizontal="center" vertical="center" wrapText="1"/>
    </xf>
    <xf numFmtId="0" fontId="18" fillId="4" borderId="0" xfId="0" applyFont="1" applyFill="1" applyAlignment="1">
      <alignment horizontal="left" vertical="center"/>
    </xf>
    <xf numFmtId="164" fontId="18" fillId="4" borderId="0" xfId="0" applyNumberFormat="1" applyFont="1" applyFill="1" applyAlignment="1">
      <alignment horizontal="left" vertical="center"/>
    </xf>
    <xf numFmtId="3" fontId="18" fillId="4" borderId="0" xfId="0" applyNumberFormat="1" applyFont="1" applyFill="1" applyAlignment="1">
      <alignment horizontal="center" vertical="center"/>
    </xf>
    <xf numFmtId="164" fontId="18" fillId="2" borderId="0" xfId="0" applyNumberFormat="1" applyFont="1" applyFill="1" applyAlignment="1">
      <alignment horizontal="center" vertical="center"/>
    </xf>
    <xf numFmtId="3" fontId="18" fillId="2" borderId="0" xfId="0" applyNumberFormat="1" applyFont="1" applyFill="1" applyAlignment="1">
      <alignment horizontal="center" vertical="center"/>
    </xf>
    <xf numFmtId="0" fontId="18" fillId="2" borderId="0" xfId="0" applyFont="1" applyFill="1"/>
    <xf numFmtId="14" fontId="18" fillId="3" borderId="0" xfId="0" applyNumberFormat="1" applyFont="1" applyFill="1" applyAlignment="1">
      <alignment vertical="center" wrapText="1"/>
    </xf>
    <xf numFmtId="14" fontId="18" fillId="3" borderId="0" xfId="0" applyNumberFormat="1" applyFont="1" applyFill="1" applyAlignment="1">
      <alignment horizontal="center" vertical="center" wrapText="1"/>
    </xf>
    <xf numFmtId="164" fontId="33" fillId="2" borderId="0" xfId="0" applyNumberFormat="1" applyFont="1" applyFill="1"/>
    <xf numFmtId="0" fontId="7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14" fontId="28" fillId="3" borderId="27" xfId="0" applyNumberFormat="1" applyFont="1" applyFill="1" applyBorder="1" applyAlignment="1">
      <alignment horizontal="center" vertical="center" wrapText="1"/>
    </xf>
    <xf numFmtId="14" fontId="28" fillId="3" borderId="29" xfId="0" applyNumberFormat="1" applyFont="1" applyFill="1" applyBorder="1" applyAlignment="1">
      <alignment horizontal="center" vertical="center" wrapText="1"/>
    </xf>
    <xf numFmtId="14" fontId="28" fillId="3" borderId="6" xfId="0" applyNumberFormat="1" applyFont="1" applyFill="1" applyBorder="1" applyAlignment="1">
      <alignment horizontal="center" vertical="center" wrapText="1"/>
    </xf>
    <xf numFmtId="14" fontId="28" fillId="3" borderId="25" xfId="0" applyNumberFormat="1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8" fillId="2" borderId="25" xfId="0" applyFont="1" applyFill="1" applyBorder="1" applyAlignment="1">
      <alignment horizontal="left" vertical="center"/>
    </xf>
    <xf numFmtId="0" fontId="28" fillId="2" borderId="27" xfId="0" applyFont="1" applyFill="1" applyBorder="1" applyAlignment="1">
      <alignment horizontal="center" vertical="center"/>
    </xf>
    <xf numFmtId="0" fontId="28" fillId="2" borderId="28" xfId="0" applyFont="1" applyFill="1" applyBorder="1" applyAlignment="1">
      <alignment horizontal="center" vertical="center"/>
    </xf>
    <xf numFmtId="0" fontId="28" fillId="2" borderId="29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25" xfId="0" applyFont="1" applyFill="1" applyBorder="1" applyAlignment="1">
      <alignment horizontal="center" vertical="center"/>
    </xf>
    <xf numFmtId="0" fontId="28" fillId="2" borderId="30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center" vertical="center"/>
    </xf>
    <xf numFmtId="0" fontId="28" fillId="2" borderId="32" xfId="0" applyFont="1" applyFill="1" applyBorder="1" applyAlignment="1">
      <alignment horizontal="center" vertical="center"/>
    </xf>
    <xf numFmtId="14" fontId="28" fillId="3" borderId="28" xfId="0" applyNumberFormat="1" applyFont="1" applyFill="1" applyBorder="1" applyAlignment="1">
      <alignment horizontal="center" vertical="center" wrapText="1"/>
    </xf>
    <xf numFmtId="14" fontId="28" fillId="3" borderId="0" xfId="0" applyNumberFormat="1" applyFont="1" applyFill="1" applyAlignment="1">
      <alignment horizontal="center" vertical="center" wrapText="1"/>
    </xf>
    <xf numFmtId="14" fontId="28" fillId="3" borderId="30" xfId="0" applyNumberFormat="1" applyFont="1" applyFill="1" applyBorder="1" applyAlignment="1">
      <alignment horizontal="center" vertical="center" wrapText="1"/>
    </xf>
    <xf numFmtId="14" fontId="28" fillId="3" borderId="31" xfId="0" applyNumberFormat="1" applyFont="1" applyFill="1" applyBorder="1" applyAlignment="1">
      <alignment horizontal="center" vertical="center" wrapText="1"/>
    </xf>
    <xf numFmtId="14" fontId="28" fillId="3" borderId="32" xfId="0" applyNumberFormat="1" applyFont="1" applyFill="1" applyBorder="1" applyAlignment="1">
      <alignment horizontal="center" vertical="center" wrapText="1"/>
    </xf>
    <xf numFmtId="0" fontId="28" fillId="2" borderId="30" xfId="0" applyFont="1" applyFill="1" applyBorder="1" applyAlignment="1">
      <alignment horizontal="left" vertical="center"/>
    </xf>
    <xf numFmtId="0" fontId="28" fillId="2" borderId="31" xfId="0" applyFont="1" applyFill="1" applyBorder="1" applyAlignment="1">
      <alignment horizontal="left" vertical="center"/>
    </xf>
    <xf numFmtId="0" fontId="28" fillId="2" borderId="32" xfId="0" applyFont="1" applyFill="1" applyBorder="1" applyAlignment="1">
      <alignment horizontal="left" vertical="center"/>
    </xf>
    <xf numFmtId="0" fontId="28" fillId="2" borderId="19" xfId="0" applyFont="1" applyFill="1" applyBorder="1" applyAlignment="1">
      <alignment horizontal="left" vertical="center"/>
    </xf>
    <xf numFmtId="0" fontId="28" fillId="2" borderId="20" xfId="0" applyFont="1" applyFill="1" applyBorder="1" applyAlignment="1">
      <alignment horizontal="left" vertical="center"/>
    </xf>
    <xf numFmtId="0" fontId="28" fillId="2" borderId="36" xfId="0" applyFont="1" applyFill="1" applyBorder="1" applyAlignment="1">
      <alignment horizontal="left" vertical="center"/>
    </xf>
    <xf numFmtId="0" fontId="28" fillId="2" borderId="23" xfId="0" applyFont="1" applyFill="1" applyBorder="1" applyAlignment="1">
      <alignment horizontal="left" vertical="center"/>
    </xf>
    <xf numFmtId="0" fontId="28" fillId="2" borderId="26" xfId="0" applyFont="1" applyFill="1" applyBorder="1" applyAlignment="1">
      <alignment horizontal="left" vertical="center"/>
    </xf>
    <xf numFmtId="0" fontId="28" fillId="2" borderId="24" xfId="0" applyFont="1" applyFill="1" applyBorder="1" applyAlignment="1">
      <alignment horizontal="left" vertical="center"/>
    </xf>
    <xf numFmtId="0" fontId="44" fillId="2" borderId="0" xfId="0" applyFont="1" applyFill="1" applyAlignment="1">
      <alignment horizontal="center" vertical="center"/>
    </xf>
    <xf numFmtId="0" fontId="28" fillId="2" borderId="39" xfId="0" applyFont="1" applyFill="1" applyBorder="1" applyAlignment="1">
      <alignment horizontal="center" vertical="center"/>
    </xf>
    <xf numFmtId="0" fontId="28" fillId="2" borderId="40" xfId="0" applyFont="1" applyFill="1" applyBorder="1" applyAlignment="1">
      <alignment horizontal="center" vertical="center"/>
    </xf>
    <xf numFmtId="0" fontId="28" fillId="2" borderId="41" xfId="0" applyFont="1" applyFill="1" applyBorder="1" applyAlignment="1">
      <alignment horizontal="center" vertical="center"/>
    </xf>
    <xf numFmtId="164" fontId="28" fillId="2" borderId="39" xfId="0" applyNumberFormat="1" applyFont="1" applyFill="1" applyBorder="1" applyAlignment="1">
      <alignment horizontal="center" vertical="center" wrapText="1"/>
    </xf>
    <xf numFmtId="164" fontId="28" fillId="2" borderId="40" xfId="0" applyNumberFormat="1" applyFont="1" applyFill="1" applyBorder="1" applyAlignment="1">
      <alignment horizontal="center" vertical="center" wrapText="1"/>
    </xf>
    <xf numFmtId="164" fontId="28" fillId="2" borderId="41" xfId="0" applyNumberFormat="1" applyFont="1" applyFill="1" applyBorder="1" applyAlignment="1">
      <alignment horizontal="center" vertical="center" wrapText="1"/>
    </xf>
    <xf numFmtId="14" fontId="28" fillId="2" borderId="45" xfId="0" applyNumberFormat="1" applyFont="1" applyFill="1" applyBorder="1" applyAlignment="1">
      <alignment horizontal="center" vertical="center" wrapText="1"/>
    </xf>
    <xf numFmtId="14" fontId="28" fillId="2" borderId="14" xfId="0" applyNumberFormat="1" applyFont="1" applyFill="1" applyBorder="1" applyAlignment="1">
      <alignment horizontal="center" vertical="center" wrapText="1"/>
    </xf>
    <xf numFmtId="14" fontId="28" fillId="2" borderId="38" xfId="0" applyNumberFormat="1" applyFont="1" applyFill="1" applyBorder="1" applyAlignment="1">
      <alignment horizontal="center" vertical="center" wrapText="1"/>
    </xf>
    <xf numFmtId="14" fontId="28" fillId="2" borderId="27" xfId="0" applyNumberFormat="1" applyFont="1" applyFill="1" applyBorder="1" applyAlignment="1">
      <alignment horizontal="center" vertical="center" wrapText="1"/>
    </xf>
    <xf numFmtId="14" fontId="28" fillId="2" borderId="6" xfId="0" applyNumberFormat="1" applyFont="1" applyFill="1" applyBorder="1" applyAlignment="1">
      <alignment horizontal="center" vertical="center" wrapText="1"/>
    </xf>
    <xf numFmtId="14" fontId="28" fillId="2" borderId="30" xfId="0" applyNumberFormat="1" applyFont="1" applyFill="1" applyBorder="1" applyAlignment="1">
      <alignment horizontal="center" vertical="center" wrapText="1"/>
    </xf>
    <xf numFmtId="14" fontId="28" fillId="3" borderId="15" xfId="0" applyNumberFormat="1" applyFont="1" applyFill="1" applyBorder="1" applyAlignment="1">
      <alignment horizontal="center" vertical="center" wrapText="1"/>
    </xf>
    <xf numFmtId="14" fontId="28" fillId="3" borderId="18" xfId="0" applyNumberFormat="1" applyFont="1" applyFill="1" applyBorder="1" applyAlignment="1">
      <alignment horizontal="center" vertical="center" wrapText="1"/>
    </xf>
    <xf numFmtId="14" fontId="28" fillId="3" borderId="55" xfId="0" applyNumberFormat="1" applyFont="1" applyFill="1" applyBorder="1" applyAlignment="1">
      <alignment horizontal="center" vertical="center" wrapText="1"/>
    </xf>
    <xf numFmtId="14" fontId="28" fillId="3" borderId="5" xfId="0" applyNumberFormat="1" applyFont="1" applyFill="1" applyBorder="1" applyAlignment="1">
      <alignment horizontal="center" vertical="center" wrapText="1"/>
    </xf>
    <xf numFmtId="0" fontId="45" fillId="2" borderId="35" xfId="0" applyFont="1" applyFill="1" applyBorder="1" applyAlignment="1">
      <alignment horizontal="center" vertical="center"/>
    </xf>
    <xf numFmtId="0" fontId="45" fillId="2" borderId="14" xfId="0" applyFont="1" applyFill="1" applyBorder="1" applyAlignment="1">
      <alignment horizontal="center" vertical="center"/>
    </xf>
    <xf numFmtId="0" fontId="45" fillId="2" borderId="61" xfId="0" applyFont="1" applyFill="1" applyBorder="1" applyAlignment="1">
      <alignment horizontal="center" vertical="center"/>
    </xf>
    <xf numFmtId="0" fontId="45" fillId="2" borderId="62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8" fillId="2" borderId="20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45" fillId="0" borderId="38" xfId="0" applyFont="1" applyBorder="1" applyAlignment="1">
      <alignment horizontal="center" vertical="center"/>
    </xf>
    <xf numFmtId="0" fontId="45" fillId="0" borderId="18" xfId="0" applyFont="1" applyBorder="1" applyAlignment="1">
      <alignment horizontal="center" vertical="center"/>
    </xf>
    <xf numFmtId="0" fontId="45" fillId="2" borderId="39" xfId="0" applyFont="1" applyFill="1" applyBorder="1" applyAlignment="1">
      <alignment horizontal="center" vertical="center"/>
    </xf>
    <xf numFmtId="0" fontId="45" fillId="2" borderId="40" xfId="0" applyFont="1" applyFill="1" applyBorder="1" applyAlignment="1">
      <alignment horizontal="center" vertical="center"/>
    </xf>
    <xf numFmtId="0" fontId="45" fillId="2" borderId="41" xfId="0" applyFont="1" applyFill="1" applyBorder="1" applyAlignment="1">
      <alignment horizontal="center" vertical="center"/>
    </xf>
    <xf numFmtId="0" fontId="45" fillId="0" borderId="37" xfId="0" applyFont="1" applyBorder="1" applyAlignment="1">
      <alignment horizontal="center" vertical="center"/>
    </xf>
    <xf numFmtId="0" fontId="45" fillId="0" borderId="47" xfId="0" applyFont="1" applyBorder="1" applyAlignment="1">
      <alignment horizontal="center" vertical="center"/>
    </xf>
    <xf numFmtId="14" fontId="28" fillId="3" borderId="53" xfId="0" applyNumberFormat="1" applyFont="1" applyFill="1" applyBorder="1" applyAlignment="1">
      <alignment horizontal="center" vertical="center" wrapText="1"/>
    </xf>
    <xf numFmtId="14" fontId="28" fillId="3" borderId="60" xfId="0" applyNumberFormat="1" applyFont="1" applyFill="1" applyBorder="1" applyAlignment="1">
      <alignment horizontal="center" vertical="center" wrapText="1"/>
    </xf>
    <xf numFmtId="0" fontId="28" fillId="2" borderId="35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14" fontId="28" fillId="3" borderId="65" xfId="0" applyNumberFormat="1" applyFont="1" applyFill="1" applyBorder="1" applyAlignment="1">
      <alignment horizontal="center" vertical="center"/>
    </xf>
    <xf numFmtId="14" fontId="28" fillId="3" borderId="34" xfId="0" applyNumberFormat="1" applyFont="1" applyFill="1" applyBorder="1" applyAlignment="1">
      <alignment horizontal="center" vertical="center"/>
    </xf>
    <xf numFmtId="14" fontId="28" fillId="3" borderId="63" xfId="0" applyNumberFormat="1" applyFont="1" applyFill="1" applyBorder="1" applyAlignment="1">
      <alignment horizontal="center" vertical="center"/>
    </xf>
    <xf numFmtId="14" fontId="28" fillId="3" borderId="33" xfId="0" applyNumberFormat="1" applyFont="1" applyFill="1" applyBorder="1" applyAlignment="1">
      <alignment horizontal="center" vertical="center"/>
    </xf>
    <xf numFmtId="14" fontId="28" fillId="3" borderId="22" xfId="0" applyNumberFormat="1" applyFont="1" applyFill="1" applyBorder="1" applyAlignment="1">
      <alignment horizontal="center" vertical="center"/>
    </xf>
    <xf numFmtId="14" fontId="28" fillId="3" borderId="56" xfId="0" applyNumberFormat="1" applyFont="1" applyFill="1" applyBorder="1" applyAlignment="1">
      <alignment horizontal="center" vertical="center" wrapText="1"/>
    </xf>
    <xf numFmtId="14" fontId="28" fillId="3" borderId="17" xfId="0" applyNumberFormat="1" applyFont="1" applyFill="1" applyBorder="1" applyAlignment="1">
      <alignment horizontal="center" vertical="center" wrapText="1"/>
    </xf>
    <xf numFmtId="14" fontId="28" fillId="3" borderId="38" xfId="0" applyNumberFormat="1" applyFont="1" applyFill="1" applyBorder="1" applyAlignment="1">
      <alignment horizontal="center" vertical="center" wrapText="1"/>
    </xf>
    <xf numFmtId="14" fontId="28" fillId="2" borderId="35" xfId="0" applyNumberFormat="1" applyFont="1" applyFill="1" applyBorder="1" applyAlignment="1">
      <alignment horizontal="center" vertical="center" wrapText="1"/>
    </xf>
    <xf numFmtId="14" fontId="28" fillId="2" borderId="15" xfId="0" applyNumberFormat="1" applyFont="1" applyFill="1" applyBorder="1" applyAlignment="1">
      <alignment horizontal="center" vertical="center" wrapText="1"/>
    </xf>
    <xf numFmtId="14" fontId="28" fillId="3" borderId="35" xfId="0" applyNumberFormat="1" applyFont="1" applyFill="1" applyBorder="1" applyAlignment="1">
      <alignment horizontal="center" vertical="center" wrapText="1"/>
    </xf>
    <xf numFmtId="14" fontId="28" fillId="3" borderId="14" xfId="0" applyNumberFormat="1" applyFont="1" applyFill="1" applyBorder="1" applyAlignment="1">
      <alignment horizontal="center" vertical="center" wrapText="1"/>
    </xf>
    <xf numFmtId="14" fontId="28" fillId="3" borderId="11" xfId="0" applyNumberFormat="1" applyFont="1" applyFill="1" applyBorder="1" applyAlignment="1">
      <alignment horizontal="center" vertical="center" wrapText="1"/>
    </xf>
    <xf numFmtId="14" fontId="28" fillId="3" borderId="12" xfId="0" applyNumberFormat="1" applyFont="1" applyFill="1" applyBorder="1" applyAlignment="1">
      <alignment horizontal="center" vertical="center" wrapText="1"/>
    </xf>
    <xf numFmtId="14" fontId="28" fillId="3" borderId="66" xfId="0" applyNumberFormat="1" applyFont="1" applyFill="1" applyBorder="1" applyAlignment="1">
      <alignment horizontal="center" vertical="center" wrapText="1"/>
    </xf>
    <xf numFmtId="14" fontId="28" fillId="2" borderId="28" xfId="0" applyNumberFormat="1" applyFont="1" applyFill="1" applyBorder="1" applyAlignment="1">
      <alignment horizontal="center" vertical="center" wrapText="1"/>
    </xf>
    <xf numFmtId="14" fontId="28" fillId="2" borderId="29" xfId="0" applyNumberFormat="1" applyFont="1" applyFill="1" applyBorder="1" applyAlignment="1">
      <alignment horizontal="center" vertical="center" wrapText="1"/>
    </xf>
    <xf numFmtId="14" fontId="28" fillId="2" borderId="31" xfId="0" applyNumberFormat="1" applyFont="1" applyFill="1" applyBorder="1" applyAlignment="1">
      <alignment horizontal="center" vertical="center" wrapText="1"/>
    </xf>
    <xf numFmtId="14" fontId="28" fillId="2" borderId="32" xfId="0" applyNumberFormat="1" applyFont="1" applyFill="1" applyBorder="1" applyAlignment="1">
      <alignment horizontal="center" vertical="center" wrapText="1"/>
    </xf>
    <xf numFmtId="3" fontId="28" fillId="4" borderId="23" xfId="0" applyNumberFormat="1" applyFont="1" applyFill="1" applyBorder="1" applyAlignment="1">
      <alignment horizontal="left" vertical="center"/>
    </xf>
    <xf numFmtId="3" fontId="28" fillId="4" borderId="24" xfId="0" applyNumberFormat="1" applyFont="1" applyFill="1" applyBorder="1" applyAlignment="1">
      <alignment horizontal="left" vertical="center"/>
    </xf>
    <xf numFmtId="0" fontId="28" fillId="2" borderId="8" xfId="0" applyFont="1" applyFill="1" applyBorder="1" applyAlignment="1">
      <alignment horizontal="left" vertical="center"/>
    </xf>
    <xf numFmtId="0" fontId="28" fillId="2" borderId="9" xfId="0" applyFont="1" applyFill="1" applyBorder="1" applyAlignment="1">
      <alignment horizontal="left" vertical="center"/>
    </xf>
    <xf numFmtId="0" fontId="28" fillId="2" borderId="67" xfId="0" applyFont="1" applyFill="1" applyBorder="1" applyAlignment="1">
      <alignment horizontal="left" vertical="center"/>
    </xf>
    <xf numFmtId="14" fontId="28" fillId="3" borderId="48" xfId="0" applyNumberFormat="1" applyFont="1" applyFill="1" applyBorder="1" applyAlignment="1">
      <alignment horizontal="center" vertical="center" wrapText="1"/>
    </xf>
    <xf numFmtId="14" fontId="28" fillId="3" borderId="37" xfId="0" applyNumberFormat="1" applyFont="1" applyFill="1" applyBorder="1" applyAlignment="1">
      <alignment horizontal="center" vertical="center" wrapText="1"/>
    </xf>
    <xf numFmtId="14" fontId="28" fillId="3" borderId="13" xfId="0" applyNumberFormat="1" applyFont="1" applyFill="1" applyBorder="1" applyAlignment="1">
      <alignment horizontal="center" vertical="center" wrapText="1"/>
    </xf>
    <xf numFmtId="14" fontId="28" fillId="3" borderId="3" xfId="0" applyNumberFormat="1" applyFont="1" applyFill="1" applyBorder="1" applyAlignment="1">
      <alignment horizontal="center" vertical="center" wrapText="1"/>
    </xf>
    <xf numFmtId="14" fontId="28" fillId="3" borderId="70" xfId="0" applyNumberFormat="1" applyFont="1" applyFill="1" applyBorder="1" applyAlignment="1">
      <alignment horizontal="center" vertical="center" wrapText="1"/>
    </xf>
    <xf numFmtId="14" fontId="28" fillId="3" borderId="68" xfId="0" applyNumberFormat="1" applyFont="1" applyFill="1" applyBorder="1" applyAlignment="1">
      <alignment horizontal="center" vertical="center" wrapText="1"/>
    </xf>
    <xf numFmtId="14" fontId="28" fillId="3" borderId="71" xfId="0" applyNumberFormat="1" applyFont="1" applyFill="1" applyBorder="1" applyAlignment="1">
      <alignment horizontal="center" vertical="center" wrapText="1"/>
    </xf>
    <xf numFmtId="14" fontId="28" fillId="3" borderId="2" xfId="0" applyNumberFormat="1" applyFont="1" applyFill="1" applyBorder="1" applyAlignment="1">
      <alignment horizontal="center" vertical="center" wrapText="1"/>
    </xf>
    <xf numFmtId="14" fontId="28" fillId="3" borderId="72" xfId="0" applyNumberFormat="1" applyFont="1" applyFill="1" applyBorder="1" applyAlignment="1">
      <alignment horizontal="center" vertical="center" wrapText="1"/>
    </xf>
    <xf numFmtId="14" fontId="28" fillId="3" borderId="69" xfId="0" applyNumberFormat="1" applyFont="1" applyFill="1" applyBorder="1" applyAlignment="1">
      <alignment horizontal="center" vertical="center" wrapText="1"/>
    </xf>
    <xf numFmtId="0" fontId="30" fillId="2" borderId="39" xfId="0" applyFont="1" applyFill="1" applyBorder="1" applyAlignment="1">
      <alignment horizontal="center" vertical="center"/>
    </xf>
    <xf numFmtId="0" fontId="30" fillId="2" borderId="40" xfId="0" applyFont="1" applyFill="1" applyBorder="1" applyAlignment="1">
      <alignment horizontal="center" vertical="center"/>
    </xf>
    <xf numFmtId="0" fontId="30" fillId="2" borderId="41" xfId="0" applyFont="1" applyFill="1" applyBorder="1" applyAlignment="1">
      <alignment horizontal="center" vertical="center"/>
    </xf>
    <xf numFmtId="14" fontId="51" fillId="3" borderId="33" xfId="0" applyNumberFormat="1" applyFont="1" applyFill="1" applyBorder="1" applyAlignment="1">
      <alignment horizontal="center" vertical="center" wrapText="1"/>
    </xf>
    <xf numFmtId="14" fontId="51" fillId="3" borderId="22" xfId="0" applyNumberFormat="1" applyFont="1" applyFill="1" applyBorder="1" applyAlignment="1">
      <alignment horizontal="center" vertical="center" wrapText="1"/>
    </xf>
    <xf numFmtId="14" fontId="51" fillId="3" borderId="34" xfId="0" applyNumberFormat="1" applyFont="1" applyFill="1" applyBorder="1" applyAlignment="1">
      <alignment horizontal="center" vertical="center" wrapText="1"/>
    </xf>
    <xf numFmtId="14" fontId="28" fillId="3" borderId="47" xfId="0" applyNumberFormat="1" applyFont="1" applyFill="1" applyBorder="1" applyAlignment="1">
      <alignment horizontal="center" vertical="center" wrapText="1"/>
    </xf>
    <xf numFmtId="14" fontId="28" fillId="3" borderId="45" xfId="0" applyNumberFormat="1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left"/>
    </xf>
    <xf numFmtId="0" fontId="28" fillId="2" borderId="0" xfId="0" applyFont="1" applyFill="1" applyAlignment="1">
      <alignment horizontal="left"/>
    </xf>
    <xf numFmtId="0" fontId="28" fillId="2" borderId="25" xfId="0" applyFont="1" applyFill="1" applyBorder="1" applyAlignment="1">
      <alignment horizontal="left"/>
    </xf>
    <xf numFmtId="0" fontId="28" fillId="2" borderId="27" xfId="0" applyFont="1" applyFill="1" applyBorder="1" applyAlignment="1">
      <alignment horizontal="center"/>
    </xf>
    <xf numFmtId="0" fontId="28" fillId="2" borderId="28" xfId="0" applyFont="1" applyFill="1" applyBorder="1" applyAlignment="1">
      <alignment horizontal="center"/>
    </xf>
    <xf numFmtId="0" fontId="28" fillId="2" borderId="40" xfId="0" applyFont="1" applyFill="1" applyBorder="1" applyAlignment="1">
      <alignment horizontal="center"/>
    </xf>
    <xf numFmtId="0" fontId="28" fillId="2" borderId="41" xfId="0" applyFont="1" applyFill="1" applyBorder="1" applyAlignment="1">
      <alignment horizontal="center"/>
    </xf>
    <xf numFmtId="14" fontId="28" fillId="3" borderId="43" xfId="0" applyNumberFormat="1" applyFont="1" applyFill="1" applyBorder="1" applyAlignment="1">
      <alignment horizontal="center" vertical="center" wrapText="1"/>
    </xf>
    <xf numFmtId="0" fontId="28" fillId="2" borderId="78" xfId="0" applyFont="1" applyFill="1" applyBorder="1" applyAlignment="1">
      <alignment horizontal="left"/>
    </xf>
    <xf numFmtId="0" fontId="28" fillId="2" borderId="79" xfId="0" applyFont="1" applyFill="1" applyBorder="1" applyAlignment="1">
      <alignment horizontal="left"/>
    </xf>
    <xf numFmtId="0" fontId="28" fillId="2" borderId="81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2" borderId="67" xfId="0" applyFont="1" applyFill="1" applyBorder="1" applyAlignment="1">
      <alignment horizontal="left"/>
    </xf>
    <xf numFmtId="0" fontId="28" fillId="2" borderId="83" xfId="0" applyFont="1" applyFill="1" applyBorder="1" applyAlignment="1">
      <alignment horizontal="center" vertical="center"/>
    </xf>
    <xf numFmtId="0" fontId="28" fillId="2" borderId="84" xfId="0" applyFont="1" applyFill="1" applyBorder="1" applyAlignment="1">
      <alignment horizontal="center" vertical="center"/>
    </xf>
    <xf numFmtId="0" fontId="28" fillId="2" borderId="85" xfId="0" applyFont="1" applyFill="1" applyBorder="1" applyAlignment="1">
      <alignment horizontal="center" vertical="center"/>
    </xf>
    <xf numFmtId="0" fontId="28" fillId="2" borderId="86" xfId="0" applyFont="1" applyFill="1" applyBorder="1" applyAlignment="1">
      <alignment horizontal="center" vertical="center"/>
    </xf>
    <xf numFmtId="0" fontId="28" fillId="2" borderId="73" xfId="0" applyFont="1" applyFill="1" applyBorder="1" applyAlignment="1">
      <alignment horizontal="left"/>
    </xf>
    <xf numFmtId="0" fontId="28" fillId="2" borderId="74" xfId="0" applyFont="1" applyFill="1" applyBorder="1" applyAlignment="1">
      <alignment horizontal="left"/>
    </xf>
    <xf numFmtId="0" fontId="28" fillId="2" borderId="76" xfId="0" applyFont="1" applyFill="1" applyBorder="1" applyAlignment="1">
      <alignment horizontal="left"/>
    </xf>
    <xf numFmtId="14" fontId="28" fillId="3" borderId="33" xfId="0" applyNumberFormat="1" applyFont="1" applyFill="1" applyBorder="1" applyAlignment="1">
      <alignment horizontal="center" vertical="center" wrapText="1"/>
    </xf>
    <xf numFmtId="14" fontId="28" fillId="3" borderId="22" xfId="0" applyNumberFormat="1" applyFont="1" applyFill="1" applyBorder="1" applyAlignment="1">
      <alignment horizontal="center" vertical="center" wrapText="1"/>
    </xf>
    <xf numFmtId="14" fontId="28" fillId="3" borderId="34" xfId="0" applyNumberFormat="1" applyFont="1" applyFill="1" applyBorder="1" applyAlignment="1">
      <alignment horizontal="center" vertical="center" wrapText="1"/>
    </xf>
    <xf numFmtId="0" fontId="28" fillId="3" borderId="33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8" fillId="3" borderId="34" xfId="0" applyFont="1" applyFill="1" applyBorder="1" applyAlignment="1">
      <alignment horizontal="center" vertical="center" wrapText="1"/>
    </xf>
    <xf numFmtId="0" fontId="28" fillId="3" borderId="27" xfId="0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>
      <alignment horizontal="center" vertical="center" wrapText="1"/>
    </xf>
    <xf numFmtId="0" fontId="28" fillId="3" borderId="32" xfId="0" applyFont="1" applyFill="1" applyBorder="1" applyAlignment="1">
      <alignment horizontal="center" vertical="center" wrapText="1"/>
    </xf>
    <xf numFmtId="14" fontId="28" fillId="3" borderId="39" xfId="0" applyNumberFormat="1" applyFont="1" applyFill="1" applyBorder="1" applyAlignment="1">
      <alignment horizontal="center" vertical="center" wrapText="1"/>
    </xf>
    <xf numFmtId="14" fontId="28" fillId="3" borderId="40" xfId="0" applyNumberFormat="1" applyFont="1" applyFill="1" applyBorder="1" applyAlignment="1">
      <alignment horizontal="center" vertical="center" wrapText="1"/>
    </xf>
    <xf numFmtId="14" fontId="28" fillId="3" borderId="41" xfId="0" applyNumberFormat="1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vertical="center"/>
    </xf>
    <xf numFmtId="0" fontId="28" fillId="2" borderId="20" xfId="0" applyFont="1" applyFill="1" applyBorder="1" applyAlignment="1">
      <alignment vertical="center"/>
    </xf>
    <xf numFmtId="0" fontId="28" fillId="2" borderId="36" xfId="0" applyFont="1" applyFill="1" applyBorder="1" applyAlignment="1">
      <alignment vertical="center"/>
    </xf>
    <xf numFmtId="0" fontId="28" fillId="2" borderId="6" xfId="0" applyFont="1" applyFill="1" applyBorder="1" applyAlignment="1">
      <alignment vertical="center"/>
    </xf>
    <xf numFmtId="0" fontId="28" fillId="2" borderId="0" xfId="0" applyFont="1" applyFill="1" applyAlignment="1">
      <alignment vertical="center"/>
    </xf>
    <xf numFmtId="0" fontId="28" fillId="2" borderId="25" xfId="0" applyFont="1" applyFill="1" applyBorder="1" applyAlignment="1">
      <alignment vertical="center"/>
    </xf>
    <xf numFmtId="0" fontId="28" fillId="2" borderId="8" xfId="0" applyFont="1" applyFill="1" applyBorder="1" applyAlignment="1">
      <alignment vertical="center"/>
    </xf>
    <xf numFmtId="0" fontId="28" fillId="2" borderId="9" xfId="0" applyFont="1" applyFill="1" applyBorder="1" applyAlignment="1">
      <alignment vertical="center"/>
    </xf>
    <xf numFmtId="0" fontId="28" fillId="2" borderId="67" xfId="0" applyFont="1" applyFill="1" applyBorder="1" applyAlignment="1">
      <alignment vertical="center"/>
    </xf>
    <xf numFmtId="3" fontId="28" fillId="2" borderId="33" xfId="0" applyNumberFormat="1" applyFont="1" applyFill="1" applyBorder="1" applyAlignment="1">
      <alignment horizontal="center" vertical="center"/>
    </xf>
    <xf numFmtId="3" fontId="28" fillId="2" borderId="22" xfId="0" applyNumberFormat="1" applyFont="1" applyFill="1" applyBorder="1" applyAlignment="1">
      <alignment horizontal="center" vertical="center"/>
    </xf>
    <xf numFmtId="3" fontId="28" fillId="2" borderId="16" xfId="0" applyNumberFormat="1" applyFont="1" applyFill="1" applyBorder="1" applyAlignment="1">
      <alignment horizontal="center" vertical="center"/>
    </xf>
    <xf numFmtId="3" fontId="28" fillId="2" borderId="21" xfId="0" applyNumberFormat="1" applyFont="1" applyFill="1" applyBorder="1" applyAlignment="1">
      <alignment horizontal="center" vertical="center"/>
    </xf>
    <xf numFmtId="3" fontId="28" fillId="2" borderId="34" xfId="0" applyNumberFormat="1" applyFont="1" applyFill="1" applyBorder="1" applyAlignment="1">
      <alignment horizontal="center" vertical="center"/>
    </xf>
    <xf numFmtId="0" fontId="28" fillId="2" borderId="39" xfId="0" applyFont="1" applyFill="1" applyBorder="1" applyAlignment="1">
      <alignment horizontal="center"/>
    </xf>
    <xf numFmtId="0" fontId="28" fillId="2" borderId="22" xfId="0" applyFont="1" applyFill="1" applyBorder="1" applyAlignment="1">
      <alignment horizontal="center" vertical="center" wrapText="1"/>
    </xf>
    <xf numFmtId="0" fontId="28" fillId="2" borderId="34" xfId="0" applyFont="1" applyFill="1" applyBorder="1" applyAlignment="1">
      <alignment horizontal="center" vertical="center" wrapText="1"/>
    </xf>
    <xf numFmtId="0" fontId="28" fillId="2" borderId="33" xfId="0" applyFont="1" applyFill="1" applyBorder="1" applyAlignment="1">
      <alignment horizontal="center" vertical="center" wrapText="1"/>
    </xf>
    <xf numFmtId="0" fontId="28" fillId="2" borderId="27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28" fillId="2" borderId="30" xfId="0" applyFont="1" applyFill="1" applyBorder="1" applyAlignment="1">
      <alignment horizontal="center" vertical="center" wrapText="1"/>
    </xf>
    <xf numFmtId="0" fontId="28" fillId="2" borderId="27" xfId="0" applyFont="1" applyFill="1" applyBorder="1" applyAlignment="1">
      <alignment horizontal="left" vertical="center"/>
    </xf>
    <xf numFmtId="0" fontId="28" fillId="2" borderId="28" xfId="0" applyFont="1" applyFill="1" applyBorder="1" applyAlignment="1">
      <alignment horizontal="left" vertical="center"/>
    </xf>
    <xf numFmtId="0" fontId="28" fillId="2" borderId="29" xfId="0" applyFont="1" applyFill="1" applyBorder="1" applyAlignment="1">
      <alignment horizontal="left" vertical="center"/>
    </xf>
    <xf numFmtId="14" fontId="28" fillId="3" borderId="49" xfId="0" applyNumberFormat="1" applyFont="1" applyFill="1" applyBorder="1" applyAlignment="1">
      <alignment horizontal="center" vertical="center" wrapText="1"/>
    </xf>
    <xf numFmtId="0" fontId="16" fillId="2" borderId="7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28" fillId="2" borderId="28" xfId="0" applyFont="1" applyFill="1" applyBorder="1" applyAlignment="1">
      <alignment horizontal="center" vertical="center" wrapText="1"/>
    </xf>
    <xf numFmtId="0" fontId="28" fillId="2" borderId="57" xfId="0" applyFont="1" applyFill="1" applyBorder="1" applyAlignment="1">
      <alignment horizontal="center" vertical="center" wrapText="1"/>
    </xf>
    <xf numFmtId="0" fontId="16" fillId="2" borderId="88" xfId="0" applyFont="1" applyFill="1" applyBorder="1" applyAlignment="1">
      <alignment horizontal="left" vertical="center" wrapText="1"/>
    </xf>
    <xf numFmtId="0" fontId="16" fillId="2" borderId="61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52" xfId="0" applyFont="1" applyFill="1" applyBorder="1" applyAlignment="1">
      <alignment horizontal="left" vertical="center" wrapText="1"/>
    </xf>
    <xf numFmtId="0" fontId="16" fillId="2" borderId="25" xfId="0" applyFont="1" applyFill="1" applyBorder="1" applyAlignment="1">
      <alignment horizontal="left" vertical="center" wrapText="1"/>
    </xf>
    <xf numFmtId="0" fontId="28" fillId="2" borderId="61" xfId="0" applyFont="1" applyFill="1" applyBorder="1" applyAlignment="1">
      <alignment horizontal="center" vertical="center" wrapText="1"/>
    </xf>
    <xf numFmtId="0" fontId="28" fillId="2" borderId="62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87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left" vertical="center" wrapText="1"/>
    </xf>
    <xf numFmtId="0" fontId="16" fillId="2" borderId="20" xfId="0" applyFont="1" applyFill="1" applyBorder="1" applyAlignment="1">
      <alignment horizontal="left" vertical="center" wrapText="1"/>
    </xf>
    <xf numFmtId="0" fontId="16" fillId="2" borderId="42" xfId="0" applyFont="1" applyFill="1" applyBorder="1" applyAlignment="1">
      <alignment horizontal="left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0" fontId="16" fillId="2" borderId="71" xfId="0" applyFont="1" applyFill="1" applyBorder="1" applyAlignment="1">
      <alignment vertical="center" wrapText="1"/>
    </xf>
    <xf numFmtId="0" fontId="16" fillId="2" borderId="87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4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Centros por tipo y modelo de gestión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201130031159894E-2"/>
          <c:y val="0.10013227306982667"/>
          <c:w val="0.86963409746195519"/>
          <c:h val="0.6121029315467573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'Introducción. Tipos de centro'!$B$15</c:f>
              <c:strCache>
                <c:ptCount val="1"/>
                <c:pt idx="0">
                  <c:v>Titularidad y gestión privada sin lucro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('Introducción. Tipos de centro'!$G$7,'Introducción. Tipos de centro'!$J$7,'Introducción. Tipos de centro'!$M$7)</c:f>
              <c:strCache>
                <c:ptCount val="3"/>
                <c:pt idx="0">
                  <c:v>Centros de atención a personas mayores</c:v>
                </c:pt>
                <c:pt idx="1">
                  <c:v>Centros de atención a personas con discapacidad</c:v>
                </c:pt>
                <c:pt idx="2">
                  <c:v>Centros de otro tipo</c:v>
                </c:pt>
              </c:strCache>
            </c:strRef>
          </c:cat>
          <c:val>
            <c:numRef>
              <c:f>('Introducción. Tipos de centro'!$I$15,'Introducción. Tipos de centro'!$L$15,'Introducción. Tipos de centro'!$O$15)</c:f>
              <c:numCache>
                <c:formatCode>0.0%</c:formatCode>
                <c:ptCount val="3"/>
                <c:pt idx="0">
                  <c:v>0.25227479526842583</c:v>
                </c:pt>
                <c:pt idx="1">
                  <c:v>0.72957034540859311</c:v>
                </c:pt>
                <c:pt idx="2">
                  <c:v>0.53191489361702127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2-4F14-B871-E06D48E1032A}"/>
            </c:ext>
          </c:extLst>
        </c:ser>
        <c:ser>
          <c:idx val="1"/>
          <c:order val="1"/>
          <c:tx>
            <c:strRef>
              <c:f>'Introducción. Tipos de centro'!$B$14</c:f>
              <c:strCache>
                <c:ptCount val="1"/>
                <c:pt idx="0">
                  <c:v>Titularidad y gestión privada con lucro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('Introducción. Tipos de centro'!$G$7,'Introducción. Tipos de centro'!$J$7,'Introducción. Tipos de centro'!$M$7)</c:f>
              <c:strCache>
                <c:ptCount val="3"/>
                <c:pt idx="0">
                  <c:v>Centros de atención a personas mayores</c:v>
                </c:pt>
                <c:pt idx="1">
                  <c:v>Centros de atención a personas con discapacidad</c:v>
                </c:pt>
                <c:pt idx="2">
                  <c:v>Centros de otro tipo</c:v>
                </c:pt>
              </c:strCache>
            </c:strRef>
          </c:cat>
          <c:val>
            <c:numRef>
              <c:f>('Introducción. Tipos de centro'!$I$14,'Introducción. Tipos de centro'!$L$14,'Introducción. Tipos de centro'!$O$14)</c:f>
              <c:numCache>
                <c:formatCode>0.0%</c:formatCode>
                <c:ptCount val="3"/>
                <c:pt idx="0">
                  <c:v>0.4854413102820746</c:v>
                </c:pt>
                <c:pt idx="1">
                  <c:v>5.7287278854254421E-2</c:v>
                </c:pt>
                <c:pt idx="2">
                  <c:v>0.19148936170212766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2-4F14-B871-E06D48E1032A}"/>
            </c:ext>
          </c:extLst>
        </c:ser>
        <c:ser>
          <c:idx val="2"/>
          <c:order val="2"/>
          <c:tx>
            <c:strRef>
              <c:f>'Introducción. Tipos de centro'!$B$13</c:f>
              <c:strCache>
                <c:ptCount val="1"/>
                <c:pt idx="0">
                  <c:v>Titularidad y gestión pública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('Introducción. Tipos de centro'!$G$7,'Introducción. Tipos de centro'!$J$7,'Introducción. Tipos de centro'!$M$7)</c:f>
              <c:strCache>
                <c:ptCount val="3"/>
                <c:pt idx="0">
                  <c:v>Centros de atención a personas mayores</c:v>
                </c:pt>
                <c:pt idx="1">
                  <c:v>Centros de atención a personas con discapacidad</c:v>
                </c:pt>
                <c:pt idx="2">
                  <c:v>Centros de otro tipo</c:v>
                </c:pt>
              </c:strCache>
            </c:strRef>
          </c:cat>
          <c:val>
            <c:numRef>
              <c:f>('Introducción. Tipos de centro'!$I$13,'Introducción. Tipos de centro'!$L$13,'Introducción. Tipos de centro'!$O$13)</c:f>
              <c:numCache>
                <c:formatCode>0.0%</c:formatCode>
                <c:ptCount val="3"/>
                <c:pt idx="0">
                  <c:v>0.14171974522292993</c:v>
                </c:pt>
                <c:pt idx="1">
                  <c:v>0.13732097725358045</c:v>
                </c:pt>
                <c:pt idx="2">
                  <c:v>0.20744680851063829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42-4F14-B871-E06D48E1032A}"/>
            </c:ext>
          </c:extLst>
        </c:ser>
        <c:ser>
          <c:idx val="4"/>
          <c:order val="3"/>
          <c:tx>
            <c:strRef>
              <c:f>'Introducción. Tipos de centro'!$B$12</c:f>
              <c:strCache>
                <c:ptCount val="1"/>
                <c:pt idx="0">
                  <c:v>Titularidad pública y gestión privada sin lucro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('Introducción. Tipos de centro'!$I$12,'Introducción. Tipos de centro'!$L$12,'Introducción. Tipos de centro'!$O$12)</c:f>
              <c:numCache>
                <c:formatCode>0.0%</c:formatCode>
                <c:ptCount val="3"/>
                <c:pt idx="0">
                  <c:v>3.2757051865332121E-2</c:v>
                </c:pt>
                <c:pt idx="1">
                  <c:v>5.2232518955349617E-2</c:v>
                </c:pt>
                <c:pt idx="2">
                  <c:v>2.6595744680851064E-2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42-4F14-B871-E06D48E1032A}"/>
            </c:ext>
          </c:extLst>
        </c:ser>
        <c:ser>
          <c:idx val="3"/>
          <c:order val="4"/>
          <c:tx>
            <c:strRef>
              <c:f>'Introducción. Tipos de centro'!$B$11</c:f>
              <c:strCache>
                <c:ptCount val="1"/>
                <c:pt idx="0">
                  <c:v>Titularidad pública y gestión privada con lucro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('Introducción. Tipos de centro'!$I$11,'Introducción. Tipos de centro'!$L$11,'Introducción. Tipos de centro'!$O$11)</c:f>
              <c:numCache>
                <c:formatCode>0.0%</c:formatCode>
                <c:ptCount val="3"/>
                <c:pt idx="0">
                  <c:v>8.7807097361237485E-2</c:v>
                </c:pt>
                <c:pt idx="1">
                  <c:v>2.358887952822241E-2</c:v>
                </c:pt>
                <c:pt idx="2">
                  <c:v>4.2553191489361701E-2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42-4F14-B871-E06D48E10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547638224"/>
        <c:axId val="547636256"/>
      </c:barChart>
      <c:catAx>
        <c:axId val="54763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6.4736304513659552E-3"/>
          <c:y val="0.84463297756237499"/>
          <c:w val="0.99024229729904456"/>
          <c:h val="0.149689405716983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'1.2.6.1.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'1.2.6.1.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'1.2.6.1. Dotación. Habitaciones'!$H$12:$H$16</c:f>
              <c:numCache>
                <c:formatCode>0.0%</c:formatCode>
                <c:ptCount val="5"/>
                <c:pt idx="0">
                  <c:v>0.44178700361010831</c:v>
                </c:pt>
                <c:pt idx="1">
                  <c:v>0.47671798723244463</c:v>
                </c:pt>
                <c:pt idx="2">
                  <c:v>0.47605926021979444</c:v>
                </c:pt>
                <c:pt idx="3">
                  <c:v>0.38611424469285199</c:v>
                </c:pt>
                <c:pt idx="4">
                  <c:v>0.48151706883736106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'1.2.6.1. Dotación. Habitaciones'!$B$17</c:f>
              <c:strCache>
                <c:ptCount val="1"/>
                <c:pt idx="0">
                  <c:v>Total nacional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('1.2.6.1. Dotación. Habitaciones'!$H$17,'1.2.6.1. Dotación. Habitaciones'!$H$17,'1.2.6.1. Dotación. Habitaciones'!$H$17,'1.2.6.1. Dotación. Habitaciones'!$H$17,'1.2.6.1. Dotación. Habitaciones'!$H$17)</c:f>
              <c:numCache>
                <c:formatCode>0.0%</c:formatCode>
                <c:ptCount val="5"/>
                <c:pt idx="0">
                  <c:v>0.4320297131448369</c:v>
                </c:pt>
                <c:pt idx="1">
                  <c:v>0.4320297131448369</c:v>
                </c:pt>
                <c:pt idx="2">
                  <c:v>0.4320297131448369</c:v>
                </c:pt>
                <c:pt idx="3">
                  <c:v>0.4320297131448369</c:v>
                </c:pt>
                <c:pt idx="4">
                  <c:v>0.4320297131448369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('1.3. Infraestructuras. Caracter'!$G$8,'1.3. Infraestructuras. Caracter'!$I$8,'1.3. Infraestructuras. Caracter'!$K$8,'1.3. Infraestructuras. Caracter'!$M$8,'1.3.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('1.3. Infraestructuras. Caracter'!$H$17,'1.3. Infraestructuras. Caracter'!$J$17,'1.3. Infraestructuras. Caracter'!$L$17,'1.3. Infraestructuras. Caracter'!$N$17,'1.3. Infraestructuras. Caracter'!$P$17)</c:f>
              <c:numCache>
                <c:formatCode>0.0%</c:formatCode>
                <c:ptCount val="5"/>
                <c:pt idx="0">
                  <c:v>0.38989990900818927</c:v>
                </c:pt>
                <c:pt idx="1">
                  <c:v>0.9065059144676979</c:v>
                </c:pt>
                <c:pt idx="2">
                  <c:v>0.78980891719745228</c:v>
                </c:pt>
                <c:pt idx="3">
                  <c:v>0.75454959053685167</c:v>
                </c:pt>
                <c:pt idx="4">
                  <c:v>0.70950864422201998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'1.4.2.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'1.4.2.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'1.4.2. Personal. Sexo'!$R$11:$R$15</c:f>
              <c:numCache>
                <c:formatCode>0.0%</c:formatCode>
                <c:ptCount val="5"/>
                <c:pt idx="0">
                  <c:v>0.12301941530908279</c:v>
                </c:pt>
                <c:pt idx="1">
                  <c:v>0.13932357395254921</c:v>
                </c:pt>
                <c:pt idx="2">
                  <c:v>0.15850543676567175</c:v>
                </c:pt>
                <c:pt idx="3">
                  <c:v>0.13921529794912418</c:v>
                </c:pt>
                <c:pt idx="4">
                  <c:v>0.12669853057355032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'1.4.2.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'1.4.2.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'1.4.2. Personal. Sexo'!$T$11:$T$15</c:f>
              <c:numCache>
                <c:formatCode>0.0%</c:formatCode>
                <c:ptCount val="5"/>
                <c:pt idx="0">
                  <c:v>0.87698058469091722</c:v>
                </c:pt>
                <c:pt idx="1">
                  <c:v>0.86067642604745076</c:v>
                </c:pt>
                <c:pt idx="2">
                  <c:v>0.84149456323432825</c:v>
                </c:pt>
                <c:pt idx="3">
                  <c:v>0.86078470205087576</c:v>
                </c:pt>
                <c:pt idx="4">
                  <c:v>0.87330146942644971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'1.4.3.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'1.4.3.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'1.4.3. Personal. Tipo jornada'!$H$10:$H$14</c:f>
              <c:numCache>
                <c:formatCode>0.0%</c:formatCode>
                <c:ptCount val="5"/>
                <c:pt idx="0">
                  <c:v>0.66843338540504349</c:v>
                </c:pt>
                <c:pt idx="1">
                  <c:v>0.65640249032475184</c:v>
                </c:pt>
                <c:pt idx="2">
                  <c:v>0.82631540538568193</c:v>
                </c:pt>
                <c:pt idx="3">
                  <c:v>0.70819030014963469</c:v>
                </c:pt>
                <c:pt idx="4">
                  <c:v>0.7237517775319956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'1.4.3.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'1.4.3.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'1.4.3. Personal. Tipo jornada'!$J$10:$J$14</c:f>
              <c:numCache>
                <c:formatCode>0.0%</c:formatCode>
                <c:ptCount val="5"/>
                <c:pt idx="0">
                  <c:v>0.33156661459495651</c:v>
                </c:pt>
                <c:pt idx="1">
                  <c:v>0.34359750967524821</c:v>
                </c:pt>
                <c:pt idx="2">
                  <c:v>0.17368459461431804</c:v>
                </c:pt>
                <c:pt idx="3">
                  <c:v>0.29180969985036531</c:v>
                </c:pt>
                <c:pt idx="4">
                  <c:v>0.2762482224680044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'1.4.4.1.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'1.4.4.1. Personal. Niveles aten'!$K$41:$K$45</c:f>
              <c:strCache>
                <c:ptCount val="5"/>
                <c:pt idx="0">
                  <c:v>Titularidad y gestión privada con lucro</c:v>
                </c:pt>
                <c:pt idx="1">
                  <c:v>Titularidad y gestión privada sin lucro</c:v>
                </c:pt>
                <c:pt idx="2">
                  <c:v>Titularidad pública y gestión privada sin lucro</c:v>
                </c:pt>
                <c:pt idx="3">
                  <c:v>Titularidad pública y gestión privada con lucro</c:v>
                </c:pt>
                <c:pt idx="4">
                  <c:v>Titularidad y gestión pública</c:v>
                </c:pt>
              </c:strCache>
            </c:strRef>
          </c:cat>
          <c:val>
            <c:numRef>
              <c:f>'1.4.4.1. Personal. Niveles aten'!$L$41:$L$45</c:f>
              <c:numCache>
                <c:formatCode>#,##0.00</c:formatCode>
                <c:ptCount val="5"/>
                <c:pt idx="0">
                  <c:v>0.33236042929683651</c:v>
                </c:pt>
                <c:pt idx="1">
                  <c:v>0.34817242775245832</c:v>
                </c:pt>
                <c:pt idx="2">
                  <c:v>0.38003271263210869</c:v>
                </c:pt>
                <c:pt idx="3">
                  <c:v>0.38215082943055984</c:v>
                </c:pt>
                <c:pt idx="4">
                  <c:v>0.48430127273191009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'1.4.4.1. Personal. Niveles aten'!$B$33:$B$35</c:f>
              <c:strCache>
                <c:ptCount val="3"/>
                <c:pt idx="0">
                  <c:v>Total nacional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('1.4.4.1. Personal. Niveles aten'!$L$33,'1.4.4.1. Personal. Niveles aten'!$L$33,'1.4.4.1. Personal. Niveles aten'!$L$33,'1.4.4.1. Personal. Niveles aten'!$L$33,'1.4.4.1. Personal. Niveles aten'!$L$33)</c:f>
              <c:numCache>
                <c:formatCode>0.00</c:formatCode>
                <c:ptCount val="5"/>
                <c:pt idx="0">
                  <c:v>0.36243485186916696</c:v>
                </c:pt>
                <c:pt idx="1">
                  <c:v>0.36243485186916696</c:v>
                </c:pt>
                <c:pt idx="2">
                  <c:v>0.36243485186916696</c:v>
                </c:pt>
                <c:pt idx="3">
                  <c:v>0.36243485186916696</c:v>
                </c:pt>
                <c:pt idx="4">
                  <c:v>0.36243485186916696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Centros por modelo de gestión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866087981010794"/>
          <c:y val="0.16283856759284399"/>
          <c:w val="0.78917431275921845"/>
          <c:h val="0.651077192982456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'2.1.1. Datos General. Modelos'!$I$36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'2.1.1. Datos General. Modelos'!$I$37:$I$41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privada con lucro</c:v>
                </c:pt>
                <c:pt idx="3">
                  <c:v>Titularidad y gestión pública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'2.1.1. Datos General. Modelos'!$J$37:$J$41</c:f>
              <c:numCache>
                <c:formatCode>0.0%</c:formatCode>
                <c:ptCount val="5"/>
                <c:pt idx="0">
                  <c:v>2.358887952822241E-2</c:v>
                </c:pt>
                <c:pt idx="1">
                  <c:v>5.2232518955349617E-2</c:v>
                </c:pt>
                <c:pt idx="2">
                  <c:v>5.7287278854254421E-2</c:v>
                </c:pt>
                <c:pt idx="3">
                  <c:v>0.13732097725358045</c:v>
                </c:pt>
                <c:pt idx="4">
                  <c:v>0.72957034540859311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B9-4DF5-BBB0-0414AE6D2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r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C. mayores cada 10.000 pers. 80 o más años</a:t>
            </a:r>
          </a:p>
        </c:rich>
      </c:tx>
      <c:layout>
        <c:manualLayout>
          <c:xMode val="edge"/>
          <c:yMode val="edge"/>
          <c:x val="9.2300231481481476E-2"/>
          <c:y val="3.713431786216596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712093873354364"/>
          <c:y val="0.1334316315947329"/>
          <c:w val="0.64372579365079363"/>
          <c:h val="0.78686069425894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Datos General. Centros R'!$F$36</c:f>
              <c:strCache>
                <c:ptCount val="1"/>
                <c:pt idx="0">
                  <c:v>CCAA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'2.1.2. Datos General. Centros R'!$F$37:$F$54</c:f>
              <c:strCache>
                <c:ptCount val="18"/>
                <c:pt idx="0">
                  <c:v>Madrid, Comunidad de</c:v>
                </c:pt>
                <c:pt idx="1">
                  <c:v>Rioja, La</c:v>
                </c:pt>
                <c:pt idx="2">
                  <c:v>País Vasco</c:v>
                </c:pt>
                <c:pt idx="3">
                  <c:v>Ceuta y Melilla</c:v>
                </c:pt>
                <c:pt idx="4">
                  <c:v>Murcia, Región de</c:v>
                </c:pt>
                <c:pt idx="5">
                  <c:v>Comunitat Valenciana</c:v>
                </c:pt>
                <c:pt idx="6">
                  <c:v>Asturias, Principado de</c:v>
                </c:pt>
                <c:pt idx="7">
                  <c:v>Galicia</c:v>
                </c:pt>
                <c:pt idx="8">
                  <c:v>Cantabria</c:v>
                </c:pt>
                <c:pt idx="9">
                  <c:v>Canarias</c:v>
                </c:pt>
                <c:pt idx="10">
                  <c:v>Extremadura</c:v>
                </c:pt>
                <c:pt idx="11">
                  <c:v>Navarra, Comunidad Foral de</c:v>
                </c:pt>
                <c:pt idx="12">
                  <c:v>Andalucía</c:v>
                </c:pt>
                <c:pt idx="13">
                  <c:v>Aragón</c:v>
                </c:pt>
                <c:pt idx="14">
                  <c:v>Castilla - La Mancha</c:v>
                </c:pt>
                <c:pt idx="15">
                  <c:v>Cataluña</c:v>
                </c:pt>
                <c:pt idx="16">
                  <c:v>Balears, Illes</c:v>
                </c:pt>
                <c:pt idx="17">
                  <c:v>Castilla y León</c:v>
                </c:pt>
              </c:strCache>
            </c:strRef>
          </c:cat>
          <c:val>
            <c:numRef>
              <c:f>'2.1.2. Datos General. Centros R'!$G$37:$G$54</c:f>
              <c:numCache>
                <c:formatCode>#,##0.00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0.28592668839709501</c:v>
                </c:pt>
                <c:pt idx="3">
                  <c:v>0.96894530303764348</c:v>
                </c:pt>
                <c:pt idx="4">
                  <c:v>1.5211439002129601</c:v>
                </c:pt>
                <c:pt idx="5">
                  <c:v>1.5953954433051685</c:v>
                </c:pt>
                <c:pt idx="6">
                  <c:v>1.7237218602406317</c:v>
                </c:pt>
                <c:pt idx="7">
                  <c:v>2.7469014478065046</c:v>
                </c:pt>
                <c:pt idx="8">
                  <c:v>2.9482580708564692</c:v>
                </c:pt>
                <c:pt idx="9">
                  <c:v>3.1463284766929669</c:v>
                </c:pt>
                <c:pt idx="10">
                  <c:v>3.5812037960760237</c:v>
                </c:pt>
                <c:pt idx="11">
                  <c:v>4.0523017073697858</c:v>
                </c:pt>
                <c:pt idx="12">
                  <c:v>4.0861736246076932</c:v>
                </c:pt>
                <c:pt idx="13">
                  <c:v>4.1776646854408384</c:v>
                </c:pt>
                <c:pt idx="14">
                  <c:v>4.576932261402531</c:v>
                </c:pt>
                <c:pt idx="15">
                  <c:v>5.8043775921258902</c:v>
                </c:pt>
                <c:pt idx="16">
                  <c:v>9.2780026990553299</c:v>
                </c:pt>
                <c:pt idx="17">
                  <c:v>9.6068536424103037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2-4236-8298-9B576D05A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Datos General. Centros R'!$B$30</c:f>
              <c:strCache>
                <c:ptCount val="1"/>
                <c:pt idx="0">
                  <c:v>Total nacional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0AE2-4236-8298-9B576D05A80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2-4236-8298-9B576D05A805}"/>
                </c:ext>
              </c:extLst>
            </c:dLbl>
            <c:dLbl>
              <c:idx val="1"/>
              <c:layout>
                <c:manualLayout>
                  <c:x val="-4.019107142857152E-2"/>
                  <c:y val="-4.020116959064329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E2-4236-8298-9B576D05A8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('2.1.2. Datos General. Centros R'!$G$30,'2.1.2. Datos General. Centros R'!$G$30,'2.1.2. Datos General. Centros R'!$G$30,'2.1.2. Datos General. Centros R'!$G$30,'2.1.2. Datos General. Centros R'!$G$30,'2.1.2. Datos General. Centros R'!$G$30,'2.1.2. Datos General. Centros R'!$G$30,'2.1.2. Datos General. Centros R'!$G$30,'2.1.2. Datos General. Centros R'!$G$30,'2.1.2. Datos General. Centros R'!$G$30,'2.1.2. Datos General. Centros R'!$G$30,'2.1.2. Datos General. Centros R'!$G$30,'2.1.2. Datos General. Centros R'!$G$30,'2.1.2. Datos General. Centros R'!$G$30,'2.1.2. Datos General. Centros R'!$G$30,'2.1.2. Datos General. Centros R'!$G$30,'2.1.2. Datos General. Centros R'!$G$30,'2.1.2. Datos General. Centros R'!$G$30)</c:f>
              <c:numCache>
                <c:formatCode>#,##0.00</c:formatCode>
                <c:ptCount val="18"/>
                <c:pt idx="0">
                  <c:v>3.5459478061576415</c:v>
                </c:pt>
                <c:pt idx="1">
                  <c:v>3.5459478061576415</c:v>
                </c:pt>
                <c:pt idx="2">
                  <c:v>3.5459478061576415</c:v>
                </c:pt>
                <c:pt idx="3">
                  <c:v>3.5459478061576415</c:v>
                </c:pt>
                <c:pt idx="4">
                  <c:v>3.5459478061576415</c:v>
                </c:pt>
                <c:pt idx="5">
                  <c:v>3.5459478061576415</c:v>
                </c:pt>
                <c:pt idx="6">
                  <c:v>3.5459478061576415</c:v>
                </c:pt>
                <c:pt idx="7">
                  <c:v>3.5459478061576415</c:v>
                </c:pt>
                <c:pt idx="8">
                  <c:v>3.5459478061576415</c:v>
                </c:pt>
                <c:pt idx="9">
                  <c:v>3.5459478061576415</c:v>
                </c:pt>
                <c:pt idx="10">
                  <c:v>3.5459478061576415</c:v>
                </c:pt>
                <c:pt idx="11">
                  <c:v>3.5459478061576415</c:v>
                </c:pt>
                <c:pt idx="12">
                  <c:v>3.5459478061576415</c:v>
                </c:pt>
                <c:pt idx="13">
                  <c:v>3.5459478061576415</c:v>
                </c:pt>
                <c:pt idx="14">
                  <c:v>3.5459478061576415</c:v>
                </c:pt>
                <c:pt idx="15">
                  <c:v>3.5459478061576415</c:v>
                </c:pt>
                <c:pt idx="16">
                  <c:v>3.5459478061576415</c:v>
                </c:pt>
                <c:pt idx="17">
                  <c:v>3.5459478061576415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0AE2-4236-8298-9B576D05A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#,##0.00" sourceLinked="1"/>
        <c:majorTickMark val="none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694837962962966"/>
          <c:y val="0.91428481012658225"/>
          <c:w val="0.43198299307609173"/>
          <c:h val="6.46556249434337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'2.2.3.1.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'2.2.3.1. Dotación. Perfil resid'!$O$39:$O$41</c:f>
              <c:numCache>
                <c:formatCode>#,##0</c:formatCode>
                <c:ptCount val="3"/>
                <c:pt idx="0">
                  <c:v>2987</c:v>
                </c:pt>
                <c:pt idx="1">
                  <c:v>16198</c:v>
                </c:pt>
                <c:pt idx="2">
                  <c:v>13749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('2.2.3.1. Dotación. Perfil resid'!$I$22,'2.2.3.1. Dotación. Perfil resid'!$K$22,'2.2.3.1.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('2.2.3.1. Dotación. Perfil resid'!$J$42,'2.2.3.1. Dotación. Perfil resid'!$L$42,'2.2.3.1. Dotación. Perfil resid'!$N$42)</c:f>
              <c:numCache>
                <c:formatCode>0.0%</c:formatCode>
                <c:ptCount val="3"/>
                <c:pt idx="0">
                  <c:v>0.84866703103176044</c:v>
                </c:pt>
                <c:pt idx="1">
                  <c:v>0.11629319244549706</c:v>
                </c:pt>
                <c:pt idx="2">
                  <c:v>3.5039776522742455E-2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('2.2.3.1. Dotación. Perfil resid'!$G$9,'2.2.3.1.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('2.2.3.1. Dotación. Perfil resid'!$H$16,'2.2.3.1. Dotación. Perfil resid'!$J$16)</c:f>
              <c:numCache>
                <c:formatCode>0.0%</c:formatCode>
                <c:ptCount val="2"/>
                <c:pt idx="0">
                  <c:v>0.58447197425153341</c:v>
                </c:pt>
                <c:pt idx="1">
                  <c:v>0.41552802574846665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Centros por tipo</a:t>
            </a:r>
          </a:p>
        </c:rich>
      </c:tx>
      <c:layout>
        <c:manualLayout>
          <c:xMode val="edge"/>
          <c:yMode val="edge"/>
          <c:x val="0.38278376063293806"/>
          <c:y val="6.32466651686218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9104655591643752"/>
          <c:y val="6.728095573141582E-2"/>
          <c:w val="0.6271535064388235"/>
          <c:h val="0.78319066761930811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0B4-4D2A-BD41-227C660C99C0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0B4-4D2A-BD41-227C660C99C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C0B4-4D2A-BD41-227C660C99C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C0B4-4D2A-BD41-227C660C99C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('Introducción. Tipos de centro'!$G$7,'Introducción. Tipos de centro'!$J$7,'Introducción. Tipos de centro'!$M$7)</c:f>
              <c:strCache>
                <c:ptCount val="3"/>
                <c:pt idx="0">
                  <c:v>Centros de atención a personas mayores</c:v>
                </c:pt>
                <c:pt idx="1">
                  <c:v>Centros de atención a personas con discapacidad</c:v>
                </c:pt>
                <c:pt idx="2">
                  <c:v>Centros de otro tipo</c:v>
                </c:pt>
              </c:strCache>
            </c:strRef>
          </c:cat>
          <c:val>
            <c:numRef>
              <c:f>('Introducción. Tipos de centro'!$H$16,'Introducción. Tipos de centro'!$K$16,'Introducción. Tipos de centro'!$N$16)</c:f>
              <c:numCache>
                <c:formatCode>0.0%</c:formatCode>
                <c:ptCount val="3"/>
                <c:pt idx="0">
                  <c:v>0.76173973314850107</c:v>
                </c:pt>
                <c:pt idx="1">
                  <c:v>0.2056835903656212</c:v>
                </c:pt>
                <c:pt idx="2">
                  <c:v>3.2576676485877663E-2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B4-4D2A-BD41-227C660C99C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819430092199002"/>
          <c:y val="0.9031577529600181"/>
          <c:w val="0.74470683384733583"/>
          <c:h val="9.4652093457134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'2.2.4.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'2.2.4.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'2.2.4. Dotación. Empadronados'!$J$12:$J$16</c:f>
              <c:numCache>
                <c:formatCode>0.0%</c:formatCode>
                <c:ptCount val="5"/>
                <c:pt idx="0">
                  <c:v>0.64692982456140347</c:v>
                </c:pt>
                <c:pt idx="1">
                  <c:v>0.75287042099507928</c:v>
                </c:pt>
                <c:pt idx="2">
                  <c:v>0.69417786308381313</c:v>
                </c:pt>
                <c:pt idx="3">
                  <c:v>0.69738962294553652</c:v>
                </c:pt>
                <c:pt idx="4">
                  <c:v>0.68216719454842112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'2.2.4. Dotación. Empadronados'!$B$17</c:f>
              <c:strCache>
                <c:ptCount val="1"/>
                <c:pt idx="0">
                  <c:v>Total nacional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('2.2.4. Dotación. Empadronados'!$J$17,'2.2.4. Dotación. Empadronados'!$J$17,'2.2.4. Dotación. Empadronados'!$J$17,'2.2.4. Dotación. Empadronados'!$J$17,'2.2.4. Dotación. Empadronados'!$J$17)</c:f>
              <c:numCache>
                <c:formatCode>0.0%</c:formatCode>
                <c:ptCount val="5"/>
                <c:pt idx="0">
                  <c:v>0.68883220987429405</c:v>
                </c:pt>
                <c:pt idx="1">
                  <c:v>0.68883220987429405</c:v>
                </c:pt>
                <c:pt idx="2">
                  <c:v>0.68883220987429405</c:v>
                </c:pt>
                <c:pt idx="3">
                  <c:v>0.68883220987429405</c:v>
                </c:pt>
                <c:pt idx="4">
                  <c:v>0.68883220987429405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'2.2.5.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'2.2.5.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'2.2.5. Dotación. Servicios prox'!$H$11:$H$15</c:f>
              <c:numCache>
                <c:formatCode>0.0%</c:formatCode>
                <c:ptCount val="5"/>
                <c:pt idx="0">
                  <c:v>0.4642857142857143</c:v>
                </c:pt>
                <c:pt idx="1">
                  <c:v>0.58064516129032262</c:v>
                </c:pt>
                <c:pt idx="2">
                  <c:v>0.47239263803680981</c:v>
                </c:pt>
                <c:pt idx="3">
                  <c:v>0.26470588235294118</c:v>
                </c:pt>
                <c:pt idx="4">
                  <c:v>0.61316397228637409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'2.2.5.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'2.2.5.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'2.2.5. Dotación. Servicios prox'!$J$11:$J$15</c:f>
              <c:numCache>
                <c:formatCode>0.0%</c:formatCode>
                <c:ptCount val="5"/>
                <c:pt idx="0">
                  <c:v>0.32142857142857145</c:v>
                </c:pt>
                <c:pt idx="1">
                  <c:v>0.37096774193548387</c:v>
                </c:pt>
                <c:pt idx="2">
                  <c:v>0.22085889570552147</c:v>
                </c:pt>
                <c:pt idx="3">
                  <c:v>0.26470588235294118</c:v>
                </c:pt>
                <c:pt idx="4">
                  <c:v>0.49769053117782908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'2.2.6.1.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'2.2.6.1.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'2.2.6.1. Dotación. Habitaciones'!$H$12:$H$16</c:f>
              <c:numCache>
                <c:formatCode>0.0%</c:formatCode>
                <c:ptCount val="5"/>
                <c:pt idx="0">
                  <c:v>0.44559585492227977</c:v>
                </c:pt>
                <c:pt idx="1">
                  <c:v>0.37942955920484012</c:v>
                </c:pt>
                <c:pt idx="2">
                  <c:v>0.52464268112370627</c:v>
                </c:pt>
                <c:pt idx="3">
                  <c:v>0.31168831168831168</c:v>
                </c:pt>
                <c:pt idx="4">
                  <c:v>0.38177262762292513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'2.2.6.1. Dotación. Habitaciones'!$B$17</c:f>
              <c:strCache>
                <c:ptCount val="1"/>
                <c:pt idx="0">
                  <c:v>Total nacional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('2.2.6.1. Dotación. Habitaciones'!$H$17,'2.2.6.1. Dotación. Habitaciones'!$H$17,'2.2.6.1. Dotación. Habitaciones'!$H$17,'2.2.6.1. Dotación. Habitaciones'!$H$17,'2.2.6.1. Dotación. Habitaciones'!$H$17)</c:f>
              <c:numCache>
                <c:formatCode>0.0%</c:formatCode>
                <c:ptCount val="5"/>
                <c:pt idx="0">
                  <c:v>0.40515348201649504</c:v>
                </c:pt>
                <c:pt idx="1">
                  <c:v>0.40515348201649504</c:v>
                </c:pt>
                <c:pt idx="2">
                  <c:v>0.40515348201649504</c:v>
                </c:pt>
                <c:pt idx="3">
                  <c:v>0.40515348201649504</c:v>
                </c:pt>
                <c:pt idx="4">
                  <c:v>0.40515348201649504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('2.3. Infraestructuras. Caracter'!$G$8,'2.3. Infraestructuras. Caracter'!$I$8,'2.3. Infraestructuras. Caracter'!$K$8,'2.3. Infraestructuras. Caracter'!$M$8,'2.3.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('2.3. Infraestructuras. Caracter'!$H$17,'2.3. Infraestructuras. Caracter'!$J$17,'2.3. Infraestructuras. Caracter'!$L$17,'2.3. Infraestructuras. Caracter'!$N$17,'2.3. Infraestructuras. Caracter'!$P$17)</c:f>
              <c:numCache>
                <c:formatCode>0.0%</c:formatCode>
                <c:ptCount val="5"/>
                <c:pt idx="0">
                  <c:v>0.2813816343723673</c:v>
                </c:pt>
                <c:pt idx="1">
                  <c:v>0.82898062342038759</c:v>
                </c:pt>
                <c:pt idx="2">
                  <c:v>0.77590564448188715</c:v>
                </c:pt>
                <c:pt idx="3">
                  <c:v>0.61668070766638583</c:v>
                </c:pt>
                <c:pt idx="4">
                  <c:v>0.80960404380791917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'2.4.2.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'2.4.2.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'2.4.2. Personal. Sexo'!$R$11:$R$15</c:f>
              <c:numCache>
                <c:formatCode>0.0%</c:formatCode>
                <c:ptCount val="5"/>
                <c:pt idx="0">
                  <c:v>0.18181818181818182</c:v>
                </c:pt>
                <c:pt idx="1">
                  <c:v>0.22103303862261517</c:v>
                </c:pt>
                <c:pt idx="2">
                  <c:v>0.19552024715877744</c:v>
                </c:pt>
                <c:pt idx="3">
                  <c:v>0.23436869705526422</c:v>
                </c:pt>
                <c:pt idx="4">
                  <c:v>0.22303710094909404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'2.4.2.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'2.4.2.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'2.4.2. Personal. Sexo'!$T$11:$T$15</c:f>
              <c:numCache>
                <c:formatCode>0.0%</c:formatCode>
                <c:ptCount val="5"/>
                <c:pt idx="0">
                  <c:v>0.81818181818181823</c:v>
                </c:pt>
                <c:pt idx="1">
                  <c:v>0.77896696137738486</c:v>
                </c:pt>
                <c:pt idx="2">
                  <c:v>0.80447975284122253</c:v>
                </c:pt>
                <c:pt idx="3">
                  <c:v>0.7656313029447358</c:v>
                </c:pt>
                <c:pt idx="4">
                  <c:v>0.77696289905090599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'2.4.3.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'2.4.3.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'2.4.3. Personal. Tipo jornada'!$H$10:$H$14</c:f>
              <c:numCache>
                <c:formatCode>0.0%</c:formatCode>
                <c:ptCount val="5"/>
                <c:pt idx="0">
                  <c:v>0.70928030303030298</c:v>
                </c:pt>
                <c:pt idx="1">
                  <c:v>0.67845509539320614</c:v>
                </c:pt>
                <c:pt idx="2">
                  <c:v>0.87377248151826103</c:v>
                </c:pt>
                <c:pt idx="3">
                  <c:v>0.75554659136748692</c:v>
                </c:pt>
                <c:pt idx="4">
                  <c:v>0.66803278688524592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'2.4.3.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'2.4.3.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'2.4.3. Personal. Tipo jornada'!$J$10:$J$14</c:f>
              <c:numCache>
                <c:formatCode>0.0%</c:formatCode>
                <c:ptCount val="5"/>
                <c:pt idx="0">
                  <c:v>0.29071969696969696</c:v>
                </c:pt>
                <c:pt idx="1">
                  <c:v>0.32154490460679386</c:v>
                </c:pt>
                <c:pt idx="2">
                  <c:v>0.12622751848173894</c:v>
                </c:pt>
                <c:pt idx="3">
                  <c:v>0.24445340863251311</c:v>
                </c:pt>
                <c:pt idx="4">
                  <c:v>0.33196721311475408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'2.4.4.1. Personal. Niveles aten'!$B$9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'2.4.4.1. Personal. Niveles aten'!$K$42:$K$46</c:f>
              <c:strCache>
                <c:ptCount val="5"/>
                <c:pt idx="0">
                  <c:v>Titularidad y gestión privada con lucro</c:v>
                </c:pt>
                <c:pt idx="1">
                  <c:v>Titularidad y gestión privada sin lucro</c:v>
                </c:pt>
                <c:pt idx="2">
                  <c:v>Titularidad pública y gestión privada con lucro</c:v>
                </c:pt>
                <c:pt idx="3">
                  <c:v>Titularidad pública y gestión privada sin lucro</c:v>
                </c:pt>
                <c:pt idx="4">
                  <c:v>Titularidad y gestión pública</c:v>
                </c:pt>
              </c:strCache>
            </c:strRef>
          </c:cat>
          <c:val>
            <c:numRef>
              <c:f>'2.4.4.1. Personal. Niveles aten'!$L$42:$L$46</c:f>
              <c:numCache>
                <c:formatCode>#,##0.00</c:formatCode>
                <c:ptCount val="5"/>
                <c:pt idx="0">
                  <c:v>0.43361263293586849</c:v>
                </c:pt>
                <c:pt idx="1">
                  <c:v>0.5765908436510222</c:v>
                </c:pt>
                <c:pt idx="2">
                  <c:v>0.60087719298245612</c:v>
                </c:pt>
                <c:pt idx="3">
                  <c:v>0.62356478950246041</c:v>
                </c:pt>
                <c:pt idx="4">
                  <c:v>0.70641394753678821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436392"/>
        <c:axId val="79744000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'2.4.4.1. Personal. Niveles aten'!$B$34</c15:sqref>
                        </c15:formulaRef>
                      </c:ext>
                    </c:extLst>
                    <c:strCache>
                      <c:ptCount val="1"/>
                      <c:pt idx="0">
                        <c:v>Total nacional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'2.4.4.1. Personal. Niveles aten'!$L$34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0.59104572781927489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'2.4.4.1. Personal. Niveles aten'!$L$34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0.59104572781927489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DBF0-4A62-8D12-0790E46BDEF1}"/>
                  </c:ext>
                </c:extLst>
              </c15:ser>
            </c15:filteredLineSeries>
          </c:ext>
        </c:extLst>
      </c:line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between"/>
      </c:valAx>
      <c:cat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Centros por modelo de gestión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866087981010794"/>
          <c:y val="0.16283856759284399"/>
          <c:w val="0.78917431275921845"/>
          <c:h val="0.651077192982456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'1.1.1. Datos General. Modelos'!$I$36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'1.1.1. Datos General. Modelos'!$I$37:$I$41</c:f>
              <c:strCache>
                <c:ptCount val="5"/>
                <c:pt idx="0">
                  <c:v>Titularidad pública y gestión privada sin lucro</c:v>
                </c:pt>
                <c:pt idx="1">
                  <c:v>Titularidad pública y gestión privada con lucro</c:v>
                </c:pt>
                <c:pt idx="2">
                  <c:v>Titularidad y gestión pública</c:v>
                </c:pt>
                <c:pt idx="3">
                  <c:v>Titularidad y gestión privada sin lucro</c:v>
                </c:pt>
                <c:pt idx="4">
                  <c:v>Titularidad y gestión privada con lucro</c:v>
                </c:pt>
              </c:strCache>
            </c:strRef>
          </c:cat>
          <c:val>
            <c:numRef>
              <c:f>'1.1.1. Datos General. Modelos'!$J$37:$J$41</c:f>
              <c:numCache>
                <c:formatCode>0.0%</c:formatCode>
                <c:ptCount val="5"/>
                <c:pt idx="0">
                  <c:v>3.2757051865332121E-2</c:v>
                </c:pt>
                <c:pt idx="1">
                  <c:v>8.7807097361237485E-2</c:v>
                </c:pt>
                <c:pt idx="2">
                  <c:v>0.14171974522292993</c:v>
                </c:pt>
                <c:pt idx="3">
                  <c:v>0.25227479526842583</c:v>
                </c:pt>
                <c:pt idx="4">
                  <c:v>0.4854413102820746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58-405D-B4F1-F4E3983F3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r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C. mayores cada 10.000 pers. 80 o más años</a:t>
            </a:r>
          </a:p>
        </c:rich>
      </c:tx>
      <c:layout>
        <c:manualLayout>
          <c:xMode val="edge"/>
          <c:yMode val="edge"/>
          <c:x val="9.2300231481481476E-2"/>
          <c:y val="3.713431786216596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712093873354364"/>
          <c:y val="0.1334316315947329"/>
          <c:w val="0.64372579365079363"/>
          <c:h val="0.78686069425894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Datos General. Centros R'!$F$36</c:f>
              <c:strCache>
                <c:ptCount val="1"/>
                <c:pt idx="0">
                  <c:v>CCAA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'1.1.2. Datos General. Centros R'!$F$37:$F$54</c:f>
              <c:strCache>
                <c:ptCount val="18"/>
                <c:pt idx="0">
                  <c:v>Murcia, Región de</c:v>
                </c:pt>
                <c:pt idx="1">
                  <c:v>Ceuta y Melilla</c:v>
                </c:pt>
                <c:pt idx="2">
                  <c:v>Comunitat Valenciana</c:v>
                </c:pt>
                <c:pt idx="3">
                  <c:v>Balears, Illes</c:v>
                </c:pt>
                <c:pt idx="4">
                  <c:v>Andalucía</c:v>
                </c:pt>
                <c:pt idx="5">
                  <c:v>Canarias</c:v>
                </c:pt>
                <c:pt idx="6">
                  <c:v>Madrid, Comunidad de</c:v>
                </c:pt>
                <c:pt idx="7">
                  <c:v>Rioja, La</c:v>
                </c:pt>
                <c:pt idx="8">
                  <c:v>Cantabria</c:v>
                </c:pt>
                <c:pt idx="9">
                  <c:v>Galicia</c:v>
                </c:pt>
                <c:pt idx="10">
                  <c:v>Navarra, Comunidad Foral de</c:v>
                </c:pt>
                <c:pt idx="11">
                  <c:v>Cataluña</c:v>
                </c:pt>
                <c:pt idx="12">
                  <c:v>País Vasco</c:v>
                </c:pt>
                <c:pt idx="13">
                  <c:v>Asturias, Principado de</c:v>
                </c:pt>
                <c:pt idx="14">
                  <c:v>Aragón</c:v>
                </c:pt>
                <c:pt idx="15">
                  <c:v>Castilla y León</c:v>
                </c:pt>
                <c:pt idx="16">
                  <c:v>Castilla - La Mancha</c:v>
                </c:pt>
                <c:pt idx="17">
                  <c:v>Extremadura</c:v>
                </c:pt>
              </c:strCache>
            </c:strRef>
          </c:cat>
          <c:val>
            <c:numRef>
              <c:f>'1.1.2. Datos General. Centros R'!$G$37:$G$54</c:f>
              <c:numCache>
                <c:formatCode>#,##0.00</c:formatCode>
                <c:ptCount val="18"/>
                <c:pt idx="0">
                  <c:v>7.5372676009156381</c:v>
                </c:pt>
                <c:pt idx="1">
                  <c:v>8.2321465322082741</c:v>
                </c:pt>
                <c:pt idx="2">
                  <c:v>8.7358043179832769</c:v>
                </c:pt>
                <c:pt idx="3">
                  <c:v>8.9724584536162908</c:v>
                </c:pt>
                <c:pt idx="4">
                  <c:v>8.9731566946413359</c:v>
                </c:pt>
                <c:pt idx="5">
                  <c:v>10.791103102180221</c:v>
                </c:pt>
                <c:pt idx="6">
                  <c:v>11.045874136450305</c:v>
                </c:pt>
                <c:pt idx="7">
                  <c:v>13.097872724809177</c:v>
                </c:pt>
                <c:pt idx="8">
                  <c:v>13.161743199766013</c:v>
                </c:pt>
                <c:pt idx="9">
                  <c:v>13.666889542096122</c:v>
                </c:pt>
                <c:pt idx="10">
                  <c:v>16.153141424369544</c:v>
                </c:pt>
                <c:pt idx="11">
                  <c:v>17.406766797860886</c:v>
                </c:pt>
                <c:pt idx="12">
                  <c:v>17.576126598329012</c:v>
                </c:pt>
                <c:pt idx="13">
                  <c:v>23.235073225685316</c:v>
                </c:pt>
                <c:pt idx="14">
                  <c:v>23.717942107596961</c:v>
                </c:pt>
                <c:pt idx="15">
                  <c:v>26.410421607197524</c:v>
                </c:pt>
                <c:pt idx="16">
                  <c:v>27.759288394045747</c:v>
                </c:pt>
                <c:pt idx="17">
                  <c:v>31.578095058163072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28-49A2-B497-4F32246C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Datos General. Centros R'!$B$30</c:f>
              <c:strCache>
                <c:ptCount val="1"/>
                <c:pt idx="0">
                  <c:v>Total nacional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A28-49A2-B497-4F32246CBE2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28-49A2-B497-4F32246CBE20}"/>
                </c:ext>
              </c:extLst>
            </c:dLbl>
            <c:dLbl>
              <c:idx val="1"/>
              <c:layout>
                <c:manualLayout>
                  <c:x val="-4.019107142857152E-2"/>
                  <c:y val="-4.020116959064329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28-49A2-B497-4F32246CBE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('1.1.2. Datos General. Centros R'!$G$30,'1.1.2. Datos General. Centros R'!$G$30,'1.1.2. Datos General. Centros R'!$G$30,'1.1.2. Datos General. Centros R'!$G$30,'1.1.2. Datos General. Centros R'!$G$30,'1.1.2. Datos General. Centros R'!$G$30,'1.1.2. Datos General. Centros R'!$G$30,'1.1.2. Datos General. Centros R'!$G$30,'1.1.2. Datos General. Centros R'!$G$30,'1.1.2. Datos General. Centros R'!$G$30,'1.1.2. Datos General. Centros R'!$G$30,'1.1.2. Datos General. Centros R'!$G$30,'1.1.2. Datos General. Centros R'!$G$30,'1.1.2. Datos General. Centros R'!$G$30,'1.1.2. Datos General. Centros R'!$G$30,'1.1.2. Datos General. Centros R'!$G$30,'1.1.2. Datos General. Centros R'!$G$30,'1.1.2. Datos General. Centros R'!$G$30)</c:f>
              <c:numCache>
                <c:formatCode>#,##0.00</c:formatCode>
                <c:ptCount val="18"/>
                <c:pt idx="0">
                  <c:v>15.346573884362378</c:v>
                </c:pt>
                <c:pt idx="1">
                  <c:v>15.346573884362378</c:v>
                </c:pt>
                <c:pt idx="2">
                  <c:v>15.346573884362378</c:v>
                </c:pt>
                <c:pt idx="3">
                  <c:v>15.346573884362378</c:v>
                </c:pt>
                <c:pt idx="4">
                  <c:v>15.346573884362378</c:v>
                </c:pt>
                <c:pt idx="5">
                  <c:v>15.346573884362378</c:v>
                </c:pt>
                <c:pt idx="6">
                  <c:v>15.346573884362378</c:v>
                </c:pt>
                <c:pt idx="7">
                  <c:v>15.346573884362378</c:v>
                </c:pt>
                <c:pt idx="8">
                  <c:v>15.346573884362378</c:v>
                </c:pt>
                <c:pt idx="9">
                  <c:v>15.346573884362378</c:v>
                </c:pt>
                <c:pt idx="10">
                  <c:v>15.346573884362378</c:v>
                </c:pt>
                <c:pt idx="11">
                  <c:v>15.346573884362378</c:v>
                </c:pt>
                <c:pt idx="12">
                  <c:v>15.346573884362378</c:v>
                </c:pt>
                <c:pt idx="13">
                  <c:v>15.346573884362378</c:v>
                </c:pt>
                <c:pt idx="14">
                  <c:v>15.346573884362378</c:v>
                </c:pt>
                <c:pt idx="15">
                  <c:v>15.346573884362378</c:v>
                </c:pt>
                <c:pt idx="16">
                  <c:v>15.346573884362378</c:v>
                </c:pt>
                <c:pt idx="17">
                  <c:v>15.346573884362378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AA28-49A2-B497-4F32246C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#,##0.00" sourceLinked="1"/>
        <c:majorTickMark val="none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694837962962966"/>
          <c:y val="0.91428481012658225"/>
          <c:w val="0.43198299307609173"/>
          <c:h val="6.46556249434337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'1.2.3.1.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'1.2.3.1. Dotación. Perfil resid'!$O$39:$O$41</c:f>
              <c:numCache>
                <c:formatCode>#,##0</c:formatCode>
                <c:ptCount val="3"/>
                <c:pt idx="0">
                  <c:v>58203</c:v>
                </c:pt>
                <c:pt idx="1">
                  <c:v>124692</c:v>
                </c:pt>
                <c:pt idx="2">
                  <c:v>105870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('1.2.3.1. Dotación. Perfil resid'!$I$22,'1.2.3.1. Dotación. Perfil resid'!$K$22,'1.2.3.1.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('1.2.3.1. Dotación. Perfil resid'!$J$42,'1.2.3.1. Dotación. Perfil resid'!$L$42,'1.2.3.1. Dotación. Perfil resid'!$N$42)</c:f>
              <c:numCache>
                <c:formatCode>0.0%</c:formatCode>
                <c:ptCount val="3"/>
                <c:pt idx="0">
                  <c:v>4.1770990251588661E-2</c:v>
                </c:pt>
                <c:pt idx="1">
                  <c:v>0.2137066472737347</c:v>
                </c:pt>
                <c:pt idx="2">
                  <c:v>0.74452236247467662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('1.2.3.1. Dotación. Perfil resid'!$G$9,'1.2.3.1.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('1.2.3.1. Dotación. Perfil resid'!$H$16,'1.2.3.1. Dotación. Perfil resid'!$J$16)</c:f>
              <c:numCache>
                <c:formatCode>0.0%</c:formatCode>
                <c:ptCount val="2"/>
                <c:pt idx="0">
                  <c:v>0.31786747008813393</c:v>
                </c:pt>
                <c:pt idx="1">
                  <c:v>0.68213252991186601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'1.2.4.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'1.2.4.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'1.2.4. Dotación. Empadronados'!$J$12:$J$16</c:f>
              <c:numCache>
                <c:formatCode>0.0%</c:formatCode>
                <c:ptCount val="5"/>
                <c:pt idx="0">
                  <c:v>0.59841554689893639</c:v>
                </c:pt>
                <c:pt idx="1">
                  <c:v>0.58152994464016106</c:v>
                </c:pt>
                <c:pt idx="2">
                  <c:v>0.66148901981788966</c:v>
                </c:pt>
                <c:pt idx="3">
                  <c:v>0.4590677000548577</c:v>
                </c:pt>
                <c:pt idx="4">
                  <c:v>0.60356242736069576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'1.2.4. Dotación. Empadronados'!$B$17</c:f>
              <c:strCache>
                <c:ptCount val="1"/>
                <c:pt idx="0">
                  <c:v>Total nacional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('1.2.4. Dotación. Empadronados'!$J$17,'1.2.4. Dotación. Empadronados'!$J$17,'1.2.4. Dotación. Empadronados'!$J$17,'1.2.4. Dotación. Empadronados'!$J$17,'1.2.4. Dotación. Empadronados'!$J$17)</c:f>
              <c:numCache>
                <c:formatCode>0.0%</c:formatCode>
                <c:ptCount val="5"/>
                <c:pt idx="0">
                  <c:v>0.53926549270167778</c:v>
                </c:pt>
                <c:pt idx="1">
                  <c:v>0.53926549270167778</c:v>
                </c:pt>
                <c:pt idx="2">
                  <c:v>0.53926549270167778</c:v>
                </c:pt>
                <c:pt idx="3">
                  <c:v>0.53926549270167778</c:v>
                </c:pt>
                <c:pt idx="4">
                  <c:v>0.53926549270167778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'1.2.5.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'1.2.5.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'1.2.5. Dotación. Servicios prox'!$H$11:$H$15</c:f>
              <c:numCache>
                <c:formatCode>0.0%</c:formatCode>
                <c:ptCount val="5"/>
                <c:pt idx="0">
                  <c:v>0.55958549222797926</c:v>
                </c:pt>
                <c:pt idx="1">
                  <c:v>0.61805555555555558</c:v>
                </c:pt>
                <c:pt idx="2">
                  <c:v>0.4622792937399679</c:v>
                </c:pt>
                <c:pt idx="3">
                  <c:v>0.37582005623242737</c:v>
                </c:pt>
                <c:pt idx="4">
                  <c:v>0.29486023444544635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'1.2.5.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'1.2.5.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'1.2.5. Dotación. Servicios prox'!$J$11:$J$15</c:f>
              <c:numCache>
                <c:formatCode>0.0%</c:formatCode>
                <c:ptCount val="5"/>
                <c:pt idx="0">
                  <c:v>0.30310880829015546</c:v>
                </c:pt>
                <c:pt idx="1">
                  <c:v>0.34722222222222221</c:v>
                </c:pt>
                <c:pt idx="2">
                  <c:v>0.3451043338683788</c:v>
                </c:pt>
                <c:pt idx="3">
                  <c:v>0.22492970946579194</c:v>
                </c:pt>
                <c:pt idx="4">
                  <c:v>0.22903516681695221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5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0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2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4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6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3</xdr:row>
      <xdr:rowOff>123825</xdr:rowOff>
    </xdr:from>
    <xdr:to>
      <xdr:col>11</xdr:col>
      <xdr:colOff>2929</xdr:colOff>
      <xdr:row>9</xdr:row>
      <xdr:rowOff>76199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868202E1-7C41-8A14-B07F-7F7856F45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523875"/>
          <a:ext cx="3841504" cy="752474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323850</xdr:colOff>
      <xdr:row>0</xdr:row>
      <xdr:rowOff>47625</xdr:rowOff>
    </xdr:from>
    <xdr:to>
      <xdr:col>17</xdr:col>
      <xdr:colOff>471805</xdr:colOff>
      <xdr:row>2</xdr:row>
      <xdr:rowOff>100965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4A41258A-ED3F-7C8A-B3A9-E7F7D9AC9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125703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275643</xdr:colOff>
      <xdr:row>44</xdr:row>
      <xdr:rowOff>48453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333375</xdr:colOff>
      <xdr:row>0</xdr:row>
      <xdr:rowOff>47625</xdr:rowOff>
    </xdr:from>
    <xdr:to>
      <xdr:col>15</xdr:col>
      <xdr:colOff>481330</xdr:colOff>
      <xdr:row>2</xdr:row>
      <xdr:rowOff>100965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85CDD081-9B04-539C-1E90-2982A3073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323850</xdr:colOff>
      <xdr:row>0</xdr:row>
      <xdr:rowOff>38100</xdr:rowOff>
    </xdr:from>
    <xdr:to>
      <xdr:col>33</xdr:col>
      <xdr:colOff>471805</xdr:colOff>
      <xdr:row>2</xdr:row>
      <xdr:rowOff>91440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3C8803EE-123A-24C5-106C-7E2A4C64C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8100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295275</xdr:colOff>
      <xdr:row>0</xdr:row>
      <xdr:rowOff>47625</xdr:rowOff>
    </xdr:from>
    <xdr:to>
      <xdr:col>13</xdr:col>
      <xdr:colOff>443230</xdr:colOff>
      <xdr:row>2</xdr:row>
      <xdr:rowOff>100965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6A555E98-0EAA-E69A-D446-899054BEA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314072</xdr:colOff>
      <xdr:row>46</xdr:row>
      <xdr:rowOff>1821</xdr:rowOff>
    </xdr:from>
    <xdr:to>
      <xdr:col>11</xdr:col>
      <xdr:colOff>235182</xdr:colOff>
      <xdr:row>70</xdr:row>
      <xdr:rowOff>64475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314325</xdr:colOff>
      <xdr:row>0</xdr:row>
      <xdr:rowOff>47625</xdr:rowOff>
    </xdr:from>
    <xdr:to>
      <xdr:col>13</xdr:col>
      <xdr:colOff>462280</xdr:colOff>
      <xdr:row>2</xdr:row>
      <xdr:rowOff>100965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8E176B6B-4CD4-426C-D243-9CDA45CF6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335510</xdr:colOff>
      <xdr:row>44</xdr:row>
      <xdr:rowOff>116</xdr:rowOff>
    </xdr:from>
    <xdr:to>
      <xdr:col>12</xdr:col>
      <xdr:colOff>367810</xdr:colOff>
      <xdr:row>62</xdr:row>
      <xdr:rowOff>119816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314325</xdr:colOff>
      <xdr:row>0</xdr:row>
      <xdr:rowOff>47625</xdr:rowOff>
    </xdr:from>
    <xdr:to>
      <xdr:col>13</xdr:col>
      <xdr:colOff>462280</xdr:colOff>
      <xdr:row>2</xdr:row>
      <xdr:rowOff>100965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638D722B-2A15-F2CE-F55D-2BA59C8BE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33132</xdr:colOff>
      <xdr:row>49</xdr:row>
      <xdr:rowOff>30564</xdr:rowOff>
    </xdr:from>
    <xdr:to>
      <xdr:col>12</xdr:col>
      <xdr:colOff>485776</xdr:colOff>
      <xdr:row>66</xdr:row>
      <xdr:rowOff>26780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304800</xdr:colOff>
      <xdr:row>0</xdr:row>
      <xdr:rowOff>47625</xdr:rowOff>
    </xdr:from>
    <xdr:to>
      <xdr:col>13</xdr:col>
      <xdr:colOff>452755</xdr:colOff>
      <xdr:row>2</xdr:row>
      <xdr:rowOff>100965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C9C79529-D401-496E-1673-510811FFD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26780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361950</xdr:colOff>
      <xdr:row>0</xdr:row>
      <xdr:rowOff>38100</xdr:rowOff>
    </xdr:from>
    <xdr:to>
      <xdr:col>17</xdr:col>
      <xdr:colOff>14605</xdr:colOff>
      <xdr:row>2</xdr:row>
      <xdr:rowOff>91440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6CD8EC5E-77EC-05FD-2B6B-21711C5BE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38100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304800</xdr:colOff>
      <xdr:row>0</xdr:row>
      <xdr:rowOff>57150</xdr:rowOff>
    </xdr:from>
    <xdr:to>
      <xdr:col>13</xdr:col>
      <xdr:colOff>452755</xdr:colOff>
      <xdr:row>2</xdr:row>
      <xdr:rowOff>110490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B020CBB8-D14C-2B34-D138-B8175886B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57150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26835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295275</xdr:colOff>
      <xdr:row>0</xdr:row>
      <xdr:rowOff>47625</xdr:rowOff>
    </xdr:from>
    <xdr:to>
      <xdr:col>20</xdr:col>
      <xdr:colOff>443230</xdr:colOff>
      <xdr:row>2</xdr:row>
      <xdr:rowOff>100965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5C2EB84F-E7AC-0C0A-0D07-55E06E1CD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5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38100</xdr:rowOff>
    </xdr:from>
    <xdr:to>
      <xdr:col>13</xdr:col>
      <xdr:colOff>462280</xdr:colOff>
      <xdr:row>2</xdr:row>
      <xdr:rowOff>91440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14B4F3A5-B002-7EA9-C4D9-C300651FF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38100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276225</xdr:colOff>
      <xdr:row>0</xdr:row>
      <xdr:rowOff>47625</xdr:rowOff>
    </xdr:from>
    <xdr:to>
      <xdr:col>13</xdr:col>
      <xdr:colOff>424180</xdr:colOff>
      <xdr:row>2</xdr:row>
      <xdr:rowOff>100965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2139020C-0BF0-E52A-7549-FC5D11923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304800</xdr:colOff>
      <xdr:row>0</xdr:row>
      <xdr:rowOff>57150</xdr:rowOff>
    </xdr:from>
    <xdr:to>
      <xdr:col>18</xdr:col>
      <xdr:colOff>452755</xdr:colOff>
      <xdr:row>2</xdr:row>
      <xdr:rowOff>110490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24193DB2-F7DB-B480-4033-FAC645DF4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57150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314325</xdr:colOff>
      <xdr:row>0</xdr:row>
      <xdr:rowOff>47625</xdr:rowOff>
    </xdr:from>
    <xdr:to>
      <xdr:col>22</xdr:col>
      <xdr:colOff>462280</xdr:colOff>
      <xdr:row>2</xdr:row>
      <xdr:rowOff>100965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E45CB5AA-A901-7076-9535-E18D0215B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304800</xdr:colOff>
      <xdr:row>0</xdr:row>
      <xdr:rowOff>28575</xdr:rowOff>
    </xdr:from>
    <xdr:to>
      <xdr:col>13</xdr:col>
      <xdr:colOff>452755</xdr:colOff>
      <xdr:row>2</xdr:row>
      <xdr:rowOff>81915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28E517D7-541B-4821-3305-57CEEB53D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857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82910</xdr:colOff>
      <xdr:row>33</xdr:row>
      <xdr:rowOff>47625</xdr:rowOff>
    </xdr:from>
    <xdr:ext cx="6051412" cy="2832099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BDC45BDC-B742-4FB1-B3B3-EA5F249AE89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12</xdr:col>
      <xdr:colOff>295275</xdr:colOff>
      <xdr:row>0</xdr:row>
      <xdr:rowOff>38100</xdr:rowOff>
    </xdr:from>
    <xdr:to>
      <xdr:col>15</xdr:col>
      <xdr:colOff>443230</xdr:colOff>
      <xdr:row>2</xdr:row>
      <xdr:rowOff>91440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52CE43CF-0513-345C-505D-E5985BA6E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38100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49695</xdr:colOff>
      <xdr:row>33</xdr:row>
      <xdr:rowOff>16561</xdr:rowOff>
    </xdr:from>
    <xdr:ext cx="5341211" cy="307905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3B181C0E-ABB7-479A-9E8F-78CBA1BF1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10</xdr:col>
      <xdr:colOff>285750</xdr:colOff>
      <xdr:row>0</xdr:row>
      <xdr:rowOff>57150</xdr:rowOff>
    </xdr:from>
    <xdr:to>
      <xdr:col>13</xdr:col>
      <xdr:colOff>433705</xdr:colOff>
      <xdr:row>2</xdr:row>
      <xdr:rowOff>110490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913CA37A-D86E-F61C-4B9D-612FCD3BA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57150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295275</xdr:colOff>
      <xdr:row>0</xdr:row>
      <xdr:rowOff>38100</xdr:rowOff>
    </xdr:from>
    <xdr:to>
      <xdr:col>35</xdr:col>
      <xdr:colOff>443230</xdr:colOff>
      <xdr:row>2</xdr:row>
      <xdr:rowOff>91440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89865D91-69A7-E7CF-6622-8CA6312FE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38100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295275</xdr:colOff>
      <xdr:row>0</xdr:row>
      <xdr:rowOff>57150</xdr:rowOff>
    </xdr:from>
    <xdr:to>
      <xdr:col>16</xdr:col>
      <xdr:colOff>443230</xdr:colOff>
      <xdr:row>2</xdr:row>
      <xdr:rowOff>110490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7DB24B18-549A-C077-14C5-A427779CE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3175" y="57150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314325</xdr:colOff>
      <xdr:row>0</xdr:row>
      <xdr:rowOff>47625</xdr:rowOff>
    </xdr:from>
    <xdr:to>
      <xdr:col>25</xdr:col>
      <xdr:colOff>462280</xdr:colOff>
      <xdr:row>2</xdr:row>
      <xdr:rowOff>100965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85778BC6-9DA6-65A9-5C70-924F9FA04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304800</xdr:colOff>
      <xdr:row>0</xdr:row>
      <xdr:rowOff>47625</xdr:rowOff>
    </xdr:from>
    <xdr:to>
      <xdr:col>17</xdr:col>
      <xdr:colOff>452755</xdr:colOff>
      <xdr:row>2</xdr:row>
      <xdr:rowOff>100965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880C4A2A-0EE5-EA5E-5F3A-9459C1C9E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407268</xdr:colOff>
      <xdr:row>53</xdr:row>
      <xdr:rowOff>91168</xdr:rowOff>
    </xdr:from>
    <xdr:to>
      <xdr:col>12</xdr:col>
      <xdr:colOff>425846</xdr:colOff>
      <xdr:row>86</xdr:row>
      <xdr:rowOff>107161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766B4384-2985-4C12-87EF-CFB86FB50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380290</xdr:colOff>
      <xdr:row>18</xdr:row>
      <xdr:rowOff>108854</xdr:rowOff>
    </xdr:from>
    <xdr:to>
      <xdr:col>12</xdr:col>
      <xdr:colOff>411568</xdr:colOff>
      <xdr:row>51</xdr:row>
      <xdr:rowOff>124847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CCFDD3-C383-4478-ADE1-D22CB6B64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322384</xdr:colOff>
      <xdr:row>0</xdr:row>
      <xdr:rowOff>36635</xdr:rowOff>
    </xdr:from>
    <xdr:to>
      <xdr:col>16</xdr:col>
      <xdr:colOff>461547</xdr:colOff>
      <xdr:row>2</xdr:row>
      <xdr:rowOff>92906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BD62072C-7D7A-EEEF-FB65-A1662DB46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8384" y="3663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twoCellAnchor editAs="oneCell">
    <xdr:from>
      <xdr:col>12</xdr:col>
      <xdr:colOff>295275</xdr:colOff>
      <xdr:row>0</xdr:row>
      <xdr:rowOff>38100</xdr:rowOff>
    </xdr:from>
    <xdr:to>
      <xdr:col>15</xdr:col>
      <xdr:colOff>443230</xdr:colOff>
      <xdr:row>2</xdr:row>
      <xdr:rowOff>91440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30C9FCA8-1C1A-E19B-C948-24A9F241D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38100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295275</xdr:colOff>
      <xdr:row>0</xdr:row>
      <xdr:rowOff>38100</xdr:rowOff>
    </xdr:from>
    <xdr:to>
      <xdr:col>33</xdr:col>
      <xdr:colOff>443230</xdr:colOff>
      <xdr:row>2</xdr:row>
      <xdr:rowOff>91440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F338D99D-8443-BA8E-FA16-431C72ABA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38100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295275</xdr:colOff>
      <xdr:row>0</xdr:row>
      <xdr:rowOff>38100</xdr:rowOff>
    </xdr:from>
    <xdr:to>
      <xdr:col>13</xdr:col>
      <xdr:colOff>443230</xdr:colOff>
      <xdr:row>2</xdr:row>
      <xdr:rowOff>91440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9D137933-1880-0B83-5823-866685AF4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38100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10</xdr:col>
      <xdr:colOff>304800</xdr:colOff>
      <xdr:row>0</xdr:row>
      <xdr:rowOff>47625</xdr:rowOff>
    </xdr:from>
    <xdr:to>
      <xdr:col>13</xdr:col>
      <xdr:colOff>452755</xdr:colOff>
      <xdr:row>2</xdr:row>
      <xdr:rowOff>100965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DBF2C6E1-809F-666D-DB01-DDBE063E6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10</xdr:col>
      <xdr:colOff>295275</xdr:colOff>
      <xdr:row>0</xdr:row>
      <xdr:rowOff>47625</xdr:rowOff>
    </xdr:from>
    <xdr:to>
      <xdr:col>13</xdr:col>
      <xdr:colOff>443230</xdr:colOff>
      <xdr:row>2</xdr:row>
      <xdr:rowOff>100965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2A2F8E07-E320-D2C8-85EC-05F883431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10</xdr:col>
      <xdr:colOff>285750</xdr:colOff>
      <xdr:row>0</xdr:row>
      <xdr:rowOff>38100</xdr:rowOff>
    </xdr:from>
    <xdr:to>
      <xdr:col>13</xdr:col>
      <xdr:colOff>433705</xdr:colOff>
      <xdr:row>2</xdr:row>
      <xdr:rowOff>91440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CE754592-8F10-53AA-700B-D8A920696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38100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13</xdr:col>
      <xdr:colOff>323850</xdr:colOff>
      <xdr:row>0</xdr:row>
      <xdr:rowOff>47625</xdr:rowOff>
    </xdr:from>
    <xdr:to>
      <xdr:col>16</xdr:col>
      <xdr:colOff>471805</xdr:colOff>
      <xdr:row>2</xdr:row>
      <xdr:rowOff>100965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EE1ACF1C-E72D-3B1E-46C9-A149BABBF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323850</xdr:colOff>
      <xdr:row>0</xdr:row>
      <xdr:rowOff>47625</xdr:rowOff>
    </xdr:from>
    <xdr:to>
      <xdr:col>13</xdr:col>
      <xdr:colOff>471805</xdr:colOff>
      <xdr:row>2</xdr:row>
      <xdr:rowOff>100965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D3706C28-DF39-247D-79B9-EAFC5D7C5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17</xdr:col>
      <xdr:colOff>304800</xdr:colOff>
      <xdr:row>0</xdr:row>
      <xdr:rowOff>47625</xdr:rowOff>
    </xdr:from>
    <xdr:to>
      <xdr:col>20</xdr:col>
      <xdr:colOff>452755</xdr:colOff>
      <xdr:row>2</xdr:row>
      <xdr:rowOff>100965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6DBE69DB-1420-EF2A-976C-A08A729A1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10</xdr:col>
      <xdr:colOff>285750</xdr:colOff>
      <xdr:row>0</xdr:row>
      <xdr:rowOff>47625</xdr:rowOff>
    </xdr:from>
    <xdr:to>
      <xdr:col>13</xdr:col>
      <xdr:colOff>433705</xdr:colOff>
      <xdr:row>2</xdr:row>
      <xdr:rowOff>100965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FB76DC82-D5D7-0215-793C-4687EEF2D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342900</xdr:colOff>
      <xdr:row>0</xdr:row>
      <xdr:rowOff>28575</xdr:rowOff>
    </xdr:from>
    <xdr:to>
      <xdr:col>13</xdr:col>
      <xdr:colOff>490855</xdr:colOff>
      <xdr:row>2</xdr:row>
      <xdr:rowOff>81915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4694B978-2140-E748-9798-E975628ED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2857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471972</xdr:colOff>
      <xdr:row>40</xdr:row>
      <xdr:rowOff>55880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15</xdr:col>
      <xdr:colOff>304800</xdr:colOff>
      <xdr:row>0</xdr:row>
      <xdr:rowOff>47625</xdr:rowOff>
    </xdr:from>
    <xdr:to>
      <xdr:col>18</xdr:col>
      <xdr:colOff>452755</xdr:colOff>
      <xdr:row>2</xdr:row>
      <xdr:rowOff>100965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530BD036-360A-4DCB-03C5-8A9E80DBA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314325</xdr:colOff>
      <xdr:row>0</xdr:row>
      <xdr:rowOff>28575</xdr:rowOff>
    </xdr:from>
    <xdr:to>
      <xdr:col>22</xdr:col>
      <xdr:colOff>462280</xdr:colOff>
      <xdr:row>2</xdr:row>
      <xdr:rowOff>81915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0770E1CC-F47D-422B-C2F7-647B8EAF2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857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295275</xdr:colOff>
      <xdr:row>0</xdr:row>
      <xdr:rowOff>38100</xdr:rowOff>
    </xdr:from>
    <xdr:to>
      <xdr:col>13</xdr:col>
      <xdr:colOff>443230</xdr:colOff>
      <xdr:row>2</xdr:row>
      <xdr:rowOff>91440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974C4932-BDBA-AAC9-185E-6AFA21BE8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38100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304800</xdr:colOff>
      <xdr:row>0</xdr:row>
      <xdr:rowOff>38100</xdr:rowOff>
    </xdr:from>
    <xdr:to>
      <xdr:col>13</xdr:col>
      <xdr:colOff>452755</xdr:colOff>
      <xdr:row>2</xdr:row>
      <xdr:rowOff>91440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47DB54AD-06D8-8341-4B2F-D416BB6F9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8100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4</xdr:row>
      <xdr:rowOff>0</xdr:rowOff>
    </xdr:from>
    <xdr:to>
      <xdr:col>11</xdr:col>
      <xdr:colOff>381416</xdr:colOff>
      <xdr:row>10</xdr:row>
      <xdr:rowOff>19050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6C2ECDE1-70D9-4E28-A9E7-C1171C6F9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533400"/>
          <a:ext cx="4181891" cy="81915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111485</xdr:colOff>
      <xdr:row>32</xdr:row>
      <xdr:rowOff>76200</xdr:rowOff>
    </xdr:from>
    <xdr:to>
      <xdr:col>12</xdr:col>
      <xdr:colOff>435197</xdr:colOff>
      <xdr:row>53</xdr:row>
      <xdr:rowOff>107949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F77926FA-4FF5-4222-ADD6-31B583BC86E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295275</xdr:colOff>
      <xdr:row>0</xdr:row>
      <xdr:rowOff>47625</xdr:rowOff>
    </xdr:from>
    <xdr:to>
      <xdr:col>15</xdr:col>
      <xdr:colOff>443230</xdr:colOff>
      <xdr:row>2</xdr:row>
      <xdr:rowOff>100965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52AC9E74-A578-FB42-9ABE-83ED7CD7E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49695</xdr:colOff>
      <xdr:row>33</xdr:row>
      <xdr:rowOff>16561</xdr:rowOff>
    </xdr:from>
    <xdr:to>
      <xdr:col>11</xdr:col>
      <xdr:colOff>75956</xdr:colOff>
      <xdr:row>56</xdr:row>
      <xdr:rowOff>31736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371C1D07-F941-46A6-8CA3-457A36034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333375</xdr:colOff>
      <xdr:row>0</xdr:row>
      <xdr:rowOff>28575</xdr:rowOff>
    </xdr:from>
    <xdr:to>
      <xdr:col>13</xdr:col>
      <xdr:colOff>481330</xdr:colOff>
      <xdr:row>2</xdr:row>
      <xdr:rowOff>81915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8BDEB34F-120C-67AF-9B52-8759ACD30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2857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304800</xdr:colOff>
      <xdr:row>0</xdr:row>
      <xdr:rowOff>47625</xdr:rowOff>
    </xdr:from>
    <xdr:to>
      <xdr:col>35</xdr:col>
      <xdr:colOff>452755</xdr:colOff>
      <xdr:row>2</xdr:row>
      <xdr:rowOff>100965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A98BA551-3D9D-D281-B471-4827960F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7625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409575</xdr:colOff>
      <xdr:row>0</xdr:row>
      <xdr:rowOff>19050</xdr:rowOff>
    </xdr:from>
    <xdr:to>
      <xdr:col>16</xdr:col>
      <xdr:colOff>557530</xdr:colOff>
      <xdr:row>2</xdr:row>
      <xdr:rowOff>72390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ED45DDA6-A20A-D9AF-6C49-DD434E719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9050"/>
          <a:ext cx="1633855" cy="32004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323850</xdr:colOff>
      <xdr:row>0</xdr:row>
      <xdr:rowOff>38100</xdr:rowOff>
    </xdr:from>
    <xdr:to>
      <xdr:col>25</xdr:col>
      <xdr:colOff>471805</xdr:colOff>
      <xdr:row>2</xdr:row>
      <xdr:rowOff>91440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F3954EE4-57CD-E1E3-6AB0-B8F74DCF5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38100"/>
          <a:ext cx="1633855" cy="3200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00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37" width="8.5703125" customWidth="1"/>
  </cols>
  <sheetData>
    <row r="1" spans="1:21" ht="10.5" customHeight="1" x14ac:dyDescent="0.2">
      <c r="A1" s="4"/>
    </row>
    <row r="2" spans="1:21" ht="10.5" customHeight="1" x14ac:dyDescent="0.2"/>
    <row r="3" spans="1:21" ht="10.5" customHeight="1" x14ac:dyDescent="0.35">
      <c r="A3" s="1"/>
      <c r="B3" s="1"/>
      <c r="G3" s="8"/>
    </row>
    <row r="4" spans="1:21" ht="10.5" customHeight="1" x14ac:dyDescent="0.4">
      <c r="A4" s="10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0"/>
      <c r="U4" s="17"/>
    </row>
    <row r="5" spans="1:21" ht="10.5" customHeight="1" x14ac:dyDescent="0.4">
      <c r="A5" s="10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0"/>
      <c r="U5" s="17"/>
    </row>
    <row r="6" spans="1:21" ht="10.5" customHeight="1" x14ac:dyDescent="0.4">
      <c r="A6" s="10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0"/>
      <c r="U6" s="17"/>
    </row>
    <row r="7" spans="1:21" ht="10.5" customHeight="1" x14ac:dyDescent="0.4">
      <c r="A7" s="10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0"/>
      <c r="U7" s="17"/>
    </row>
    <row r="8" spans="1:21" ht="10.5" customHeight="1" x14ac:dyDescent="0.4">
      <c r="A8" s="10"/>
      <c r="B8" s="19" t="s">
        <v>23</v>
      </c>
      <c r="C8" s="5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0"/>
      <c r="U8" s="17"/>
    </row>
    <row r="9" spans="1:21" ht="10.5" customHeight="1" x14ac:dyDescent="0.4">
      <c r="A9" s="10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0"/>
      <c r="U9" s="17"/>
    </row>
    <row r="10" spans="1:21" ht="10.5" customHeight="1" x14ac:dyDescent="0.4">
      <c r="A10" s="10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0"/>
      <c r="U10" s="17"/>
    </row>
    <row r="11" spans="1:21" ht="10.5" customHeight="1" x14ac:dyDescent="0.4">
      <c r="A11" s="10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0"/>
      <c r="U11" s="17"/>
    </row>
    <row r="12" spans="1:21" ht="10.5" customHeight="1" x14ac:dyDescent="0.4">
      <c r="A12" s="10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0"/>
      <c r="U12" s="17"/>
    </row>
    <row r="13" spans="1:21" ht="10.5" customHeight="1" x14ac:dyDescent="0.4">
      <c r="A13" s="10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0"/>
      <c r="U13" s="17"/>
    </row>
    <row r="14" spans="1:21" ht="10.5" customHeight="1" x14ac:dyDescent="0.4">
      <c r="A14" s="10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0"/>
      <c r="U14" s="17"/>
    </row>
    <row r="15" spans="1:21" ht="10.5" customHeight="1" x14ac:dyDescent="0.4">
      <c r="A15" s="10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0"/>
      <c r="U15" s="17"/>
    </row>
    <row r="16" spans="1:21" ht="10.5" customHeight="1" x14ac:dyDescent="0.4">
      <c r="A16" s="10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0"/>
      <c r="U16" s="17"/>
    </row>
    <row r="17" spans="1:21" ht="10.5" customHeight="1" x14ac:dyDescent="0.4">
      <c r="A17" s="10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0"/>
      <c r="U17" s="17"/>
    </row>
    <row r="18" spans="1:21" ht="10.5" customHeight="1" x14ac:dyDescent="0.4">
      <c r="A18" s="10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0"/>
      <c r="U18" s="17"/>
    </row>
    <row r="19" spans="1:21" ht="10.5" customHeight="1" x14ac:dyDescent="0.4">
      <c r="A19" s="10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0"/>
      <c r="U19" s="17"/>
    </row>
    <row r="20" spans="1:21" ht="10.5" customHeight="1" x14ac:dyDescent="0.4">
      <c r="A20" s="10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0"/>
      <c r="U20" s="17"/>
    </row>
    <row r="21" spans="1:21" ht="10.5" customHeight="1" x14ac:dyDescent="0.4">
      <c r="A21" s="10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0"/>
      <c r="U21" s="17"/>
    </row>
    <row r="22" spans="1:21" ht="10.5" customHeight="1" x14ac:dyDescent="0.4">
      <c r="A22" s="10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0"/>
      <c r="U22" s="17"/>
    </row>
    <row r="23" spans="1:21" ht="10.5" customHeight="1" x14ac:dyDescent="0.4">
      <c r="A23" s="10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0"/>
      <c r="U23" s="17"/>
    </row>
    <row r="24" spans="1:21" ht="10.5" customHeight="1" x14ac:dyDescent="0.4">
      <c r="A24" s="10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0"/>
      <c r="U24" s="17"/>
    </row>
    <row r="25" spans="1:21" ht="10.5" customHeight="1" x14ac:dyDescent="0.4">
      <c r="A25" s="10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0"/>
      <c r="U25" s="17"/>
    </row>
    <row r="26" spans="1:21" ht="10.5" customHeight="1" x14ac:dyDescent="0.4">
      <c r="A26" s="10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0"/>
      <c r="U26" s="17"/>
    </row>
    <row r="27" spans="1:21" ht="10.5" customHeight="1" x14ac:dyDescent="0.4">
      <c r="A27" s="10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0"/>
      <c r="U27" s="17"/>
    </row>
    <row r="28" spans="1:21" ht="10.5" customHeight="1" x14ac:dyDescent="0.4">
      <c r="A28" s="10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0"/>
      <c r="U28" s="17"/>
    </row>
    <row r="29" spans="1:21" ht="10.5" customHeight="1" x14ac:dyDescent="0.4">
      <c r="A29" s="10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0"/>
      <c r="U29" s="17"/>
    </row>
    <row r="30" spans="1:21" ht="10.5" customHeight="1" x14ac:dyDescent="0.4">
      <c r="A30" s="10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0"/>
      <c r="U30" s="17"/>
    </row>
    <row r="31" spans="1:21" ht="10.5" customHeight="1" x14ac:dyDescent="0.4">
      <c r="A31" s="10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0"/>
      <c r="U31" s="17"/>
    </row>
    <row r="32" spans="1:21" ht="10.5" customHeight="1" x14ac:dyDescent="0.4">
      <c r="A32" s="10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0"/>
      <c r="U32" s="17"/>
    </row>
    <row r="33" spans="1:20" ht="10.5" customHeight="1" x14ac:dyDescent="0.2">
      <c r="B33" s="433" t="s">
        <v>161</v>
      </c>
      <c r="C33" s="433"/>
      <c r="D33" s="433"/>
      <c r="E33" s="433"/>
      <c r="F33" s="433"/>
      <c r="G33" s="433"/>
      <c r="H33" s="433"/>
      <c r="I33" s="433"/>
      <c r="J33" s="433"/>
      <c r="K33" s="433"/>
      <c r="L33" s="433"/>
      <c r="M33" s="433"/>
      <c r="N33" s="433"/>
      <c r="O33" s="20"/>
      <c r="P33" s="20"/>
      <c r="Q33" s="20"/>
      <c r="R33" s="20"/>
      <c r="S33" s="20"/>
      <c r="T33" s="21"/>
    </row>
    <row r="34" spans="1:20" ht="10.5" customHeight="1" x14ac:dyDescent="0.2">
      <c r="A34" s="20"/>
      <c r="B34" s="433"/>
      <c r="C34" s="433"/>
      <c r="D34" s="433"/>
      <c r="E34" s="433"/>
      <c r="F34" s="433"/>
      <c r="G34" s="433"/>
      <c r="H34" s="433"/>
      <c r="I34" s="433"/>
      <c r="J34" s="433"/>
      <c r="K34" s="433"/>
      <c r="L34" s="433"/>
      <c r="M34" s="433"/>
      <c r="N34" s="433"/>
      <c r="O34" s="20"/>
      <c r="P34" s="20"/>
      <c r="Q34" s="20"/>
      <c r="R34" s="18"/>
      <c r="S34" s="18"/>
      <c r="T34" s="21"/>
    </row>
    <row r="35" spans="1:20" ht="10.5" customHeight="1" x14ac:dyDescent="0.2">
      <c r="A35" s="21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21"/>
    </row>
    <row r="36" spans="1:20" ht="10.5" customHeight="1" x14ac:dyDescent="0.2">
      <c r="B36" s="433" t="s">
        <v>19</v>
      </c>
      <c r="C36" s="433"/>
      <c r="D36" s="433"/>
      <c r="E36" s="433"/>
      <c r="F36" s="433"/>
      <c r="G36" s="433"/>
      <c r="H36" s="433"/>
      <c r="I36" s="433"/>
      <c r="J36" s="433"/>
      <c r="K36" s="433"/>
      <c r="L36" s="433"/>
      <c r="M36" s="433"/>
      <c r="N36" s="433"/>
      <c r="O36" s="20"/>
      <c r="P36" s="20"/>
      <c r="Q36" s="20"/>
      <c r="R36" s="20"/>
      <c r="S36" s="20"/>
      <c r="T36" s="21"/>
    </row>
    <row r="37" spans="1:20" ht="10.5" customHeight="1" x14ac:dyDescent="0.2">
      <c r="A37" s="20"/>
      <c r="B37" s="433"/>
      <c r="C37" s="433"/>
      <c r="D37" s="433"/>
      <c r="E37" s="433"/>
      <c r="F37" s="433"/>
      <c r="G37" s="433"/>
      <c r="H37" s="433"/>
      <c r="I37" s="433"/>
      <c r="J37" s="433"/>
      <c r="K37" s="433"/>
      <c r="L37" s="433"/>
      <c r="M37" s="433"/>
      <c r="N37" s="433"/>
      <c r="O37" s="20"/>
      <c r="P37" s="20"/>
      <c r="Q37" s="20"/>
      <c r="R37" s="18"/>
      <c r="S37" s="18"/>
      <c r="T37" s="21"/>
    </row>
    <row r="38" spans="1:20" ht="10.5" customHeight="1" x14ac:dyDescent="0.2">
      <c r="A38" s="21"/>
      <c r="B38" s="433"/>
      <c r="C38" s="433"/>
      <c r="D38" s="433"/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18"/>
      <c r="P38" s="18"/>
      <c r="Q38" s="18"/>
      <c r="R38" s="18"/>
      <c r="S38" s="18"/>
      <c r="T38" s="21"/>
    </row>
    <row r="39" spans="1:20" ht="10.5" customHeight="1" x14ac:dyDescent="0.2">
      <c r="A39" s="21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21"/>
    </row>
    <row r="40" spans="1:20" ht="10.5" customHeight="1" x14ac:dyDescent="0.2">
      <c r="A40" s="21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21"/>
    </row>
    <row r="41" spans="1:20" ht="10.5" customHeight="1" x14ac:dyDescent="0.2">
      <c r="A41" s="21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21"/>
    </row>
    <row r="42" spans="1:20" ht="10.5" customHeight="1" x14ac:dyDescent="0.2">
      <c r="A42" s="21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21"/>
    </row>
    <row r="43" spans="1:20" ht="10.5" customHeight="1" x14ac:dyDescent="0.2">
      <c r="A43" s="432"/>
      <c r="B43" s="432"/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18"/>
      <c r="P43" s="18"/>
      <c r="Q43" s="18"/>
      <c r="R43" s="18"/>
      <c r="S43" s="18"/>
      <c r="T43" s="21"/>
    </row>
    <row r="44" spans="1:20" ht="10.5" customHeight="1" x14ac:dyDescent="0.2">
      <c r="A44" s="432"/>
      <c r="B44" s="432"/>
      <c r="C44" s="432"/>
      <c r="D44" s="432"/>
      <c r="E44" s="432"/>
      <c r="F44" s="432"/>
      <c r="G44" s="432"/>
      <c r="H44" s="432"/>
      <c r="I44" s="432"/>
      <c r="J44" s="432"/>
      <c r="K44" s="432"/>
      <c r="L44" s="432"/>
      <c r="M44" s="432"/>
      <c r="N44" s="432"/>
      <c r="O44" s="18"/>
      <c r="P44" s="18"/>
      <c r="Q44" s="18"/>
      <c r="R44" s="18"/>
      <c r="S44" s="18"/>
      <c r="T44" s="21"/>
    </row>
    <row r="45" spans="1:20" ht="10.5" customHeight="1" x14ac:dyDescent="0.2">
      <c r="O45" s="2"/>
      <c r="P45" s="2"/>
      <c r="Q45" s="2"/>
      <c r="R45" s="2"/>
      <c r="S45" s="2"/>
      <c r="T45" s="2"/>
    </row>
    <row r="46" spans="1:20" ht="10.5" customHeight="1" x14ac:dyDescent="0.2">
      <c r="B46" s="434" t="s">
        <v>143</v>
      </c>
      <c r="C46" s="434"/>
      <c r="D46" s="434"/>
      <c r="E46" s="434"/>
      <c r="F46" s="434"/>
      <c r="G46" s="434"/>
      <c r="H46" s="434"/>
      <c r="I46" s="434"/>
      <c r="J46" s="434"/>
      <c r="K46" s="434"/>
      <c r="L46" s="434"/>
      <c r="M46" s="434"/>
      <c r="N46" s="434"/>
      <c r="O46" s="6"/>
      <c r="P46" s="6"/>
      <c r="Q46" s="6"/>
      <c r="R46" s="22"/>
      <c r="S46" s="22"/>
      <c r="T46" s="22"/>
    </row>
    <row r="47" spans="1:20" ht="10.5" customHeight="1" x14ac:dyDescent="0.2">
      <c r="A47" s="6"/>
      <c r="B47" s="434"/>
      <c r="C47" s="434"/>
      <c r="D47" s="434"/>
      <c r="E47" s="434"/>
      <c r="F47" s="434"/>
      <c r="G47" s="434"/>
      <c r="H47" s="434"/>
      <c r="I47" s="434"/>
      <c r="J47" s="434"/>
      <c r="K47" s="434"/>
      <c r="L47" s="434"/>
      <c r="M47" s="434"/>
      <c r="N47" s="434"/>
      <c r="O47" s="6"/>
      <c r="P47" s="6"/>
      <c r="Q47" s="6"/>
      <c r="R47" s="22"/>
      <c r="S47" s="22"/>
      <c r="T47" s="22"/>
    </row>
    <row r="48" spans="1:20" ht="10.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4"/>
      <c r="P48" s="14"/>
      <c r="Q48" s="14"/>
      <c r="R48" s="14"/>
      <c r="S48" s="14"/>
      <c r="T48" s="14"/>
    </row>
    <row r="49" spans="1:20" ht="10.5" customHeight="1" x14ac:dyDescent="0.2">
      <c r="B49" s="435" t="s">
        <v>42</v>
      </c>
      <c r="C49" s="435"/>
      <c r="D49" s="435"/>
      <c r="E49" s="435"/>
      <c r="F49" s="435"/>
      <c r="G49" s="435"/>
      <c r="H49" s="435"/>
      <c r="I49" s="435"/>
      <c r="J49" s="435"/>
      <c r="K49" s="435"/>
      <c r="L49" s="435"/>
      <c r="M49" s="435"/>
      <c r="N49" s="435"/>
      <c r="O49" s="15"/>
      <c r="P49" s="15"/>
      <c r="Q49" s="15"/>
      <c r="R49" s="14"/>
      <c r="S49" s="14"/>
      <c r="T49" s="14"/>
    </row>
    <row r="50" spans="1:20" ht="10.5" customHeight="1" x14ac:dyDescent="0.2">
      <c r="A50" s="15"/>
      <c r="B50" s="435"/>
      <c r="C50" s="435"/>
      <c r="D50" s="435"/>
      <c r="E50" s="435"/>
      <c r="F50" s="435"/>
      <c r="G50" s="435"/>
      <c r="H50" s="435"/>
      <c r="I50" s="435"/>
      <c r="J50" s="435"/>
      <c r="K50" s="435"/>
      <c r="L50" s="435"/>
      <c r="M50" s="435"/>
      <c r="N50" s="435"/>
      <c r="O50" s="15"/>
      <c r="P50" s="15"/>
      <c r="Q50" s="15"/>
      <c r="R50" s="14"/>
      <c r="S50" s="14"/>
      <c r="T50" s="14"/>
    </row>
    <row r="51" spans="1:20" ht="10.5" customHeight="1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4"/>
      <c r="P51" s="14"/>
      <c r="Q51" s="14"/>
      <c r="R51" s="14"/>
      <c r="S51" s="14"/>
      <c r="T51" s="14"/>
    </row>
    <row r="52" spans="1:20" ht="10.5" customHeight="1" x14ac:dyDescent="0.2">
      <c r="A52" s="15"/>
      <c r="B52" s="435" t="s">
        <v>245</v>
      </c>
      <c r="C52" s="435"/>
      <c r="D52" s="435"/>
      <c r="E52" s="435"/>
      <c r="F52" s="435"/>
      <c r="G52" s="435"/>
      <c r="H52" s="435"/>
      <c r="I52" s="435"/>
      <c r="J52" s="435"/>
      <c r="K52" s="435"/>
      <c r="L52" s="435"/>
      <c r="M52" s="435"/>
      <c r="N52" s="435"/>
      <c r="O52" s="14"/>
      <c r="P52" s="14"/>
      <c r="Q52" s="14"/>
      <c r="R52" s="14"/>
      <c r="S52" s="14"/>
      <c r="T52" s="14"/>
    </row>
    <row r="53" spans="1:20" ht="10.5" customHeight="1" x14ac:dyDescent="0.2">
      <c r="A53" s="15"/>
      <c r="B53" s="435"/>
      <c r="C53" s="435"/>
      <c r="D53" s="435"/>
      <c r="E53" s="435"/>
      <c r="F53" s="435"/>
      <c r="G53" s="435"/>
      <c r="H53" s="435"/>
      <c r="I53" s="435"/>
      <c r="J53" s="435"/>
      <c r="K53" s="435"/>
      <c r="L53" s="435"/>
      <c r="M53" s="435"/>
      <c r="N53" s="435"/>
      <c r="O53" s="14"/>
      <c r="P53" s="14"/>
      <c r="Q53" s="14"/>
      <c r="R53" s="14"/>
      <c r="S53" s="14"/>
      <c r="T53" s="14"/>
    </row>
    <row r="54" spans="1:20" ht="10.5" customHeight="1" x14ac:dyDescent="0.2">
      <c r="A54" s="15"/>
      <c r="B54" s="435"/>
      <c r="C54" s="435"/>
      <c r="D54" s="435"/>
      <c r="E54" s="435"/>
      <c r="F54" s="435"/>
      <c r="G54" s="435"/>
      <c r="H54" s="435"/>
      <c r="I54" s="435"/>
      <c r="J54" s="435"/>
      <c r="K54" s="435"/>
      <c r="L54" s="435"/>
      <c r="M54" s="435"/>
      <c r="N54" s="435"/>
      <c r="O54" s="14"/>
      <c r="P54" s="14"/>
      <c r="Q54" s="14"/>
      <c r="R54" s="14"/>
      <c r="S54" s="14"/>
      <c r="T54" s="14"/>
    </row>
    <row r="55" spans="1:20" ht="10.5" customHeight="1" x14ac:dyDescent="0.2">
      <c r="A55" s="15"/>
      <c r="B55" s="435"/>
      <c r="C55" s="435"/>
      <c r="D55" s="435"/>
      <c r="E55" s="435"/>
      <c r="F55" s="435"/>
      <c r="G55" s="435"/>
      <c r="H55" s="435"/>
      <c r="I55" s="435"/>
      <c r="J55" s="435"/>
      <c r="K55" s="435"/>
      <c r="L55" s="435"/>
      <c r="M55" s="435"/>
      <c r="N55" s="435"/>
      <c r="O55" s="14"/>
      <c r="P55" s="14"/>
      <c r="Q55" s="14"/>
      <c r="R55" s="14"/>
      <c r="S55" s="14"/>
      <c r="T55" s="14"/>
    </row>
    <row r="56" spans="1:20" ht="10.5" customHeight="1" x14ac:dyDescent="0.2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ht="10.5" customHeight="1" x14ac:dyDescent="0.4">
      <c r="O57" s="14"/>
      <c r="P57" s="16"/>
      <c r="Q57" s="16"/>
      <c r="R57" s="16"/>
      <c r="S57" s="16"/>
      <c r="T57" s="16"/>
    </row>
    <row r="58" spans="1:20" ht="10.5" customHeight="1" x14ac:dyDescent="0.4">
      <c r="O58" s="14"/>
      <c r="P58" s="16"/>
      <c r="Q58" s="16"/>
      <c r="R58" s="16"/>
      <c r="S58" s="16"/>
      <c r="T58" s="16"/>
    </row>
    <row r="59" spans="1:20" ht="10.5" customHeight="1" x14ac:dyDescent="0.2">
      <c r="O59" s="14"/>
    </row>
    <row r="60" spans="1:20" ht="10.5" customHeight="1" x14ac:dyDescent="0.4">
      <c r="A60" s="16"/>
      <c r="O60" s="14"/>
    </row>
    <row r="61" spans="1:20" ht="10.5" customHeight="1" x14ac:dyDescent="0.4">
      <c r="A61" s="16"/>
      <c r="O61" s="14"/>
    </row>
    <row r="62" spans="1:20" ht="10.5" customHeight="1" x14ac:dyDescent="0.2"/>
    <row r="63" spans="1:20" ht="10.5" customHeight="1" x14ac:dyDescent="0.2"/>
    <row r="64" spans="1:20" ht="10.5" customHeight="1" x14ac:dyDescent="0.2"/>
    <row r="65" spans="8:13" ht="10.5" customHeight="1" x14ac:dyDescent="0.2"/>
    <row r="66" spans="8:13" ht="10.5" customHeight="1" x14ac:dyDescent="0.2"/>
    <row r="67" spans="8:13" ht="10.5" customHeight="1" x14ac:dyDescent="0.2"/>
    <row r="68" spans="8:13" ht="10.5" customHeight="1" x14ac:dyDescent="0.2">
      <c r="H68" s="431"/>
      <c r="I68" s="431"/>
      <c r="J68" s="431"/>
      <c r="K68" s="431"/>
      <c r="L68" s="431"/>
      <c r="M68" s="431"/>
    </row>
    <row r="69" spans="8:13" ht="10.5" customHeight="1" x14ac:dyDescent="0.2">
      <c r="H69" s="431"/>
      <c r="I69" s="431"/>
      <c r="J69" s="431"/>
      <c r="K69" s="431"/>
      <c r="L69" s="431"/>
      <c r="M69" s="431"/>
    </row>
    <row r="70" spans="8:13" ht="10.5" customHeight="1" x14ac:dyDescent="0.2">
      <c r="H70" s="431"/>
      <c r="I70" s="431"/>
      <c r="J70" s="431"/>
      <c r="K70" s="431"/>
      <c r="L70" s="431"/>
      <c r="M70" s="431"/>
    </row>
    <row r="71" spans="8:13" ht="10.5" customHeight="1" x14ac:dyDescent="0.2">
      <c r="H71" s="7"/>
      <c r="I71" s="7"/>
      <c r="J71" s="7"/>
      <c r="K71" s="7"/>
      <c r="L71" s="7"/>
    </row>
    <row r="72" spans="8:13" ht="10.5" customHeight="1" x14ac:dyDescent="0.2"/>
    <row r="73" spans="8:13" ht="10.5" customHeight="1" x14ac:dyDescent="0.2"/>
    <row r="74" spans="8:13" ht="10.5" customHeight="1" x14ac:dyDescent="0.2"/>
    <row r="75" spans="8:13" ht="10.5" customHeight="1" x14ac:dyDescent="0.2"/>
    <row r="76" spans="8:13" ht="10.5" customHeight="1" x14ac:dyDescent="0.2"/>
    <row r="77" spans="8:13" ht="10.5" customHeight="1" x14ac:dyDescent="0.2"/>
    <row r="78" spans="8:13" ht="10.5" customHeight="1" x14ac:dyDescent="0.2"/>
    <row r="79" spans="8:13" ht="10.5" customHeight="1" x14ac:dyDescent="0.2"/>
    <row r="80" spans="8:13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spans="2:8" ht="10.5" customHeight="1" x14ac:dyDescent="0.2"/>
    <row r="98" spans="2:8" ht="10.5" customHeight="1" x14ac:dyDescent="0.2"/>
    <row r="99" spans="2:8" ht="10.5" customHeight="1" x14ac:dyDescent="0.2"/>
    <row r="100" spans="2:8" ht="10.5" customHeight="1" x14ac:dyDescent="0.2">
      <c r="B100" s="4"/>
    </row>
    <row r="101" spans="2:8" ht="10.5" customHeight="1" x14ac:dyDescent="0.2">
      <c r="B101" s="9"/>
      <c r="C101" s="9"/>
      <c r="D101" s="9"/>
      <c r="E101" s="9"/>
      <c r="F101" s="9"/>
      <c r="G101" s="11"/>
      <c r="H101" s="12"/>
    </row>
    <row r="102" spans="2:8" ht="10.5" customHeight="1" x14ac:dyDescent="0.2">
      <c r="B102" s="9"/>
      <c r="C102" s="9"/>
      <c r="D102" s="9"/>
      <c r="E102" s="9"/>
      <c r="F102" s="9"/>
      <c r="G102" s="9"/>
      <c r="H102" s="9"/>
    </row>
    <row r="103" spans="2:8" ht="10.5" customHeight="1" x14ac:dyDescent="0.2">
      <c r="B103" s="9"/>
      <c r="C103" s="9"/>
      <c r="D103" s="9"/>
      <c r="E103" s="9"/>
      <c r="F103" s="9"/>
      <c r="G103" s="9"/>
      <c r="H103" s="9"/>
    </row>
    <row r="104" spans="2:8" ht="10.5" customHeight="1" x14ac:dyDescent="0.2">
      <c r="B104" s="3"/>
      <c r="C104" s="9"/>
      <c r="D104" s="9"/>
      <c r="E104" s="9"/>
      <c r="F104" s="9"/>
      <c r="G104" s="9"/>
      <c r="H104" s="9"/>
    </row>
    <row r="105" spans="2:8" ht="10.5" customHeight="1" x14ac:dyDescent="0.2">
      <c r="B105" s="3"/>
      <c r="C105" s="9"/>
      <c r="D105" s="9"/>
      <c r="E105" s="9"/>
      <c r="F105" s="9"/>
      <c r="G105" s="9"/>
      <c r="H105" s="9"/>
    </row>
    <row r="106" spans="2:8" ht="10.5" customHeight="1" x14ac:dyDescent="0.2">
      <c r="B106" s="3"/>
      <c r="C106" s="9"/>
      <c r="D106" s="9"/>
      <c r="E106" s="9"/>
      <c r="F106" s="9"/>
      <c r="G106" s="9"/>
      <c r="H106" s="9"/>
    </row>
    <row r="107" spans="2:8" ht="10.5" customHeight="1" x14ac:dyDescent="0.2">
      <c r="B107" s="3"/>
      <c r="C107" s="9"/>
      <c r="D107" s="9"/>
      <c r="E107" s="9"/>
      <c r="F107" s="9"/>
      <c r="G107" s="9"/>
      <c r="H107" s="9"/>
    </row>
    <row r="108" spans="2:8" ht="10.5" customHeight="1" x14ac:dyDescent="0.2">
      <c r="B108" s="4"/>
      <c r="C108" s="9"/>
      <c r="D108" s="9"/>
      <c r="E108" s="9"/>
      <c r="F108" s="9"/>
      <c r="G108" s="9"/>
      <c r="H108" s="9"/>
    </row>
    <row r="109" spans="2:8" ht="10.5" customHeight="1" x14ac:dyDescent="0.2">
      <c r="B109" s="3"/>
      <c r="C109" s="9"/>
      <c r="D109" s="9"/>
      <c r="E109" s="9"/>
      <c r="F109" s="9"/>
      <c r="G109" s="9"/>
      <c r="H109" s="9"/>
    </row>
    <row r="110" spans="2:8" ht="10.5" customHeight="1" x14ac:dyDescent="0.2">
      <c r="B110" s="9"/>
      <c r="C110" s="9"/>
      <c r="D110" s="9"/>
      <c r="E110" s="9"/>
      <c r="F110" s="9"/>
      <c r="G110" s="9"/>
      <c r="H110" s="9"/>
    </row>
    <row r="111" spans="2:8" ht="10.5" customHeight="1" x14ac:dyDescent="0.2">
      <c r="B111" s="9"/>
      <c r="C111" s="9"/>
      <c r="D111" s="9"/>
      <c r="E111" s="9"/>
      <c r="F111" s="9"/>
      <c r="G111" s="9"/>
      <c r="H111" s="9"/>
    </row>
    <row r="112" spans="2:8" ht="10.5" customHeight="1" x14ac:dyDescent="0.2">
      <c r="B112" s="3"/>
      <c r="C112" s="9"/>
      <c r="D112" s="9"/>
      <c r="E112" s="9"/>
      <c r="F112" s="9"/>
      <c r="G112" s="9"/>
      <c r="H112" s="9"/>
    </row>
    <row r="113" spans="2:8" ht="10.5" customHeight="1" x14ac:dyDescent="0.2">
      <c r="B113" s="3"/>
      <c r="C113" s="9"/>
      <c r="D113" s="9"/>
      <c r="E113" s="9"/>
      <c r="F113" s="9"/>
      <c r="G113" s="9"/>
      <c r="H113" s="9"/>
    </row>
    <row r="114" spans="2:8" ht="10.5" customHeight="1" x14ac:dyDescent="0.2">
      <c r="B114" s="3"/>
      <c r="C114" s="9"/>
      <c r="D114" s="9"/>
      <c r="E114" s="9"/>
      <c r="F114" s="9"/>
      <c r="G114" s="9"/>
      <c r="H114" s="9"/>
    </row>
    <row r="115" spans="2:8" ht="10.5" customHeight="1" x14ac:dyDescent="0.2">
      <c r="B115" s="9"/>
      <c r="C115" s="9"/>
      <c r="D115" s="9"/>
      <c r="E115" s="9"/>
      <c r="F115" s="9"/>
      <c r="G115" s="9"/>
      <c r="H115" s="9"/>
    </row>
    <row r="116" spans="2:8" ht="10.5" customHeight="1" x14ac:dyDescent="0.2">
      <c r="B116" s="4"/>
      <c r="C116" s="9"/>
      <c r="D116" s="9"/>
      <c r="E116" s="9"/>
      <c r="F116" s="9"/>
      <c r="G116" s="9"/>
      <c r="H116" s="9"/>
    </row>
    <row r="117" spans="2:8" ht="10.5" customHeight="1" x14ac:dyDescent="0.2">
      <c r="B117" s="9"/>
      <c r="C117" s="9"/>
      <c r="D117" s="9"/>
      <c r="E117" s="9"/>
      <c r="F117" s="9"/>
      <c r="G117" s="9"/>
      <c r="H117" s="9"/>
    </row>
    <row r="118" spans="2:8" ht="10.5" customHeight="1" x14ac:dyDescent="0.2">
      <c r="B118" s="9"/>
      <c r="C118" s="9"/>
      <c r="D118" s="9"/>
      <c r="E118" s="9"/>
      <c r="F118" s="9"/>
      <c r="G118" s="9"/>
      <c r="H118" s="9"/>
    </row>
    <row r="119" spans="2:8" ht="10.5" customHeight="1" x14ac:dyDescent="0.2">
      <c r="B119" s="9"/>
      <c r="C119" s="9"/>
      <c r="D119" s="9"/>
      <c r="E119" s="9"/>
      <c r="F119" s="9"/>
      <c r="G119" s="9"/>
      <c r="H119" s="9"/>
    </row>
    <row r="120" spans="2:8" ht="10.5" customHeight="1" x14ac:dyDescent="0.2">
      <c r="B120" s="3"/>
      <c r="C120" s="9"/>
      <c r="D120" s="9"/>
      <c r="E120" s="9"/>
      <c r="F120" s="9"/>
      <c r="G120" s="9"/>
      <c r="H120" s="9"/>
    </row>
    <row r="121" spans="2:8" ht="10.5" customHeight="1" x14ac:dyDescent="0.2">
      <c r="B121" s="3"/>
      <c r="C121" s="9"/>
      <c r="D121" s="9"/>
      <c r="E121" s="9"/>
      <c r="F121" s="9"/>
      <c r="G121" s="9"/>
      <c r="H121" s="9"/>
    </row>
    <row r="122" spans="2:8" ht="10.5" customHeight="1" x14ac:dyDescent="0.2">
      <c r="B122" s="3"/>
      <c r="C122" s="9"/>
      <c r="D122" s="9"/>
      <c r="E122" s="9"/>
      <c r="F122" s="9"/>
      <c r="G122" s="9"/>
      <c r="H122" s="9"/>
    </row>
    <row r="123" spans="2:8" ht="10.5" customHeight="1" x14ac:dyDescent="0.2">
      <c r="B123" s="9"/>
      <c r="C123" s="9"/>
      <c r="D123" s="9"/>
      <c r="E123" s="9"/>
      <c r="F123" s="9"/>
      <c r="G123" s="9"/>
      <c r="H123" s="9"/>
    </row>
    <row r="124" spans="2:8" ht="10.5" customHeight="1" x14ac:dyDescent="0.2">
      <c r="B124" s="4"/>
      <c r="C124" s="9"/>
      <c r="D124" s="9"/>
      <c r="E124" s="9"/>
      <c r="F124" s="9"/>
      <c r="G124" s="9"/>
      <c r="H124" s="9"/>
    </row>
    <row r="125" spans="2:8" ht="10.5" customHeight="1" x14ac:dyDescent="0.2">
      <c r="B125" s="9"/>
      <c r="C125" s="9"/>
      <c r="D125" s="9"/>
      <c r="E125" s="9"/>
      <c r="F125" s="9"/>
      <c r="G125" s="9"/>
      <c r="H125" s="9"/>
    </row>
    <row r="126" spans="2:8" ht="10.5" customHeight="1" x14ac:dyDescent="0.2">
      <c r="B126" s="9"/>
      <c r="C126" s="9"/>
      <c r="D126" s="9"/>
      <c r="E126" s="9"/>
      <c r="F126" s="9"/>
      <c r="G126" s="9"/>
      <c r="H126" s="9"/>
    </row>
    <row r="127" spans="2:8" ht="10.5" customHeight="1" x14ac:dyDescent="0.2">
      <c r="B127" s="9"/>
      <c r="C127" s="9"/>
      <c r="D127" s="9"/>
      <c r="E127" s="9"/>
      <c r="F127" s="9"/>
      <c r="G127" s="9"/>
      <c r="H127" s="9"/>
    </row>
    <row r="128" spans="2:8" ht="10.5" customHeight="1" x14ac:dyDescent="0.2">
      <c r="B128" s="3"/>
      <c r="C128" s="9"/>
      <c r="D128" s="9"/>
      <c r="E128" s="9"/>
      <c r="F128" s="9"/>
      <c r="G128" s="9"/>
      <c r="H128" s="9"/>
    </row>
    <row r="129" spans="2:5" ht="10.5" customHeight="1" x14ac:dyDescent="0.2">
      <c r="B129" s="3"/>
      <c r="C129" s="9"/>
      <c r="D129" s="9"/>
      <c r="E129" s="9"/>
    </row>
    <row r="130" spans="2:5" ht="10.5" customHeight="1" x14ac:dyDescent="0.2">
      <c r="B130" s="3"/>
      <c r="C130" s="9"/>
      <c r="D130" s="9"/>
      <c r="E130" s="9"/>
    </row>
    <row r="131" spans="2:5" ht="10.5" customHeight="1" x14ac:dyDescent="0.2">
      <c r="B131" s="9"/>
      <c r="C131" s="9"/>
      <c r="D131" s="9"/>
      <c r="E131" s="9"/>
    </row>
    <row r="132" spans="2:5" ht="10.5" customHeight="1" x14ac:dyDescent="0.2"/>
    <row r="133" spans="2:5" ht="10.5" customHeight="1" x14ac:dyDescent="0.2"/>
    <row r="134" spans="2:5" ht="10.5" customHeight="1" x14ac:dyDescent="0.2"/>
    <row r="135" spans="2:5" ht="10.5" customHeight="1" x14ac:dyDescent="0.2"/>
    <row r="136" spans="2:5" ht="10.5" customHeight="1" x14ac:dyDescent="0.2"/>
    <row r="137" spans="2:5" ht="10.5" customHeight="1" x14ac:dyDescent="0.2"/>
    <row r="138" spans="2:5" ht="10.5" customHeight="1" x14ac:dyDescent="0.2"/>
    <row r="139" spans="2:5" ht="10.5" customHeight="1" x14ac:dyDescent="0.2"/>
    <row r="140" spans="2:5" ht="10.5" customHeight="1" x14ac:dyDescent="0.2"/>
    <row r="141" spans="2:5" ht="10.5" customHeight="1" x14ac:dyDescent="0.2"/>
    <row r="142" spans="2:5" ht="10.5" customHeight="1" x14ac:dyDescent="0.2"/>
    <row r="143" spans="2:5" ht="10.5" customHeight="1" x14ac:dyDescent="0.2"/>
    <row r="144" spans="2:5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7">
    <mergeCell ref="H68:M70"/>
    <mergeCell ref="A43:N44"/>
    <mergeCell ref="B33:N34"/>
    <mergeCell ref="B36:N38"/>
    <mergeCell ref="B46:N47"/>
    <mergeCell ref="B49:N50"/>
    <mergeCell ref="B52:N55"/>
  </mergeCell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&amp;L&amp;C&amp;R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F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4" width="7.42578125" customWidth="1"/>
  </cols>
  <sheetData>
    <row r="1" spans="1:25" ht="10.5" customHeight="1" x14ac:dyDescent="0.2">
      <c r="I1" s="155"/>
    </row>
    <row r="2" spans="1:25" ht="10.5" customHeight="1" x14ac:dyDescent="0.2">
      <c r="B2" s="31" t="s">
        <v>235</v>
      </c>
      <c r="C2" s="31"/>
      <c r="D2" s="31"/>
      <c r="E2" s="31"/>
      <c r="F2" s="31"/>
      <c r="G2" s="31"/>
      <c r="H2" s="31"/>
      <c r="I2" s="155"/>
    </row>
    <row r="3" spans="1:25" ht="10.5" customHeight="1" x14ac:dyDescent="0.2">
      <c r="B3" s="29"/>
      <c r="C3" s="29"/>
      <c r="D3" s="29"/>
      <c r="E3" s="29"/>
      <c r="F3" s="29"/>
      <c r="G3" s="29"/>
      <c r="H3" s="29"/>
      <c r="I3" s="246"/>
      <c r="J3" s="29"/>
      <c r="K3" s="29"/>
      <c r="L3" s="29"/>
      <c r="M3" s="29"/>
      <c r="N3" s="29"/>
      <c r="O3" s="29"/>
      <c r="P3" s="29"/>
      <c r="Q3" s="29"/>
      <c r="R3" s="29"/>
    </row>
    <row r="4" spans="1:25" ht="10.5" customHeight="1" x14ac:dyDescent="0.2">
      <c r="A4" s="45"/>
      <c r="B4" s="44"/>
      <c r="C4" s="44"/>
      <c r="D4" s="44"/>
      <c r="E4" s="44"/>
      <c r="F4" s="44"/>
      <c r="G4" s="153"/>
      <c r="H4" s="153"/>
      <c r="S4" s="4"/>
      <c r="T4" s="4"/>
      <c r="U4" s="4"/>
      <c r="V4" s="4"/>
      <c r="W4" s="4"/>
      <c r="X4" s="4"/>
      <c r="Y4" s="4"/>
    </row>
    <row r="5" spans="1:25" ht="10.5" customHeight="1" x14ac:dyDescent="0.2">
      <c r="A5" s="45"/>
      <c r="B5" s="44" t="str">
        <f>Índice!$B$23</f>
        <v>1.2.2.3. Porcentaje de ocupación de las plazas en centros de atención a personas mayores</v>
      </c>
      <c r="C5" s="44"/>
      <c r="D5" s="44"/>
      <c r="E5" s="44"/>
      <c r="F5" s="44"/>
      <c r="G5" s="153"/>
      <c r="H5" s="153"/>
      <c r="S5" s="4"/>
      <c r="T5" s="4"/>
      <c r="U5" s="4"/>
      <c r="V5" s="4"/>
      <c r="W5" s="4"/>
      <c r="X5" s="4"/>
      <c r="Y5" s="4"/>
    </row>
    <row r="6" spans="1:25" ht="10.5" customHeight="1" x14ac:dyDescent="0.2">
      <c r="A6" s="45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"/>
      <c r="U6" s="4"/>
      <c r="V6" s="4"/>
      <c r="W6" s="4"/>
      <c r="X6" s="4"/>
      <c r="Y6" s="4"/>
    </row>
    <row r="7" spans="1:25" ht="10.5" customHeight="1" x14ac:dyDescent="0.2">
      <c r="A7" s="54"/>
      <c r="B7" s="494" t="str">
        <f>'Anexo I. Abreviaturas'!$B$38</f>
        <v>Centros de atención a personas mayores</v>
      </c>
      <c r="C7" s="495"/>
      <c r="D7" s="495"/>
      <c r="E7" s="495"/>
      <c r="F7" s="495"/>
      <c r="G7" s="495"/>
      <c r="H7" s="495"/>
      <c r="I7" s="495"/>
      <c r="J7" s="495"/>
      <c r="K7" s="495"/>
      <c r="L7" s="495"/>
      <c r="M7" s="495"/>
      <c r="N7" s="495"/>
      <c r="O7" s="495"/>
      <c r="P7" s="495"/>
      <c r="Q7" s="495"/>
      <c r="R7" s="496"/>
      <c r="S7" s="44"/>
      <c r="T7" s="4"/>
      <c r="U7" s="4"/>
      <c r="V7" s="4"/>
      <c r="W7" s="4"/>
      <c r="X7" s="4"/>
      <c r="Y7" s="4"/>
    </row>
    <row r="8" spans="1:25" ht="10.5" customHeight="1" x14ac:dyDescent="0.2">
      <c r="B8" s="443" t="str">
        <f>'Anexo I. Abreviaturas'!$B$14</f>
        <v>CCAA</v>
      </c>
      <c r="C8" s="444"/>
      <c r="D8" s="444"/>
      <c r="E8" s="444"/>
      <c r="F8" s="445"/>
      <c r="G8" s="476" t="s">
        <v>213</v>
      </c>
      <c r="H8" s="519"/>
      <c r="I8" s="520"/>
      <c r="J8" s="436" t="s">
        <v>214</v>
      </c>
      <c r="K8" s="452"/>
      <c r="L8" s="437"/>
      <c r="M8" s="436" t="s">
        <v>215</v>
      </c>
      <c r="N8" s="452"/>
      <c r="O8" s="437"/>
      <c r="P8" s="436" t="str">
        <f>'Anexo II. Términos'!$B$51</f>
        <v>Total</v>
      </c>
      <c r="Q8" s="452"/>
      <c r="R8" s="437"/>
      <c r="S8" s="55"/>
    </row>
    <row r="9" spans="1:25" ht="10.5" customHeight="1" x14ac:dyDescent="0.2">
      <c r="B9" s="446"/>
      <c r="C9" s="447"/>
      <c r="D9" s="447"/>
      <c r="E9" s="447"/>
      <c r="F9" s="448"/>
      <c r="G9" s="478"/>
      <c r="H9" s="521"/>
      <c r="I9" s="522"/>
      <c r="J9" s="454"/>
      <c r="K9" s="455"/>
      <c r="L9" s="456"/>
      <c r="M9" s="454"/>
      <c r="N9" s="455"/>
      <c r="O9" s="456"/>
      <c r="P9" s="454"/>
      <c r="Q9" s="455"/>
      <c r="R9" s="456"/>
      <c r="S9" s="55"/>
    </row>
    <row r="10" spans="1:25" ht="10.5" customHeight="1" x14ac:dyDescent="0.2">
      <c r="B10" s="446"/>
      <c r="C10" s="447"/>
      <c r="D10" s="447"/>
      <c r="E10" s="447"/>
      <c r="F10" s="448"/>
      <c r="G10" s="251" t="str">
        <f>'Anexo I. Abreviaturas'!$B$20</f>
        <v>Resident.</v>
      </c>
      <c r="H10" s="252" t="str">
        <f>'Anexo II. Términos'!$B$14</f>
        <v>Plazas</v>
      </c>
      <c r="I10" s="250" t="str">
        <f>'Anexo I. Abreviaturas'!$B$66</f>
        <v>Ocupación</v>
      </c>
      <c r="J10" s="251" t="str">
        <f>'Anexo I. Abreviaturas'!$B$20</f>
        <v>Resident.</v>
      </c>
      <c r="K10" s="252" t="str">
        <f>'Anexo II. Términos'!$B$14</f>
        <v>Plazas</v>
      </c>
      <c r="L10" s="250" t="str">
        <f>'Anexo I. Abreviaturas'!$B$66</f>
        <v>Ocupación</v>
      </c>
      <c r="M10" s="251" t="str">
        <f>'Anexo I. Abreviaturas'!$B$20</f>
        <v>Resident.</v>
      </c>
      <c r="N10" s="252" t="str">
        <f>'Anexo II. Términos'!$B$14</f>
        <v>Plazas</v>
      </c>
      <c r="O10" s="250" t="str">
        <f>'Anexo I. Abreviaturas'!$B$66</f>
        <v>Ocupación</v>
      </c>
      <c r="P10" s="251" t="str">
        <f>'Anexo I. Abreviaturas'!$B$20</f>
        <v>Resident.</v>
      </c>
      <c r="Q10" s="252" t="str">
        <f>'Anexo II. Términos'!$B$14</f>
        <v>Plazas</v>
      </c>
      <c r="R10" s="250" t="str">
        <f>'Anexo I. Abreviaturas'!$B$66</f>
        <v>Ocupación</v>
      </c>
      <c r="S10" s="47"/>
      <c r="T10" s="253"/>
      <c r="U10" s="253"/>
      <c r="V10" s="253"/>
      <c r="W10" s="253"/>
      <c r="X10" s="253"/>
      <c r="Y10" s="253"/>
    </row>
    <row r="11" spans="1:25" ht="10.5" customHeight="1" x14ac:dyDescent="0.2">
      <c r="B11" s="449"/>
      <c r="C11" s="450"/>
      <c r="D11" s="450"/>
      <c r="E11" s="450"/>
      <c r="F11" s="451"/>
      <c r="G11" s="52" t="str">
        <f>'Anexo I. Abreviaturas'!$B$16</f>
        <v>Núm.</v>
      </c>
      <c r="H11" s="98" t="str">
        <f>'Anexo I. Abreviaturas'!$B$16</f>
        <v>Núm.</v>
      </c>
      <c r="I11" s="53" t="str">
        <f>'Anexo I. Abreviaturas'!$B$8</f>
        <v>%</v>
      </c>
      <c r="J11" s="52" t="str">
        <f>'Anexo I. Abreviaturas'!$B$16</f>
        <v>Núm.</v>
      </c>
      <c r="K11" s="98" t="str">
        <f>'Anexo I. Abreviaturas'!$B$16</f>
        <v>Núm.</v>
      </c>
      <c r="L11" s="53" t="str">
        <f>'Anexo I. Abreviaturas'!$B$8</f>
        <v>%</v>
      </c>
      <c r="M11" s="52" t="str">
        <f>'Anexo I. Abreviaturas'!$B$16</f>
        <v>Núm.</v>
      </c>
      <c r="N11" s="98" t="str">
        <f>'Anexo I. Abreviaturas'!$B$16</f>
        <v>Núm.</v>
      </c>
      <c r="O11" s="53" t="str">
        <f>'Anexo I. Abreviaturas'!$B$8</f>
        <v>%</v>
      </c>
      <c r="P11" s="52" t="str">
        <f>'Anexo I. Abreviaturas'!$B$16</f>
        <v>Núm.</v>
      </c>
      <c r="Q11" s="98" t="str">
        <f>'Anexo I. Abreviaturas'!$B$16</f>
        <v>Núm.</v>
      </c>
      <c r="R11" s="53" t="str">
        <f>'Anexo I. Abreviaturas'!$B$8</f>
        <v>%</v>
      </c>
      <c r="S11" s="55"/>
    </row>
    <row r="12" spans="1:25" ht="10.5" customHeight="1" x14ac:dyDescent="0.2">
      <c r="B12" s="460" t="s">
        <v>7</v>
      </c>
      <c r="C12" s="461"/>
      <c r="D12" s="461"/>
      <c r="E12" s="461"/>
      <c r="F12" s="462"/>
      <c r="G12" s="75">
        <f>'1.2.2.2. Dotación. Plazas, resi'!K12</f>
        <v>19765</v>
      </c>
      <c r="H12" s="178">
        <v>21287</v>
      </c>
      <c r="I12" s="247">
        <f>IF(G12=0,"-",G12/H12)</f>
        <v>0.92850096302907881</v>
      </c>
      <c r="J12" s="75">
        <f>'1.2.2.2. Dotación. Plazas, resi'!P12</f>
        <v>3292</v>
      </c>
      <c r="K12" s="178">
        <v>3826</v>
      </c>
      <c r="L12" s="247">
        <f t="shared" ref="L12:L30" si="0">IF(J12=0,"-",J12/K12)</f>
        <v>0.86042864610559333</v>
      </c>
      <c r="M12" s="75">
        <f>'1.2.2.2. Dotación. Plazas, resi'!U12</f>
        <v>2772</v>
      </c>
      <c r="N12" s="178">
        <v>3359</v>
      </c>
      <c r="O12" s="247">
        <f t="shared" ref="O12:O30" si="1">IF(M12=0,"-",M12/N12)</f>
        <v>0.82524560881214648</v>
      </c>
      <c r="P12" s="75">
        <f>G12+J12+M12</f>
        <v>25829</v>
      </c>
      <c r="Q12" s="178">
        <f t="shared" ref="Q12:Q29" si="2">H12+K12+N12</f>
        <v>28472</v>
      </c>
      <c r="R12" s="247">
        <f t="shared" ref="R12:R30" si="3">IF(P12=0,"-",P12/Q12)</f>
        <v>0.9071719584152852</v>
      </c>
      <c r="S12" s="55"/>
    </row>
    <row r="13" spans="1:25" ht="10.5" customHeight="1" x14ac:dyDescent="0.2">
      <c r="B13" s="440" t="s">
        <v>6</v>
      </c>
      <c r="C13" s="441"/>
      <c r="D13" s="441"/>
      <c r="E13" s="441"/>
      <c r="F13" s="442"/>
      <c r="G13" s="78">
        <f>'1.2.2.2. Dotación. Plazas, resi'!K13</f>
        <v>10423</v>
      </c>
      <c r="H13" s="129">
        <v>11901</v>
      </c>
      <c r="I13" s="248">
        <f t="shared" ref="I13:I29" si="4">IF(G13=0,"-",G13/H13)</f>
        <v>0.87580875556675908</v>
      </c>
      <c r="J13" s="78">
        <f>'1.2.2.2. Dotación. Plazas, resi'!P13</f>
        <v>2504</v>
      </c>
      <c r="K13" s="129">
        <v>2725</v>
      </c>
      <c r="L13" s="248">
        <f t="shared" si="0"/>
        <v>0.91889908256880737</v>
      </c>
      <c r="M13" s="78">
        <f>'1.2.2.2. Dotación. Plazas, resi'!U13</f>
        <v>1499</v>
      </c>
      <c r="N13" s="129">
        <v>1660</v>
      </c>
      <c r="O13" s="248">
        <f t="shared" si="1"/>
        <v>0.90301204819277103</v>
      </c>
      <c r="P13" s="78">
        <f t="shared" ref="P13:P29" si="5">G13+J13+M13</f>
        <v>14426</v>
      </c>
      <c r="Q13" s="129">
        <f t="shared" si="2"/>
        <v>16286</v>
      </c>
      <c r="R13" s="248">
        <f t="shared" si="3"/>
        <v>0.88579147734250274</v>
      </c>
      <c r="S13" s="55"/>
    </row>
    <row r="14" spans="1:25" ht="10.5" customHeight="1" x14ac:dyDescent="0.2">
      <c r="B14" s="440" t="s">
        <v>9</v>
      </c>
      <c r="C14" s="441"/>
      <c r="D14" s="441"/>
      <c r="E14" s="441"/>
      <c r="F14" s="442"/>
      <c r="G14" s="78">
        <f>'1.2.2.2. Dotación. Plazas, resi'!K14</f>
        <v>8301</v>
      </c>
      <c r="H14" s="129">
        <v>9396</v>
      </c>
      <c r="I14" s="248">
        <f t="shared" si="4"/>
        <v>0.88346104725415076</v>
      </c>
      <c r="J14" s="78">
        <f>'1.2.2.2. Dotación. Plazas, resi'!P14</f>
        <v>2335</v>
      </c>
      <c r="K14" s="129">
        <v>2952</v>
      </c>
      <c r="L14" s="248">
        <f t="shared" si="0"/>
        <v>0.7909891598915989</v>
      </c>
      <c r="M14" s="78">
        <f>'1.2.2.2. Dotación. Plazas, resi'!U14</f>
        <v>494</v>
      </c>
      <c r="N14" s="129">
        <v>527</v>
      </c>
      <c r="O14" s="248">
        <f t="shared" si="1"/>
        <v>0.93738140417457305</v>
      </c>
      <c r="P14" s="78">
        <f t="shared" si="5"/>
        <v>11130</v>
      </c>
      <c r="Q14" s="129">
        <f t="shared" si="2"/>
        <v>12875</v>
      </c>
      <c r="R14" s="248">
        <f t="shared" si="3"/>
        <v>0.8644660194174757</v>
      </c>
      <c r="S14" s="55"/>
    </row>
    <row r="15" spans="1:25" ht="10.5" customHeight="1" x14ac:dyDescent="0.2">
      <c r="B15" s="440" t="s">
        <v>10</v>
      </c>
      <c r="C15" s="441"/>
      <c r="D15" s="441"/>
      <c r="E15" s="441"/>
      <c r="F15" s="442"/>
      <c r="G15" s="78">
        <f>'1.2.2.2. Dotación. Plazas, resi'!K15</f>
        <v>2552</v>
      </c>
      <c r="H15" s="129">
        <v>2696</v>
      </c>
      <c r="I15" s="248">
        <f t="shared" si="4"/>
        <v>0.94658753709198817</v>
      </c>
      <c r="J15" s="78">
        <f>'1.2.2.2. Dotación. Plazas, resi'!P15</f>
        <v>1138</v>
      </c>
      <c r="K15" s="129">
        <v>1300</v>
      </c>
      <c r="L15" s="248">
        <f t="shared" si="0"/>
        <v>0.87538461538461543</v>
      </c>
      <c r="M15" s="78">
        <f>'1.2.2.2. Dotación. Plazas, resi'!U15</f>
        <v>148</v>
      </c>
      <c r="N15" s="129">
        <v>148</v>
      </c>
      <c r="O15" s="248">
        <f t="shared" si="1"/>
        <v>1</v>
      </c>
      <c r="P15" s="78">
        <f t="shared" si="5"/>
        <v>3838</v>
      </c>
      <c r="Q15" s="129">
        <f t="shared" si="2"/>
        <v>4144</v>
      </c>
      <c r="R15" s="248">
        <f t="shared" si="3"/>
        <v>0.92615830115830111</v>
      </c>
      <c r="S15" s="55"/>
    </row>
    <row r="16" spans="1:25" ht="10.5" customHeight="1" x14ac:dyDescent="0.2">
      <c r="B16" s="440" t="s">
        <v>5</v>
      </c>
      <c r="C16" s="441"/>
      <c r="D16" s="441"/>
      <c r="E16" s="441"/>
      <c r="F16" s="442"/>
      <c r="G16" s="78">
        <f>'1.2.2.2. Dotación. Plazas, resi'!K16</f>
        <v>2815</v>
      </c>
      <c r="H16" s="129">
        <v>2955</v>
      </c>
      <c r="I16" s="248">
        <f t="shared" si="4"/>
        <v>0.95262267343485618</v>
      </c>
      <c r="J16" s="78">
        <f>'1.2.2.2. Dotación. Plazas, resi'!P16</f>
        <v>1747</v>
      </c>
      <c r="K16" s="129">
        <v>1881</v>
      </c>
      <c r="L16" s="248">
        <f t="shared" si="0"/>
        <v>0.92876129718234979</v>
      </c>
      <c r="M16" s="78">
        <f>'1.2.2.2. Dotación. Plazas, resi'!U16</f>
        <v>1453</v>
      </c>
      <c r="N16" s="129">
        <v>1495</v>
      </c>
      <c r="O16" s="248">
        <f t="shared" si="1"/>
        <v>0.97190635451505014</v>
      </c>
      <c r="P16" s="78">
        <f t="shared" si="5"/>
        <v>6015</v>
      </c>
      <c r="Q16" s="129">
        <f t="shared" si="2"/>
        <v>6331</v>
      </c>
      <c r="R16" s="248">
        <f t="shared" si="3"/>
        <v>0.95008687411151482</v>
      </c>
      <c r="S16" s="55"/>
    </row>
    <row r="17" spans="1:32" ht="10.5" customHeight="1" x14ac:dyDescent="0.2">
      <c r="A17" s="54"/>
      <c r="B17" s="440" t="s">
        <v>4</v>
      </c>
      <c r="C17" s="441"/>
      <c r="D17" s="441"/>
      <c r="E17" s="441"/>
      <c r="F17" s="442"/>
      <c r="G17" s="78">
        <f>'1.2.2.2. Dotación. Plazas, resi'!K17</f>
        <v>4383</v>
      </c>
      <c r="H17" s="129">
        <v>4780</v>
      </c>
      <c r="I17" s="248">
        <f t="shared" si="4"/>
        <v>0.91694560669456071</v>
      </c>
      <c r="J17" s="78">
        <f>'1.2.2.2. Dotación. Plazas, resi'!P17</f>
        <v>279</v>
      </c>
      <c r="K17" s="129">
        <v>290</v>
      </c>
      <c r="L17" s="248">
        <f t="shared" si="0"/>
        <v>0.96206896551724141</v>
      </c>
      <c r="M17" s="78">
        <f>'1.2.2.2. Dotación. Plazas, resi'!U17</f>
        <v>260</v>
      </c>
      <c r="N17" s="129">
        <v>266</v>
      </c>
      <c r="O17" s="248">
        <f t="shared" si="1"/>
        <v>0.97744360902255634</v>
      </c>
      <c r="P17" s="78">
        <f t="shared" si="5"/>
        <v>4922</v>
      </c>
      <c r="Q17" s="129">
        <f t="shared" si="2"/>
        <v>5336</v>
      </c>
      <c r="R17" s="248">
        <f t="shared" si="3"/>
        <v>0.92241379310344829</v>
      </c>
      <c r="S17" s="55"/>
    </row>
    <row r="18" spans="1:32" ht="10.5" customHeight="1" x14ac:dyDescent="0.2">
      <c r="A18" s="54"/>
      <c r="B18" s="440" t="s">
        <v>3</v>
      </c>
      <c r="C18" s="441"/>
      <c r="D18" s="441"/>
      <c r="E18" s="441"/>
      <c r="F18" s="442"/>
      <c r="G18" s="78">
        <f>'1.2.2.2. Dotación. Plazas, resi'!K18</f>
        <v>29982</v>
      </c>
      <c r="H18" s="129">
        <v>34323</v>
      </c>
      <c r="I18" s="248">
        <f t="shared" si="4"/>
        <v>0.87352504151734989</v>
      </c>
      <c r="J18" s="78">
        <f>'1.2.2.2. Dotación. Plazas, resi'!P18</f>
        <v>4062</v>
      </c>
      <c r="K18" s="129">
        <v>4751</v>
      </c>
      <c r="L18" s="248">
        <f t="shared" si="0"/>
        <v>0.85497789938960222</v>
      </c>
      <c r="M18" s="78">
        <f>'1.2.2.2. Dotación. Plazas, resi'!U18</f>
        <v>2363</v>
      </c>
      <c r="N18" s="129">
        <v>2855</v>
      </c>
      <c r="O18" s="248">
        <f t="shared" si="1"/>
        <v>0.82767075306479865</v>
      </c>
      <c r="P18" s="78">
        <f t="shared" si="5"/>
        <v>36407</v>
      </c>
      <c r="Q18" s="129">
        <f t="shared" si="2"/>
        <v>41929</v>
      </c>
      <c r="R18" s="248">
        <f t="shared" si="3"/>
        <v>0.86830117579718091</v>
      </c>
      <c r="S18" s="55"/>
    </row>
    <row r="19" spans="1:32" ht="10.5" customHeight="1" x14ac:dyDescent="0.2">
      <c r="B19" s="440" t="s">
        <v>11</v>
      </c>
      <c r="C19" s="441"/>
      <c r="D19" s="441"/>
      <c r="E19" s="441"/>
      <c r="F19" s="442"/>
      <c r="G19" s="78">
        <f>'1.2.2.2. Dotación. Plazas, resi'!K19</f>
        <v>13812</v>
      </c>
      <c r="H19" s="129">
        <v>17219</v>
      </c>
      <c r="I19" s="248">
        <f t="shared" si="4"/>
        <v>0.80213717405191942</v>
      </c>
      <c r="J19" s="78">
        <f>'1.2.2.2. Dotación. Plazas, resi'!P19</f>
        <v>3099</v>
      </c>
      <c r="K19" s="129">
        <v>3723</v>
      </c>
      <c r="L19" s="248">
        <f t="shared" si="0"/>
        <v>0.83239323126510878</v>
      </c>
      <c r="M19" s="78">
        <f>'1.2.2.2. Dotación. Plazas, resi'!U19</f>
        <v>4312</v>
      </c>
      <c r="N19" s="129">
        <v>4469</v>
      </c>
      <c r="O19" s="248">
        <f t="shared" si="1"/>
        <v>0.96486909823226674</v>
      </c>
      <c r="P19" s="78">
        <f t="shared" si="5"/>
        <v>21223</v>
      </c>
      <c r="Q19" s="129">
        <f t="shared" si="2"/>
        <v>25411</v>
      </c>
      <c r="R19" s="248">
        <f t="shared" si="3"/>
        <v>0.83518948486875766</v>
      </c>
      <c r="S19" s="55"/>
      <c r="Z19" s="55"/>
      <c r="AA19" s="55"/>
      <c r="AB19" s="55"/>
      <c r="AC19" s="55"/>
      <c r="AD19" s="55"/>
      <c r="AE19" s="55"/>
      <c r="AF19" s="55"/>
    </row>
    <row r="20" spans="1:32" ht="10.5" customHeight="1" x14ac:dyDescent="0.2">
      <c r="A20" s="45"/>
      <c r="B20" s="440" t="s">
        <v>12</v>
      </c>
      <c r="C20" s="441"/>
      <c r="D20" s="441"/>
      <c r="E20" s="441"/>
      <c r="F20" s="442"/>
      <c r="G20" s="78">
        <f>'1.2.2.2. Dotación. Plazas, resi'!K20</f>
        <v>37992</v>
      </c>
      <c r="H20" s="129">
        <v>41170</v>
      </c>
      <c r="I20" s="248">
        <f t="shared" si="4"/>
        <v>0.92280786980811269</v>
      </c>
      <c r="J20" s="78">
        <f>'1.2.2.2. Dotación. Plazas, resi'!P20</f>
        <v>4871</v>
      </c>
      <c r="K20" s="129">
        <v>5089</v>
      </c>
      <c r="L20" s="248">
        <f t="shared" si="0"/>
        <v>0.95716250736883479</v>
      </c>
      <c r="M20" s="78">
        <f>'1.2.2.2. Dotación. Plazas, resi'!U20</f>
        <v>4250</v>
      </c>
      <c r="N20" s="129">
        <v>4463</v>
      </c>
      <c r="O20" s="248">
        <f t="shared" si="1"/>
        <v>0.95227425498543583</v>
      </c>
      <c r="P20" s="78">
        <f t="shared" si="5"/>
        <v>47113</v>
      </c>
      <c r="Q20" s="129">
        <f t="shared" si="2"/>
        <v>50722</v>
      </c>
      <c r="R20" s="248">
        <f t="shared" si="3"/>
        <v>0.92884744292417487</v>
      </c>
      <c r="S20" s="55"/>
      <c r="T20" s="4"/>
      <c r="U20" s="4"/>
      <c r="V20" s="4"/>
      <c r="W20" s="4"/>
      <c r="X20" s="4"/>
      <c r="Y20" s="4"/>
    </row>
    <row r="21" spans="1:32" ht="10.5" customHeight="1" x14ac:dyDescent="0.2">
      <c r="B21" s="440" t="s">
        <v>2</v>
      </c>
      <c r="C21" s="441"/>
      <c r="D21" s="441"/>
      <c r="E21" s="441"/>
      <c r="F21" s="442"/>
      <c r="G21" s="78">
        <f>'1.2.2.2. Dotación. Plazas, resi'!K21</f>
        <v>16439</v>
      </c>
      <c r="H21" s="129">
        <v>17233</v>
      </c>
      <c r="I21" s="248">
        <f t="shared" si="4"/>
        <v>0.95392560784541292</v>
      </c>
      <c r="J21" s="78">
        <f>'1.2.2.2. Dotación. Plazas, resi'!P21</f>
        <v>1316</v>
      </c>
      <c r="K21" s="129">
        <v>1804</v>
      </c>
      <c r="L21" s="248">
        <f t="shared" si="0"/>
        <v>0.729490022172949</v>
      </c>
      <c r="M21" s="78">
        <f>'1.2.2.2. Dotación. Plazas, resi'!U21</f>
        <v>1866</v>
      </c>
      <c r="N21" s="129">
        <v>1954</v>
      </c>
      <c r="O21" s="248">
        <f t="shared" si="1"/>
        <v>0.95496417604912998</v>
      </c>
      <c r="P21" s="78">
        <f t="shared" si="5"/>
        <v>19621</v>
      </c>
      <c r="Q21" s="129">
        <f t="shared" si="2"/>
        <v>20991</v>
      </c>
      <c r="R21" s="248">
        <f t="shared" si="3"/>
        <v>0.93473393359058643</v>
      </c>
      <c r="S21" s="226"/>
      <c r="Z21" s="73"/>
      <c r="AA21" s="74"/>
    </row>
    <row r="22" spans="1:32" ht="10.5" customHeight="1" x14ac:dyDescent="0.2">
      <c r="B22" s="440" t="s">
        <v>1</v>
      </c>
      <c r="C22" s="441"/>
      <c r="D22" s="441"/>
      <c r="E22" s="441"/>
      <c r="F22" s="442"/>
      <c r="G22" s="78">
        <f>'1.2.2.2. Dotación. Plazas, resi'!K22</f>
        <v>4503</v>
      </c>
      <c r="H22" s="129">
        <v>5035</v>
      </c>
      <c r="I22" s="248">
        <f t="shared" si="4"/>
        <v>0.89433962264150946</v>
      </c>
      <c r="J22" s="78">
        <f>'1.2.2.2. Dotación. Plazas, resi'!P22</f>
        <v>3608</v>
      </c>
      <c r="K22" s="129">
        <v>4435</v>
      </c>
      <c r="L22" s="248">
        <f t="shared" si="0"/>
        <v>0.8135287485907553</v>
      </c>
      <c r="M22" s="78">
        <f>'1.2.2.2. Dotación. Plazas, resi'!U22</f>
        <v>2262</v>
      </c>
      <c r="N22" s="129">
        <v>2504</v>
      </c>
      <c r="O22" s="248">
        <f t="shared" si="1"/>
        <v>0.90335463258785942</v>
      </c>
      <c r="P22" s="78">
        <f t="shared" si="5"/>
        <v>10373</v>
      </c>
      <c r="Q22" s="129">
        <f t="shared" si="2"/>
        <v>11974</v>
      </c>
      <c r="R22" s="248">
        <f t="shared" si="3"/>
        <v>0.86629363621179223</v>
      </c>
      <c r="S22" s="226"/>
      <c r="Z22" s="51"/>
      <c r="AA22" s="50"/>
      <c r="AB22" s="51"/>
      <c r="AC22" s="50"/>
    </row>
    <row r="23" spans="1:32" ht="10.5" customHeight="1" x14ac:dyDescent="0.2">
      <c r="B23" s="440" t="s">
        <v>8</v>
      </c>
      <c r="C23" s="441"/>
      <c r="D23" s="441"/>
      <c r="E23" s="441"/>
      <c r="F23" s="442"/>
      <c r="G23" s="78">
        <f>'1.2.2.2. Dotación. Plazas, resi'!K23</f>
        <v>14421</v>
      </c>
      <c r="H23" s="129">
        <v>16705</v>
      </c>
      <c r="I23" s="248">
        <f t="shared" si="4"/>
        <v>0.86327446872193958</v>
      </c>
      <c r="J23" s="78">
        <f>'1.2.2.2. Dotación. Plazas, resi'!P23</f>
        <v>1700</v>
      </c>
      <c r="K23" s="129">
        <v>2122</v>
      </c>
      <c r="L23" s="248">
        <f t="shared" si="0"/>
        <v>0.80113100848256358</v>
      </c>
      <c r="M23" s="78">
        <f>'1.2.2.2. Dotación. Plazas, resi'!U23</f>
        <v>2516</v>
      </c>
      <c r="N23" s="129">
        <v>2562</v>
      </c>
      <c r="O23" s="248">
        <f t="shared" si="1"/>
        <v>0.98204527712724432</v>
      </c>
      <c r="P23" s="78">
        <f t="shared" si="5"/>
        <v>18637</v>
      </c>
      <c r="Q23" s="129">
        <f t="shared" si="2"/>
        <v>21389</v>
      </c>
      <c r="R23" s="248">
        <f t="shared" si="3"/>
        <v>0.87133573332086589</v>
      </c>
      <c r="S23" s="226"/>
      <c r="Z23" s="49"/>
      <c r="AA23" s="48"/>
      <c r="AB23" s="49"/>
      <c r="AC23" s="48"/>
    </row>
    <row r="24" spans="1:32" ht="10.5" customHeight="1" x14ac:dyDescent="0.2">
      <c r="B24" s="440" t="s">
        <v>13</v>
      </c>
      <c r="C24" s="441"/>
      <c r="D24" s="441"/>
      <c r="E24" s="441"/>
      <c r="F24" s="442"/>
      <c r="G24" s="78">
        <f>'1.2.2.2. Dotación. Plazas, resi'!K24</f>
        <v>33250</v>
      </c>
      <c r="H24" s="129">
        <v>37152</v>
      </c>
      <c r="I24" s="248">
        <f t="shared" si="4"/>
        <v>0.89497200689061152</v>
      </c>
      <c r="J24" s="78">
        <f>'1.2.2.2. Dotación. Plazas, resi'!P24</f>
        <v>5045</v>
      </c>
      <c r="K24" s="129">
        <v>5939</v>
      </c>
      <c r="L24" s="248">
        <f t="shared" si="0"/>
        <v>0.84946960767806023</v>
      </c>
      <c r="M24" s="78">
        <f>'1.2.2.2. Dotación. Plazas, resi'!U24</f>
        <v>3452</v>
      </c>
      <c r="N24" s="129">
        <v>3722</v>
      </c>
      <c r="O24" s="248">
        <f t="shared" si="1"/>
        <v>0.92745835572272972</v>
      </c>
      <c r="P24" s="78">
        <f t="shared" si="5"/>
        <v>41747</v>
      </c>
      <c r="Q24" s="129">
        <f t="shared" si="2"/>
        <v>46813</v>
      </c>
      <c r="R24" s="248">
        <f t="shared" si="3"/>
        <v>0.89178219725289987</v>
      </c>
      <c r="S24" s="54"/>
      <c r="Z24" s="49"/>
      <c r="AA24" s="48"/>
      <c r="AB24" s="49"/>
      <c r="AC24" s="48"/>
    </row>
    <row r="25" spans="1:32" ht="10.5" customHeight="1" x14ac:dyDescent="0.2">
      <c r="B25" s="440" t="s">
        <v>14</v>
      </c>
      <c r="C25" s="441"/>
      <c r="D25" s="441"/>
      <c r="E25" s="441"/>
      <c r="F25" s="442"/>
      <c r="G25" s="78">
        <f>'1.2.2.2. Dotación. Plazas, resi'!K25</f>
        <v>3515</v>
      </c>
      <c r="H25" s="129">
        <v>3917</v>
      </c>
      <c r="I25" s="248">
        <f t="shared" si="4"/>
        <v>0.89737043655859072</v>
      </c>
      <c r="J25" s="78">
        <f>'1.2.2.2. Dotación. Plazas, resi'!P25</f>
        <v>312</v>
      </c>
      <c r="K25" s="129">
        <v>492</v>
      </c>
      <c r="L25" s="248">
        <f t="shared" si="0"/>
        <v>0.63414634146341464</v>
      </c>
      <c r="M25" s="78">
        <f>'1.2.2.2. Dotación. Plazas, resi'!U25</f>
        <v>327</v>
      </c>
      <c r="N25" s="129">
        <v>337</v>
      </c>
      <c r="O25" s="248">
        <f t="shared" si="1"/>
        <v>0.97032640949554894</v>
      </c>
      <c r="P25" s="78">
        <f t="shared" si="5"/>
        <v>4154</v>
      </c>
      <c r="Q25" s="129">
        <f t="shared" si="2"/>
        <v>4746</v>
      </c>
      <c r="R25" s="248">
        <f t="shared" si="3"/>
        <v>0.87526337968815848</v>
      </c>
      <c r="S25" s="55"/>
      <c r="Z25" s="49"/>
      <c r="AA25" s="48"/>
      <c r="AB25" s="49"/>
      <c r="AC25" s="48"/>
    </row>
    <row r="26" spans="1:32" ht="10.5" customHeight="1" x14ac:dyDescent="0.2">
      <c r="B26" s="440" t="s">
        <v>15</v>
      </c>
      <c r="C26" s="441"/>
      <c r="D26" s="441"/>
      <c r="E26" s="441"/>
      <c r="F26" s="442"/>
      <c r="G26" s="78">
        <f>'1.2.2.2. Dotación. Plazas, resi'!K26</f>
        <v>3306</v>
      </c>
      <c r="H26" s="129">
        <v>3580</v>
      </c>
      <c r="I26" s="248">
        <f t="shared" si="4"/>
        <v>0.92346368715083804</v>
      </c>
      <c r="J26" s="78">
        <f>'1.2.2.2. Dotación. Plazas, resi'!P26</f>
        <v>921</v>
      </c>
      <c r="K26" s="129">
        <v>1098</v>
      </c>
      <c r="L26" s="248">
        <f t="shared" si="0"/>
        <v>0.83879781420765032</v>
      </c>
      <c r="M26" s="78">
        <f>'1.2.2.2. Dotación. Plazas, resi'!U26</f>
        <v>283</v>
      </c>
      <c r="N26" s="129">
        <v>292</v>
      </c>
      <c r="O26" s="248">
        <f t="shared" si="1"/>
        <v>0.96917808219178081</v>
      </c>
      <c r="P26" s="78">
        <f t="shared" si="5"/>
        <v>4510</v>
      </c>
      <c r="Q26" s="129">
        <f t="shared" si="2"/>
        <v>4970</v>
      </c>
      <c r="R26" s="248">
        <f t="shared" si="3"/>
        <v>0.90744466800804824</v>
      </c>
      <c r="S26" s="55"/>
      <c r="Z26" s="49"/>
      <c r="AA26" s="48"/>
      <c r="AB26" s="49"/>
      <c r="AC26" s="48"/>
    </row>
    <row r="27" spans="1:32" ht="10.5" customHeight="1" x14ac:dyDescent="0.2">
      <c r="B27" s="440" t="s">
        <v>16</v>
      </c>
      <c r="C27" s="441"/>
      <c r="D27" s="441"/>
      <c r="E27" s="441"/>
      <c r="F27" s="442"/>
      <c r="G27" s="78">
        <f>'1.2.2.2. Dotación. Plazas, resi'!K27</f>
        <v>11345</v>
      </c>
      <c r="H27" s="129">
        <v>12674</v>
      </c>
      <c r="I27" s="248">
        <f t="shared" si="4"/>
        <v>0.89513965598863821</v>
      </c>
      <c r="J27" s="78">
        <f>'1.2.2.2. Dotación. Plazas, resi'!P27</f>
        <v>2662</v>
      </c>
      <c r="K27" s="129">
        <v>3096</v>
      </c>
      <c r="L27" s="248">
        <f t="shared" si="0"/>
        <v>0.85981912144702843</v>
      </c>
      <c r="M27" s="78">
        <f>'1.2.2.2. Dotación. Plazas, resi'!U27</f>
        <v>1866</v>
      </c>
      <c r="N27" s="129">
        <v>1937</v>
      </c>
      <c r="O27" s="248">
        <f t="shared" si="1"/>
        <v>0.963345379452762</v>
      </c>
      <c r="P27" s="78">
        <f t="shared" si="5"/>
        <v>15873</v>
      </c>
      <c r="Q27" s="129">
        <f t="shared" si="2"/>
        <v>17707</v>
      </c>
      <c r="R27" s="248">
        <f t="shared" si="3"/>
        <v>0.89642514259897221</v>
      </c>
      <c r="S27" s="47"/>
      <c r="Z27" s="49"/>
      <c r="AA27" s="48"/>
      <c r="AB27" s="49"/>
      <c r="AC27" s="48"/>
    </row>
    <row r="28" spans="1:32" ht="10.5" customHeight="1" x14ac:dyDescent="0.2">
      <c r="B28" s="440" t="s">
        <v>17</v>
      </c>
      <c r="C28" s="441"/>
      <c r="D28" s="441"/>
      <c r="E28" s="441"/>
      <c r="F28" s="442"/>
      <c r="G28" s="78">
        <f>'1.2.2.2. Dotación. Plazas, resi'!K28</f>
        <v>1753</v>
      </c>
      <c r="H28" s="129">
        <v>1911</v>
      </c>
      <c r="I28" s="248">
        <f t="shared" si="4"/>
        <v>0.91732077446363158</v>
      </c>
      <c r="J28" s="78">
        <f>'1.2.2.2. Dotación. Plazas, resi'!P28</f>
        <v>136</v>
      </c>
      <c r="K28" s="129">
        <v>147</v>
      </c>
      <c r="L28" s="248">
        <f t="shared" si="0"/>
        <v>0.92517006802721091</v>
      </c>
      <c r="M28" s="78">
        <f>'1.2.2.2. Dotación. Plazas, resi'!U28</f>
        <v>672</v>
      </c>
      <c r="N28" s="129">
        <v>715</v>
      </c>
      <c r="O28" s="248">
        <f t="shared" si="1"/>
        <v>0.93986013986013983</v>
      </c>
      <c r="P28" s="78">
        <f t="shared" si="5"/>
        <v>2561</v>
      </c>
      <c r="Q28" s="129">
        <f t="shared" si="2"/>
        <v>2773</v>
      </c>
      <c r="R28" s="248">
        <f t="shared" si="3"/>
        <v>0.92354850342589256</v>
      </c>
      <c r="S28" s="51"/>
      <c r="Z28" s="49"/>
      <c r="AA28" s="48"/>
      <c r="AB28" s="49"/>
      <c r="AC28" s="48"/>
    </row>
    <row r="29" spans="1:32" ht="10.5" customHeight="1" x14ac:dyDescent="0.2">
      <c r="B29" s="440" t="s">
        <v>0</v>
      </c>
      <c r="C29" s="441"/>
      <c r="D29" s="441"/>
      <c r="E29" s="441"/>
      <c r="F29" s="442"/>
      <c r="G29" s="78">
        <f>'1.2.2.2. Dotación. Plazas, resi'!K29</f>
        <v>206</v>
      </c>
      <c r="H29" s="129">
        <v>206</v>
      </c>
      <c r="I29" s="248">
        <f t="shared" si="4"/>
        <v>1</v>
      </c>
      <c r="J29" s="78">
        <f>'1.2.2.2. Dotación. Plazas, resi'!P29</f>
        <v>180</v>
      </c>
      <c r="K29" s="129">
        <v>197</v>
      </c>
      <c r="L29" s="248">
        <f t="shared" si="0"/>
        <v>0.91370558375634514</v>
      </c>
      <c r="M29" s="78">
        <f>'1.2.2.2. Dotación. Plazas, resi'!U29</f>
        <v>0</v>
      </c>
      <c r="N29" s="129">
        <v>0</v>
      </c>
      <c r="O29" s="248" t="str">
        <f t="shared" si="1"/>
        <v>-</v>
      </c>
      <c r="P29" s="78">
        <f t="shared" si="5"/>
        <v>386</v>
      </c>
      <c r="Q29" s="129">
        <f t="shared" si="2"/>
        <v>403</v>
      </c>
      <c r="R29" s="248">
        <f t="shared" si="3"/>
        <v>0.95781637717121593</v>
      </c>
      <c r="S29" s="226"/>
      <c r="Z29" s="49"/>
      <c r="AA29" s="48"/>
      <c r="AB29" s="49"/>
      <c r="AC29" s="48"/>
    </row>
    <row r="30" spans="1:32" ht="10.5" customHeight="1" x14ac:dyDescent="0.2">
      <c r="B30" s="463" t="str">
        <f>'Anexo II. Términos'!$B$52</f>
        <v>Total nacional</v>
      </c>
      <c r="C30" s="464"/>
      <c r="D30" s="464"/>
      <c r="E30" s="464"/>
      <c r="F30" s="465"/>
      <c r="G30" s="80">
        <f t="shared" ref="G30:Q30" si="6">SUM(G12:G29)</f>
        <v>218763</v>
      </c>
      <c r="H30" s="160">
        <f t="shared" si="6"/>
        <v>244140</v>
      </c>
      <c r="I30" s="249">
        <f>IF(G30=0,"-",G30/H30)</f>
        <v>0.89605554190218728</v>
      </c>
      <c r="J30" s="80">
        <f t="shared" si="6"/>
        <v>39207</v>
      </c>
      <c r="K30" s="160">
        <f t="shared" si="6"/>
        <v>45867</v>
      </c>
      <c r="L30" s="249">
        <f t="shared" si="0"/>
        <v>0.85479756687814767</v>
      </c>
      <c r="M30" s="80">
        <f t="shared" si="6"/>
        <v>30795</v>
      </c>
      <c r="N30" s="160">
        <f t="shared" si="6"/>
        <v>33265</v>
      </c>
      <c r="O30" s="249">
        <f t="shared" si="1"/>
        <v>0.92574778295505789</v>
      </c>
      <c r="P30" s="80">
        <f t="shared" si="6"/>
        <v>288765</v>
      </c>
      <c r="Q30" s="160">
        <f t="shared" si="6"/>
        <v>323272</v>
      </c>
      <c r="R30" s="249">
        <f t="shared" si="3"/>
        <v>0.89325707144448019</v>
      </c>
      <c r="S30" s="226"/>
      <c r="Z30" s="54"/>
      <c r="AA30" s="54"/>
      <c r="AB30" s="54"/>
      <c r="AC30" s="54"/>
    </row>
    <row r="31" spans="1:32" ht="10.5" customHeight="1" x14ac:dyDescent="0.2">
      <c r="B31" s="30"/>
      <c r="C31" s="41"/>
      <c r="D31" s="41"/>
      <c r="E31" s="41"/>
      <c r="F31" s="41"/>
      <c r="G31" s="129"/>
      <c r="H31" s="129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49"/>
      <c r="Z31" s="54"/>
      <c r="AA31" s="54"/>
      <c r="AB31" s="54"/>
      <c r="AC31" s="54"/>
    </row>
    <row r="32" spans="1:32" ht="10.5" customHeight="1" x14ac:dyDescent="0.2">
      <c r="B32" s="23"/>
      <c r="C32" s="41"/>
      <c r="D32" s="41"/>
      <c r="E32" s="41"/>
      <c r="F32" s="41"/>
      <c r="G32" s="129"/>
      <c r="H32" s="129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49"/>
      <c r="Z32" s="54"/>
      <c r="AA32" s="54"/>
      <c r="AB32" s="54"/>
      <c r="AC32" s="54"/>
    </row>
    <row r="33" spans="2:29" ht="10.5" customHeight="1" x14ac:dyDescent="0.2">
      <c r="B33" s="41"/>
      <c r="C33" s="183"/>
      <c r="D33" s="183"/>
      <c r="E33" s="183"/>
      <c r="F33" s="183"/>
      <c r="G33" s="220"/>
      <c r="H33" s="220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49"/>
      <c r="Z33" s="55"/>
      <c r="AA33" s="55"/>
      <c r="AB33" s="55"/>
      <c r="AC33" s="55"/>
    </row>
    <row r="34" spans="2:29" ht="10.5" customHeight="1" x14ac:dyDescent="0.2">
      <c r="B34" s="41"/>
      <c r="C34" s="183"/>
      <c r="D34" s="183"/>
      <c r="E34" s="183"/>
      <c r="F34" s="183"/>
      <c r="G34" s="220"/>
      <c r="H34" s="220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49"/>
      <c r="Z34" s="55"/>
      <c r="AA34" s="55"/>
      <c r="AB34" s="55"/>
      <c r="AC34" s="55"/>
    </row>
    <row r="35" spans="2:29" ht="10.5" customHeight="1" x14ac:dyDescent="0.2">
      <c r="B35" s="41"/>
      <c r="C35" s="183"/>
      <c r="D35" s="183"/>
      <c r="E35" s="183"/>
      <c r="F35" s="183"/>
      <c r="G35" s="220"/>
      <c r="H35" s="220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49"/>
      <c r="Z35" s="55"/>
      <c r="AA35" s="55"/>
      <c r="AB35" s="55"/>
      <c r="AC35" s="55"/>
    </row>
    <row r="36" spans="2:29" ht="10.5" customHeight="1" x14ac:dyDescent="0.2">
      <c r="B36" s="41"/>
      <c r="C36" s="183"/>
      <c r="D36" s="183"/>
      <c r="E36" s="183"/>
      <c r="F36" s="183"/>
      <c r="G36" s="220"/>
      <c r="H36" s="220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49"/>
      <c r="Z36" s="56"/>
      <c r="AA36" s="56"/>
      <c r="AB36" s="56"/>
      <c r="AC36" s="56"/>
    </row>
    <row r="37" spans="2:29" ht="10.5" customHeight="1" x14ac:dyDescent="0.2">
      <c r="B37" s="41"/>
      <c r="C37" s="183"/>
      <c r="D37" s="183"/>
      <c r="E37" s="183"/>
      <c r="F37" s="183"/>
      <c r="G37" s="220"/>
      <c r="H37" s="220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49"/>
      <c r="Z37" s="56"/>
      <c r="AA37" s="56"/>
      <c r="AB37" s="56"/>
      <c r="AC37" s="56"/>
    </row>
    <row r="38" spans="2:29" ht="10.5" customHeight="1" x14ac:dyDescent="0.2">
      <c r="B38" s="41"/>
      <c r="C38" s="18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49"/>
      <c r="Z38" s="56"/>
      <c r="AA38" s="56"/>
      <c r="AB38" s="56"/>
      <c r="AC38" s="56"/>
    </row>
    <row r="39" spans="2:29" ht="10.5" customHeight="1" x14ac:dyDescent="0.2">
      <c r="B39" s="41"/>
      <c r="C39" s="18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49"/>
      <c r="Z39" s="47"/>
      <c r="AA39" s="47"/>
      <c r="AB39" s="47"/>
      <c r="AC39" s="47"/>
    </row>
    <row r="40" spans="2:29" ht="10.5" customHeight="1" x14ac:dyDescent="0.2">
      <c r="B40" s="211"/>
      <c r="C40" s="211"/>
      <c r="D40" s="211"/>
      <c r="E40" s="211"/>
      <c r="F40" s="211"/>
      <c r="G40" s="109"/>
      <c r="H40" s="109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81"/>
      <c r="Z40" s="51"/>
      <c r="AA40" s="71"/>
    </row>
    <row r="41" spans="2:29" ht="10.5" customHeight="1" x14ac:dyDescent="0.2">
      <c r="B41" s="211"/>
      <c r="C41" s="211"/>
      <c r="D41" s="211"/>
      <c r="E41" s="211"/>
      <c r="F41" s="211"/>
      <c r="G41" s="109"/>
      <c r="H41" s="109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81"/>
    </row>
    <row r="42" spans="2:29" ht="10.5" customHeight="1" x14ac:dyDescent="0.2">
      <c r="B42" s="211"/>
      <c r="C42" s="211"/>
      <c r="D42" s="211"/>
      <c r="E42" s="211"/>
      <c r="F42" s="211"/>
      <c r="G42" s="109"/>
      <c r="H42" s="109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81"/>
    </row>
    <row r="43" spans="2:29" ht="10.5" customHeight="1" x14ac:dyDescent="0.2">
      <c r="B43" s="211"/>
      <c r="C43" s="211"/>
      <c r="D43" s="211"/>
      <c r="E43" s="211"/>
      <c r="F43" s="211"/>
      <c r="G43" s="109"/>
      <c r="H43" s="109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81"/>
    </row>
    <row r="44" spans="2:29" ht="10.5" customHeight="1" x14ac:dyDescent="0.2">
      <c r="B44" s="211"/>
      <c r="C44" s="211"/>
      <c r="D44" s="211"/>
      <c r="E44" s="211"/>
      <c r="F44" s="211"/>
      <c r="G44" s="109"/>
      <c r="H44" s="109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81"/>
    </row>
    <row r="45" spans="2:29" ht="10.5" customHeight="1" x14ac:dyDescent="0.2">
      <c r="B45" s="211"/>
      <c r="C45" s="211"/>
      <c r="D45" s="211"/>
      <c r="E45" s="211"/>
      <c r="F45" s="211"/>
      <c r="G45" s="109"/>
      <c r="H45" s="109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81"/>
    </row>
    <row r="46" spans="2:29" ht="10.5" customHeight="1" x14ac:dyDescent="0.2">
      <c r="B46" s="211"/>
      <c r="C46" s="211"/>
      <c r="D46" s="211"/>
      <c r="E46" s="211"/>
      <c r="F46" s="211"/>
      <c r="G46" s="109"/>
      <c r="H46" s="109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81"/>
    </row>
    <row r="47" spans="2:29" ht="10.5" customHeight="1" x14ac:dyDescent="0.2">
      <c r="B47" s="211"/>
      <c r="C47" s="211"/>
      <c r="D47" s="211"/>
      <c r="E47" s="211"/>
      <c r="F47" s="211"/>
      <c r="G47" s="109"/>
      <c r="H47" s="109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81"/>
    </row>
    <row r="48" spans="2:29" ht="10.5" customHeight="1" x14ac:dyDescent="0.2">
      <c r="B48" s="211"/>
      <c r="C48" s="211"/>
      <c r="D48" s="211"/>
      <c r="E48" s="211"/>
      <c r="F48" s="211"/>
      <c r="G48" s="109"/>
      <c r="H48" s="109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81"/>
    </row>
    <row r="49" spans="2:19" ht="10.5" customHeight="1" x14ac:dyDescent="0.2">
      <c r="B49" s="211"/>
      <c r="C49" s="211"/>
      <c r="D49" s="211"/>
      <c r="E49" s="211"/>
      <c r="F49" s="211"/>
      <c r="G49" s="109"/>
      <c r="H49" s="109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81"/>
    </row>
    <row r="50" spans="2:19" ht="10.5" customHeight="1" x14ac:dyDescent="0.2">
      <c r="B50" s="211"/>
      <c r="C50" s="211"/>
      <c r="D50" s="211"/>
      <c r="E50" s="211"/>
      <c r="F50" s="211"/>
      <c r="G50" s="109"/>
      <c r="H50" s="109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81"/>
    </row>
    <row r="51" spans="2:19" ht="10.5" customHeight="1" x14ac:dyDescent="0.2">
      <c r="B51" s="211"/>
      <c r="C51" s="211"/>
      <c r="D51" s="211"/>
      <c r="E51" s="211"/>
      <c r="F51" s="211"/>
      <c r="G51" s="109"/>
      <c r="H51" s="109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81"/>
    </row>
    <row r="52" spans="2:19" ht="10.5" customHeight="1" x14ac:dyDescent="0.2">
      <c r="B52" s="211"/>
      <c r="C52" s="211"/>
      <c r="D52" s="211"/>
      <c r="E52" s="211"/>
      <c r="F52" s="211"/>
      <c r="G52" s="109"/>
      <c r="H52" s="109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81"/>
    </row>
    <row r="53" spans="2:19" ht="10.5" customHeight="1" x14ac:dyDescent="0.2">
      <c r="B53" s="211"/>
      <c r="C53" s="211"/>
      <c r="D53" s="211"/>
      <c r="E53" s="211"/>
      <c r="F53" s="211"/>
      <c r="G53" s="109"/>
      <c r="H53" s="109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81"/>
    </row>
    <row r="54" spans="2:19" ht="10.5" customHeight="1" x14ac:dyDescent="0.2">
      <c r="B54" s="211"/>
      <c r="C54" s="211"/>
      <c r="D54" s="211"/>
      <c r="E54" s="211"/>
      <c r="F54" s="211"/>
      <c r="G54" s="109"/>
      <c r="H54" s="109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81"/>
    </row>
    <row r="55" spans="2:19" ht="10.5" customHeight="1" x14ac:dyDescent="0.2">
      <c r="B55" s="211"/>
      <c r="C55" s="211"/>
      <c r="D55" s="211"/>
      <c r="E55" s="211"/>
      <c r="F55" s="211"/>
      <c r="G55" s="109"/>
      <c r="H55" s="109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81"/>
    </row>
    <row r="56" spans="2:19" ht="10.5" customHeight="1" x14ac:dyDescent="0.2">
      <c r="B56" s="211"/>
      <c r="C56" s="211"/>
      <c r="D56" s="211"/>
      <c r="E56" s="211"/>
      <c r="F56" s="211"/>
      <c r="G56" s="109"/>
      <c r="H56" s="109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81"/>
    </row>
    <row r="57" spans="2:19" ht="10.5" customHeight="1" x14ac:dyDescent="0.2">
      <c r="B57" s="211"/>
      <c r="C57" s="211"/>
      <c r="D57" s="211"/>
      <c r="E57" s="211"/>
      <c r="F57" s="211"/>
      <c r="G57" s="109"/>
      <c r="H57" s="109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81"/>
    </row>
    <row r="58" spans="2:19" ht="10.5" customHeight="1" x14ac:dyDescent="0.2">
      <c r="B58" s="211"/>
      <c r="C58" s="211"/>
      <c r="D58" s="211"/>
      <c r="E58" s="211"/>
      <c r="F58" s="211"/>
      <c r="G58" s="109"/>
      <c r="H58" s="109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81"/>
    </row>
    <row r="59" spans="2:19" ht="10.5" customHeight="1" x14ac:dyDescent="0.2">
      <c r="B59" s="211"/>
      <c r="C59" s="211"/>
      <c r="D59" s="211"/>
      <c r="E59" s="211"/>
      <c r="F59" s="211"/>
      <c r="G59" s="109"/>
      <c r="H59" s="109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81"/>
    </row>
    <row r="60" spans="2:19" ht="10.5" customHeight="1" x14ac:dyDescent="0.2">
      <c r="B60" s="211"/>
      <c r="C60" s="211"/>
      <c r="D60" s="211"/>
      <c r="E60" s="211"/>
      <c r="F60" s="211"/>
      <c r="G60" s="109"/>
      <c r="H60" s="109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81"/>
    </row>
    <row r="61" spans="2:19" ht="10.5" customHeight="1" x14ac:dyDescent="0.2">
      <c r="B61" s="211"/>
      <c r="C61" s="211"/>
      <c r="D61" s="211"/>
      <c r="E61" s="211"/>
      <c r="F61" s="211"/>
      <c r="G61" s="109"/>
      <c r="H61" s="109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81"/>
    </row>
    <row r="62" spans="2:19" ht="10.5" customHeight="1" x14ac:dyDescent="0.2">
      <c r="B62" s="211"/>
      <c r="C62" s="211"/>
      <c r="D62" s="211"/>
      <c r="E62" s="211"/>
      <c r="F62" s="211"/>
      <c r="G62" s="109"/>
      <c r="H62" s="109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81"/>
    </row>
    <row r="63" spans="2:19" ht="10.5" customHeight="1" x14ac:dyDescent="0.2">
      <c r="B63" s="211"/>
      <c r="C63" s="211"/>
      <c r="D63" s="211"/>
      <c r="E63" s="211"/>
      <c r="F63" s="211"/>
      <c r="G63" s="109"/>
      <c r="H63" s="109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81"/>
    </row>
    <row r="64" spans="2:19" ht="10.5" customHeight="1" x14ac:dyDescent="0.2">
      <c r="B64" s="211"/>
      <c r="C64" s="211"/>
      <c r="D64" s="211"/>
      <c r="E64" s="211"/>
      <c r="F64" s="211"/>
      <c r="G64" s="109"/>
      <c r="H64" s="109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81"/>
    </row>
    <row r="65" spans="2:19" ht="10.5" customHeight="1" x14ac:dyDescent="0.2">
      <c r="B65" s="211"/>
      <c r="C65" s="211"/>
      <c r="D65" s="211"/>
      <c r="E65" s="211"/>
      <c r="F65" s="211"/>
      <c r="G65" s="109"/>
      <c r="H65" s="109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81"/>
    </row>
    <row r="66" spans="2:19" ht="10.5" customHeight="1" x14ac:dyDescent="0.2">
      <c r="B66" s="211"/>
      <c r="C66" s="211"/>
      <c r="D66" s="211"/>
      <c r="E66" s="211"/>
      <c r="F66" s="211"/>
      <c r="G66" s="109"/>
      <c r="H66" s="109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81"/>
    </row>
    <row r="67" spans="2:19" ht="10.5" customHeight="1" x14ac:dyDescent="0.2">
      <c r="B67" s="211"/>
      <c r="C67" s="211"/>
      <c r="D67" s="211"/>
      <c r="E67" s="211"/>
      <c r="F67" s="211"/>
      <c r="G67" s="109"/>
      <c r="H67" s="109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81"/>
    </row>
    <row r="68" spans="2:19" ht="10.5" customHeight="1" x14ac:dyDescent="0.2">
      <c r="B68" s="211"/>
      <c r="C68" s="211"/>
      <c r="D68" s="211"/>
      <c r="E68" s="211"/>
      <c r="F68" s="211"/>
      <c r="G68" s="109"/>
      <c r="H68" s="109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81"/>
    </row>
    <row r="69" spans="2:19" ht="10.5" customHeight="1" x14ac:dyDescent="0.2">
      <c r="B69" s="211"/>
      <c r="C69" s="211"/>
      <c r="D69" s="211"/>
      <c r="E69" s="211"/>
      <c r="F69" s="211"/>
      <c r="G69" s="109"/>
      <c r="H69" s="109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81"/>
    </row>
    <row r="70" spans="2:19" ht="10.5" customHeight="1" x14ac:dyDescent="0.2">
      <c r="B70" s="211"/>
      <c r="C70" s="211"/>
      <c r="D70" s="211"/>
      <c r="E70" s="211"/>
      <c r="F70" s="211"/>
      <c r="G70" s="109"/>
      <c r="H70" s="109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81"/>
    </row>
    <row r="71" spans="2:19" ht="10.5" customHeight="1" x14ac:dyDescent="0.2">
      <c r="B71" s="211"/>
      <c r="C71" s="211"/>
      <c r="D71" s="211"/>
      <c r="E71" s="211"/>
      <c r="F71" s="211"/>
      <c r="G71" s="109"/>
      <c r="H71" s="109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81"/>
    </row>
    <row r="72" spans="2:19" ht="10.5" customHeight="1" x14ac:dyDescent="0.2">
      <c r="B72" s="211"/>
      <c r="C72" s="211"/>
      <c r="D72" s="211"/>
      <c r="E72" s="211"/>
      <c r="F72" s="211"/>
      <c r="G72" s="109"/>
      <c r="H72" s="109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81"/>
    </row>
    <row r="73" spans="2:19" ht="10.5" customHeight="1" x14ac:dyDescent="0.2">
      <c r="B73" s="211"/>
      <c r="C73" s="211"/>
      <c r="D73" s="211"/>
      <c r="E73" s="211"/>
      <c r="F73" s="211"/>
      <c r="G73" s="109"/>
      <c r="H73" s="109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81"/>
    </row>
    <row r="74" spans="2:19" ht="10.5" customHeight="1" x14ac:dyDescent="0.2">
      <c r="B74" s="211"/>
      <c r="C74" s="211"/>
      <c r="D74" s="211"/>
      <c r="E74" s="211"/>
      <c r="F74" s="211"/>
      <c r="G74" s="109"/>
      <c r="H74" s="109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81"/>
    </row>
    <row r="75" spans="2:19" ht="10.5" customHeight="1" x14ac:dyDescent="0.2">
      <c r="B75" s="211"/>
      <c r="C75" s="211"/>
      <c r="D75" s="211"/>
      <c r="E75" s="211"/>
      <c r="F75" s="211"/>
      <c r="G75" s="109"/>
      <c r="H75" s="109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81"/>
    </row>
    <row r="76" spans="2:19" ht="10.5" customHeight="1" x14ac:dyDescent="0.2">
      <c r="B76" s="211"/>
      <c r="C76" s="211"/>
      <c r="D76" s="211"/>
      <c r="E76" s="211"/>
      <c r="F76" s="211"/>
      <c r="G76" s="109"/>
      <c r="H76" s="109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81"/>
    </row>
    <row r="77" spans="2:19" ht="10.5" customHeight="1" x14ac:dyDescent="0.2">
      <c r="B77" s="211"/>
      <c r="C77" s="211"/>
      <c r="D77" s="211"/>
      <c r="E77" s="211"/>
      <c r="F77" s="211"/>
      <c r="G77" s="109"/>
      <c r="H77" s="109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81"/>
    </row>
    <row r="78" spans="2:19" ht="10.5" customHeight="1" x14ac:dyDescent="0.2">
      <c r="B78" s="211"/>
      <c r="C78" s="211"/>
      <c r="D78" s="211"/>
      <c r="E78" s="211"/>
      <c r="F78" s="211"/>
      <c r="G78" s="109"/>
      <c r="H78" s="109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81"/>
    </row>
    <row r="79" spans="2:19" ht="10.5" customHeight="1" x14ac:dyDescent="0.2">
      <c r="B79" s="211"/>
      <c r="C79" s="211"/>
      <c r="D79" s="211"/>
      <c r="E79" s="211"/>
      <c r="F79" s="211"/>
      <c r="G79" s="109"/>
      <c r="H79" s="109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81"/>
    </row>
    <row r="80" spans="2:19" ht="10.5" customHeight="1" x14ac:dyDescent="0.2">
      <c r="B80" s="211"/>
      <c r="C80" s="211"/>
      <c r="D80" s="211"/>
      <c r="E80" s="211"/>
      <c r="F80" s="211"/>
      <c r="G80" s="109"/>
      <c r="H80" s="109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81"/>
    </row>
    <row r="81" spans="2:19" ht="10.5" customHeight="1" x14ac:dyDescent="0.2">
      <c r="B81" s="211"/>
      <c r="C81" s="211"/>
      <c r="D81" s="211"/>
      <c r="E81" s="211"/>
      <c r="F81" s="211"/>
      <c r="G81" s="109"/>
      <c r="H81" s="109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81"/>
    </row>
    <row r="82" spans="2:19" ht="10.5" customHeight="1" x14ac:dyDescent="0.2">
      <c r="G82" s="109"/>
      <c r="H82" s="109"/>
    </row>
    <row r="83" spans="2:19" ht="10.5" customHeight="1" x14ac:dyDescent="0.2">
      <c r="G83" s="109"/>
      <c r="H83" s="109"/>
    </row>
    <row r="84" spans="2:19" ht="10.5" customHeight="1" x14ac:dyDescent="0.2">
      <c r="G84" s="109"/>
      <c r="H84" s="109"/>
    </row>
    <row r="85" spans="2:19" ht="10.5" customHeight="1" x14ac:dyDescent="0.2"/>
    <row r="86" spans="2:19" ht="10.5" customHeight="1" x14ac:dyDescent="0.2"/>
    <row r="87" spans="2:19" ht="10.5" customHeight="1" x14ac:dyDescent="0.2"/>
    <row r="88" spans="2:19" ht="10.5" customHeight="1" x14ac:dyDescent="0.2"/>
    <row r="89" spans="2:19" ht="10.5" customHeight="1" x14ac:dyDescent="0.2"/>
    <row r="90" spans="2:19" ht="10.5" customHeight="1" x14ac:dyDescent="0.2"/>
    <row r="91" spans="2:19" ht="10.5" customHeight="1" x14ac:dyDescent="0.2"/>
    <row r="92" spans="2:19" ht="10.5" customHeight="1" x14ac:dyDescent="0.2"/>
    <row r="93" spans="2:19" ht="10.5" customHeight="1" x14ac:dyDescent="0.2"/>
    <row r="94" spans="2:19" ht="10.5" customHeight="1" x14ac:dyDescent="0.2"/>
    <row r="95" spans="2:19" ht="10.5" customHeight="1" x14ac:dyDescent="0.2"/>
    <row r="96" spans="2:19" ht="10.5" customHeight="1" x14ac:dyDescent="0.2"/>
    <row r="97" spans="2:19" ht="10.5" customHeight="1" x14ac:dyDescent="0.2"/>
    <row r="98" spans="2:19" ht="10.5" customHeight="1" x14ac:dyDescent="0.2"/>
    <row r="99" spans="2:19" ht="10.5" customHeight="1" x14ac:dyDescent="0.2"/>
    <row r="100" spans="2:19" ht="10.5" customHeight="1" x14ac:dyDescent="0.2">
      <c r="B100" s="116"/>
      <c r="H100" s="4"/>
      <c r="K100" s="4"/>
      <c r="N100" s="4"/>
    </row>
    <row r="101" spans="2:19" ht="10.5" customHeight="1" x14ac:dyDescent="0.2">
      <c r="B101" s="116"/>
      <c r="C101" s="116"/>
      <c r="D101" s="116"/>
      <c r="E101" s="116"/>
      <c r="F101" s="116"/>
      <c r="G101" s="116"/>
      <c r="H101" s="4"/>
      <c r="J101" s="116"/>
      <c r="K101" s="116"/>
      <c r="M101" s="116"/>
      <c r="N101" s="116"/>
      <c r="S101" s="116"/>
    </row>
    <row r="102" spans="2:19" ht="10.5" customHeight="1" x14ac:dyDescent="0.2">
      <c r="B102" s="116"/>
      <c r="C102" s="116"/>
      <c r="D102" s="116"/>
      <c r="E102" s="116"/>
      <c r="F102" s="116"/>
      <c r="G102" s="9"/>
      <c r="H102" s="4"/>
      <c r="K102" s="116"/>
      <c r="N102" s="116"/>
      <c r="S102" s="116"/>
    </row>
    <row r="103" spans="2:19" ht="10.5" customHeight="1" x14ac:dyDescent="0.2">
      <c r="B103" s="116"/>
      <c r="C103" s="116"/>
      <c r="D103" s="116"/>
      <c r="E103" s="116"/>
      <c r="F103" s="116"/>
      <c r="G103" s="9"/>
      <c r="H103" s="4"/>
      <c r="K103" s="116"/>
      <c r="N103" s="116"/>
      <c r="S103" s="116"/>
    </row>
    <row r="104" spans="2:19" ht="10.5" customHeight="1" x14ac:dyDescent="0.2">
      <c r="B104" s="116"/>
      <c r="C104" s="116"/>
      <c r="D104" s="116"/>
      <c r="E104" s="116"/>
      <c r="F104" s="116"/>
      <c r="G104" s="116"/>
      <c r="H104" s="4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</row>
    <row r="105" spans="2:19" ht="10.5" customHeight="1" x14ac:dyDescent="0.2">
      <c r="B105" s="116"/>
      <c r="C105" s="116"/>
      <c r="D105" s="116"/>
      <c r="E105" s="116"/>
      <c r="F105" s="116"/>
      <c r="G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</row>
    <row r="106" spans="2:19" ht="10.5" customHeight="1" x14ac:dyDescent="0.2">
      <c r="B106" s="116"/>
      <c r="C106" s="116"/>
      <c r="D106" s="116"/>
      <c r="E106" s="116"/>
      <c r="F106" s="116"/>
      <c r="G106" s="116"/>
      <c r="H106" s="4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</row>
    <row r="107" spans="2:19" ht="10.5" customHeight="1" x14ac:dyDescent="0.2"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</row>
    <row r="108" spans="2:19" ht="10.5" customHeight="1" x14ac:dyDescent="0.2"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</row>
    <row r="109" spans="2:19" ht="10.5" customHeight="1" x14ac:dyDescent="0.2"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</row>
    <row r="110" spans="2:19" ht="10.5" customHeight="1" x14ac:dyDescent="0.2"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</row>
    <row r="111" spans="2:19" ht="10.5" customHeight="1" x14ac:dyDescent="0.2"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</row>
    <row r="112" spans="2:19" ht="10.5" customHeight="1" x14ac:dyDescent="0.2"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</row>
    <row r="113" spans="2:19" ht="10.5" customHeight="1" x14ac:dyDescent="0.2">
      <c r="B113" s="116"/>
      <c r="C113" s="116"/>
      <c r="D113" s="116"/>
      <c r="E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</row>
    <row r="114" spans="2:19" ht="10.5" customHeight="1" x14ac:dyDescent="0.2">
      <c r="B114" s="116"/>
      <c r="C114" s="116"/>
      <c r="D114" s="116"/>
      <c r="E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</row>
    <row r="115" spans="2:19" ht="10.5" customHeight="1" x14ac:dyDescent="0.2">
      <c r="B115" s="116"/>
      <c r="C115" s="116"/>
      <c r="D115" s="116"/>
      <c r="E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</row>
    <row r="116" spans="2:19" ht="10.5" customHeight="1" x14ac:dyDescent="0.2">
      <c r="B116" s="116"/>
      <c r="C116" s="116"/>
      <c r="D116" s="116"/>
      <c r="E116" s="116"/>
      <c r="G116" s="116"/>
      <c r="H116" s="116"/>
      <c r="S116" s="116"/>
    </row>
    <row r="117" spans="2:19" ht="10.5" customHeight="1" x14ac:dyDescent="0.2"/>
    <row r="118" spans="2:19" ht="10.5" customHeight="1" x14ac:dyDescent="0.2"/>
    <row r="119" spans="2:19" ht="10.5" customHeight="1" x14ac:dyDescent="0.2">
      <c r="B119" s="4"/>
      <c r="I119" s="9"/>
      <c r="K119" s="9"/>
      <c r="M119" s="9"/>
    </row>
    <row r="120" spans="2:19" ht="10.5" customHeight="1" x14ac:dyDescent="0.2">
      <c r="B120" s="4"/>
      <c r="I120" s="4"/>
      <c r="K120" s="4"/>
      <c r="M120" s="4"/>
    </row>
    <row r="121" spans="2:19" ht="10.5" customHeight="1" x14ac:dyDescent="0.2">
      <c r="B121" s="4"/>
    </row>
    <row r="122" spans="2:19" ht="10.5" customHeight="1" x14ac:dyDescent="0.2">
      <c r="B122" s="4"/>
      <c r="I122" s="4"/>
      <c r="K122" s="4"/>
      <c r="M122" s="4"/>
    </row>
    <row r="123" spans="2:19" ht="10.5" customHeight="1" x14ac:dyDescent="0.2"/>
    <row r="124" spans="2:19" ht="10.5" customHeight="1" x14ac:dyDescent="0.2"/>
    <row r="125" spans="2:19" ht="10.5" customHeight="1" x14ac:dyDescent="0.2">
      <c r="B125" s="4"/>
      <c r="I125" s="116"/>
      <c r="K125" s="116"/>
      <c r="M125" s="116"/>
    </row>
    <row r="126" spans="2:19" ht="10.5" customHeight="1" x14ac:dyDescent="0.2">
      <c r="B126" s="4"/>
      <c r="I126" s="9"/>
      <c r="K126" s="116"/>
      <c r="M126" s="116"/>
    </row>
    <row r="127" spans="2:19" ht="10.5" customHeight="1" x14ac:dyDescent="0.2">
      <c r="B127" s="4"/>
      <c r="I127" s="9"/>
      <c r="K127" s="116"/>
      <c r="M127" s="116"/>
    </row>
    <row r="128" spans="2:19" ht="10.5" customHeight="1" x14ac:dyDescent="0.2">
      <c r="B128" s="4"/>
      <c r="I128" s="4"/>
      <c r="K128" s="4"/>
      <c r="M128" s="4"/>
    </row>
    <row r="129" spans="2:13" ht="10.5" customHeight="1" x14ac:dyDescent="0.2">
      <c r="B129" s="4"/>
    </row>
    <row r="130" spans="2:13" ht="10.5" customHeight="1" x14ac:dyDescent="0.2">
      <c r="B130" s="4"/>
      <c r="I130" s="4"/>
      <c r="K130" s="4"/>
      <c r="M130" s="4"/>
    </row>
    <row r="131" spans="2:13" ht="10.5" customHeight="1" x14ac:dyDescent="0.2"/>
    <row r="132" spans="2:13" ht="10.5" customHeight="1" x14ac:dyDescent="0.2"/>
    <row r="133" spans="2:13" ht="10.5" customHeight="1" x14ac:dyDescent="0.2"/>
    <row r="134" spans="2:13" ht="10.5" customHeight="1" x14ac:dyDescent="0.2"/>
    <row r="135" spans="2:13" ht="10.5" customHeight="1" x14ac:dyDescent="0.2"/>
    <row r="136" spans="2:13" ht="10.5" customHeight="1" x14ac:dyDescent="0.2"/>
    <row r="137" spans="2:13" ht="10.5" customHeight="1" x14ac:dyDescent="0.2"/>
    <row r="138" spans="2:13" ht="10.5" customHeight="1" x14ac:dyDescent="0.2"/>
    <row r="139" spans="2:13" ht="10.5" customHeight="1" x14ac:dyDescent="0.2"/>
    <row r="140" spans="2:13" ht="10.5" customHeight="1" x14ac:dyDescent="0.2"/>
    <row r="141" spans="2:13" ht="10.5" customHeight="1" x14ac:dyDescent="0.2"/>
    <row r="142" spans="2:13" ht="10.5" customHeight="1" x14ac:dyDescent="0.2"/>
    <row r="143" spans="2:13" ht="10.5" customHeight="1" x14ac:dyDescent="0.2"/>
    <row r="144" spans="2:13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25">
    <mergeCell ref="B7:R7"/>
    <mergeCell ref="B8:F11"/>
    <mergeCell ref="G8:I9"/>
    <mergeCell ref="J8:L9"/>
    <mergeCell ref="B20:F20"/>
    <mergeCell ref="M8:O9"/>
    <mergeCell ref="P8:R9"/>
    <mergeCell ref="B17:F17"/>
    <mergeCell ref="B18:F18"/>
    <mergeCell ref="B19:F19"/>
    <mergeCell ref="B12:F12"/>
    <mergeCell ref="B13:F13"/>
    <mergeCell ref="B14:F14"/>
    <mergeCell ref="B15:F15"/>
    <mergeCell ref="B16:F16"/>
    <mergeCell ref="B24:F24"/>
    <mergeCell ref="B25:F25"/>
    <mergeCell ref="B21:F21"/>
    <mergeCell ref="B22:F22"/>
    <mergeCell ref="B23:F23"/>
    <mergeCell ref="B26:F26"/>
    <mergeCell ref="B27:F27"/>
    <mergeCell ref="B28:F28"/>
    <mergeCell ref="B29:F29"/>
    <mergeCell ref="B30:F30"/>
  </mergeCells>
  <conditionalFormatting sqref="I12:I29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1">
      <colorScale>
        <cfvo type="min"/>
        <cfvo type="max"/>
        <color rgb="FFFCFCFF"/>
        <color rgb="FF63BE7B"/>
      </colorScale>
    </cfRule>
  </conditionalFormatting>
  <conditionalFormatting sqref="O12:O29">
    <cfRule type="colorScale" priority="4">
      <colorScale>
        <cfvo type="min"/>
        <cfvo type="max"/>
        <color rgb="FFFCFCFF"/>
        <color rgb="FF63BE7B"/>
      </colorScale>
    </cfRule>
  </conditionalFormatting>
  <conditionalFormatting sqref="R12:R29">
    <cfRule type="colorScale" priority="3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0D00-000000000000}"/>
  </hyperlinks>
  <pageMargins left="0.7" right="0.7" top="0.75" bottom="0.75" header="0.3" footer="0.3"/>
  <pageSetup paperSize="9" scale="69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F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4" width="7.42578125" customWidth="1"/>
  </cols>
  <sheetData>
    <row r="1" spans="1:25" ht="10.5" customHeight="1" x14ac:dyDescent="0.2">
      <c r="I1" s="155"/>
    </row>
    <row r="2" spans="1:25" ht="10.5" customHeight="1" x14ac:dyDescent="0.2">
      <c r="B2" s="31" t="s">
        <v>235</v>
      </c>
      <c r="C2" s="31"/>
      <c r="D2" s="31"/>
      <c r="E2" s="31"/>
      <c r="F2" s="31"/>
      <c r="G2" s="31"/>
      <c r="H2" s="31"/>
      <c r="I2" s="155"/>
    </row>
    <row r="3" spans="1:25" ht="10.5" customHeight="1" x14ac:dyDescent="0.2">
      <c r="B3" s="29"/>
      <c r="C3" s="29"/>
      <c r="D3" s="29"/>
      <c r="E3" s="29"/>
      <c r="F3" s="29"/>
      <c r="G3" s="29"/>
      <c r="H3" s="29"/>
      <c r="I3" s="246"/>
      <c r="J3" s="29"/>
      <c r="K3" s="29"/>
      <c r="L3" s="29"/>
      <c r="M3" s="29"/>
      <c r="N3" s="29"/>
      <c r="O3" s="29"/>
      <c r="P3" s="29"/>
    </row>
    <row r="4" spans="1:25" ht="10.5" customHeight="1" x14ac:dyDescent="0.2">
      <c r="A4" s="45"/>
      <c r="B4" s="44" t="str">
        <f>Índice!$B$24</f>
        <v>1.2.3. Perfil del residente en centros de atención a personas mayores</v>
      </c>
      <c r="C4" s="254"/>
      <c r="D4" s="254"/>
      <c r="E4" s="254"/>
      <c r="F4" s="254"/>
      <c r="G4" s="254"/>
      <c r="H4" s="254"/>
      <c r="I4" s="154"/>
      <c r="J4" s="154"/>
      <c r="K4" s="154"/>
      <c r="L4" s="154"/>
      <c r="M4" s="154"/>
      <c r="N4" s="154"/>
      <c r="O4" s="154"/>
      <c r="P4" s="154"/>
    </row>
    <row r="5" spans="1:25" ht="10.5" customHeight="1" x14ac:dyDescent="0.2">
      <c r="A5" s="45"/>
      <c r="B5" s="44" t="str">
        <f>Índice!$B$25</f>
        <v>1.2.3.1. Perfil del resisente por sexo, edad y grado en centros de atención a personas mayores</v>
      </c>
      <c r="C5" s="44"/>
      <c r="D5" s="44"/>
      <c r="E5" s="44"/>
      <c r="F5" s="44"/>
      <c r="G5" s="44"/>
      <c r="H5" s="44"/>
      <c r="L5" s="134"/>
      <c r="U5" s="44"/>
      <c r="V5" s="44"/>
      <c r="W5" s="44"/>
      <c r="X5" s="44"/>
      <c r="Y5" s="44"/>
    </row>
    <row r="6" spans="1:25" ht="10.5" customHeight="1" x14ac:dyDescent="0.2">
      <c r="A6" s="45"/>
      <c r="B6" s="44"/>
      <c r="C6" s="44"/>
      <c r="D6" s="44"/>
      <c r="E6" s="44"/>
      <c r="F6" s="44"/>
      <c r="G6" s="44"/>
      <c r="H6" s="44"/>
      <c r="L6" s="134"/>
      <c r="U6" s="44"/>
      <c r="V6" s="44"/>
    </row>
    <row r="7" spans="1:25" ht="10.5" customHeight="1" x14ac:dyDescent="0.2">
      <c r="A7" s="54"/>
      <c r="B7" s="494" t="str">
        <f>'Anexo I. Abreviaturas'!$B$38</f>
        <v>Centros de atención a personas mayores</v>
      </c>
      <c r="C7" s="495"/>
      <c r="D7" s="495"/>
      <c r="E7" s="495"/>
      <c r="F7" s="495"/>
      <c r="G7" s="495"/>
      <c r="H7" s="495"/>
      <c r="I7" s="495"/>
      <c r="J7" s="495"/>
      <c r="K7" s="496"/>
      <c r="M7" s="92"/>
      <c r="N7" s="92"/>
      <c r="O7" s="92"/>
      <c r="T7" s="128"/>
      <c r="U7" s="128"/>
    </row>
    <row r="8" spans="1:25" ht="10.5" customHeight="1" x14ac:dyDescent="0.2">
      <c r="B8" s="443" t="str">
        <f>'Anexo I. Abreviaturas'!$B$64</f>
        <v>Modelo de gestión</v>
      </c>
      <c r="C8" s="444"/>
      <c r="D8" s="444"/>
      <c r="E8" s="444"/>
      <c r="F8" s="445"/>
      <c r="G8" s="516" t="str">
        <f>'Anexo II. Términos'!$B$27</f>
        <v>Residentes</v>
      </c>
      <c r="H8" s="517"/>
      <c r="I8" s="517"/>
      <c r="J8" s="530"/>
      <c r="K8" s="259"/>
      <c r="L8" s="112"/>
      <c r="M8" s="92"/>
      <c r="N8" s="92"/>
      <c r="O8" s="92"/>
      <c r="P8" s="92"/>
      <c r="Q8" s="92"/>
      <c r="R8" s="92"/>
      <c r="S8" s="92"/>
      <c r="T8" s="55"/>
      <c r="U8" s="55"/>
    </row>
    <row r="9" spans="1:25" ht="10.5" customHeight="1" x14ac:dyDescent="0.2">
      <c r="B9" s="446"/>
      <c r="C9" s="447"/>
      <c r="D9" s="447"/>
      <c r="E9" s="447"/>
      <c r="F9" s="448"/>
      <c r="G9" s="528" t="str">
        <f>'Anexo I. Abreviaturas'!$B$58</f>
        <v>Hombres</v>
      </c>
      <c r="H9" s="529"/>
      <c r="I9" s="511" t="str">
        <f>'Anexo I. Abreviaturas'!$B$65</f>
        <v>Mujeres</v>
      </c>
      <c r="J9" s="511"/>
      <c r="K9" s="175" t="str">
        <f>'Anexo II. Términos'!$B$51</f>
        <v>Total</v>
      </c>
      <c r="L9" s="112"/>
      <c r="M9" s="92"/>
      <c r="N9" s="92"/>
      <c r="O9" s="92"/>
      <c r="P9" s="92"/>
      <c r="Q9" s="92"/>
      <c r="R9" s="92"/>
      <c r="S9" s="92"/>
      <c r="T9" s="55"/>
      <c r="U9" s="55"/>
    </row>
    <row r="10" spans="1:25" ht="10.5" customHeight="1" x14ac:dyDescent="0.2">
      <c r="B10" s="449"/>
      <c r="C10" s="450"/>
      <c r="D10" s="450"/>
      <c r="E10" s="450"/>
      <c r="F10" s="451"/>
      <c r="G10" s="52" t="str">
        <f>'Anexo I. Abreviaturas'!$B$16</f>
        <v>Núm.</v>
      </c>
      <c r="H10" s="174" t="str">
        <f>'Anexo I. Abreviaturas'!$B$10</f>
        <v>% Mod.</v>
      </c>
      <c r="I10" s="98" t="str">
        <f>'Anexo I. Abreviaturas'!$B$16</f>
        <v>Núm.</v>
      </c>
      <c r="J10" s="174" t="str">
        <f>'Anexo I. Abreviaturas'!$B$10</f>
        <v>% Mod.</v>
      </c>
      <c r="K10" s="53" t="str">
        <f>'Anexo I. Abreviaturas'!$B$16</f>
        <v>Núm.</v>
      </c>
      <c r="L10" s="112"/>
      <c r="M10" s="92"/>
      <c r="N10" s="92"/>
      <c r="O10" s="92"/>
      <c r="P10" s="92"/>
      <c r="Q10" s="92"/>
      <c r="R10" s="92"/>
      <c r="S10" s="92"/>
      <c r="T10" s="55"/>
      <c r="U10" s="55"/>
    </row>
    <row r="11" spans="1:25" ht="10.5" customHeight="1" x14ac:dyDescent="0.2">
      <c r="A11" s="4"/>
      <c r="B11" s="460" t="str">
        <f>'Anexo II. Términos'!$B$46</f>
        <v>Titularidad pública y gestión privada con lucro</v>
      </c>
      <c r="C11" s="461"/>
      <c r="D11" s="461"/>
      <c r="E11" s="461"/>
      <c r="F11" s="462"/>
      <c r="G11" s="75">
        <v>7612</v>
      </c>
      <c r="H11" s="241">
        <f t="shared" ref="H11:H16" si="0">G11/$K11</f>
        <v>0.33317284545016851</v>
      </c>
      <c r="I11" s="178">
        <v>15235</v>
      </c>
      <c r="J11" s="76">
        <f t="shared" ref="J11:J16" si="1">I11/$K11</f>
        <v>0.66682715454983144</v>
      </c>
      <c r="K11" s="264">
        <f>G11+I11</f>
        <v>22847</v>
      </c>
      <c r="L11" s="112"/>
      <c r="M11" s="92"/>
      <c r="N11" s="92"/>
      <c r="O11" s="92"/>
      <c r="P11" s="92"/>
      <c r="Q11" s="92"/>
      <c r="R11" s="92"/>
      <c r="S11" s="92"/>
    </row>
    <row r="12" spans="1:25" ht="10.5" customHeight="1" x14ac:dyDescent="0.2">
      <c r="A12" s="4"/>
      <c r="B12" s="440" t="str">
        <f>'Anexo II. Términos'!$B$47</f>
        <v>Titularidad pública y gestión privada sin lucro</v>
      </c>
      <c r="C12" s="441"/>
      <c r="D12" s="441"/>
      <c r="E12" s="441"/>
      <c r="F12" s="442"/>
      <c r="G12" s="78">
        <v>2557</v>
      </c>
      <c r="H12" s="72">
        <f t="shared" si="0"/>
        <v>0.32171615500754908</v>
      </c>
      <c r="I12" s="260">
        <v>5391</v>
      </c>
      <c r="J12" s="72">
        <f t="shared" si="1"/>
        <v>0.67828384499245098</v>
      </c>
      <c r="K12" s="179">
        <f>G12+I12</f>
        <v>7948</v>
      </c>
      <c r="L12" s="112"/>
      <c r="M12" s="134"/>
      <c r="N12" s="92"/>
      <c r="O12" s="92"/>
      <c r="P12" s="92"/>
      <c r="Q12" s="92"/>
      <c r="R12" s="92"/>
      <c r="S12" s="92"/>
    </row>
    <row r="13" spans="1:25" ht="10.5" customHeight="1" x14ac:dyDescent="0.2">
      <c r="A13" s="4"/>
      <c r="B13" s="440" t="str">
        <f>'Anexo II. Términos'!$B$48</f>
        <v>Titularidad y gestión pública</v>
      </c>
      <c r="C13" s="441"/>
      <c r="D13" s="441"/>
      <c r="E13" s="441"/>
      <c r="F13" s="442"/>
      <c r="G13" s="78">
        <v>13868</v>
      </c>
      <c r="H13" s="72">
        <f t="shared" si="0"/>
        <v>0.35371234728492362</v>
      </c>
      <c r="I13" s="260">
        <v>25339</v>
      </c>
      <c r="J13" s="72">
        <f t="shared" si="1"/>
        <v>0.64628765271507638</v>
      </c>
      <c r="K13" s="179">
        <f>G13+I13</f>
        <v>39207</v>
      </c>
      <c r="L13" s="112"/>
      <c r="M13" s="92"/>
      <c r="N13" s="92"/>
      <c r="O13" s="92"/>
      <c r="P13" s="92"/>
      <c r="Q13" s="92"/>
      <c r="R13" s="92"/>
      <c r="S13" s="92"/>
    </row>
    <row r="14" spans="1:25" ht="10.5" customHeight="1" x14ac:dyDescent="0.2">
      <c r="A14" s="4"/>
      <c r="B14" s="440" t="str">
        <f>'Anexo II. Términos'!$B$49</f>
        <v>Titularidad y gestión privada con lucro</v>
      </c>
      <c r="C14" s="441"/>
      <c r="D14" s="441"/>
      <c r="E14" s="441"/>
      <c r="F14" s="442"/>
      <c r="G14" s="78">
        <v>44050</v>
      </c>
      <c r="H14" s="72">
        <f t="shared" si="0"/>
        <v>0.30980546607964216</v>
      </c>
      <c r="I14" s="260">
        <v>98136</v>
      </c>
      <c r="J14" s="72">
        <f t="shared" si="1"/>
        <v>0.69019453392035779</v>
      </c>
      <c r="K14" s="179">
        <f>G14+I14</f>
        <v>142186</v>
      </c>
      <c r="L14" s="112"/>
      <c r="M14" s="92"/>
      <c r="N14" s="92"/>
      <c r="O14" s="92"/>
      <c r="P14" s="92"/>
      <c r="Q14" s="92"/>
      <c r="R14" s="92"/>
      <c r="S14" s="92"/>
    </row>
    <row r="15" spans="1:25" ht="10.5" customHeight="1" x14ac:dyDescent="0.2">
      <c r="A15" s="4"/>
      <c r="B15" s="457" t="str">
        <f>'Anexo II. Términos'!$B$50</f>
        <v>Titularidad y gestión privada sin lucro</v>
      </c>
      <c r="C15" s="458"/>
      <c r="D15" s="458"/>
      <c r="E15" s="458"/>
      <c r="F15" s="459"/>
      <c r="G15" s="78">
        <v>23702</v>
      </c>
      <c r="H15" s="72">
        <f t="shared" si="0"/>
        <v>0.30951852383875056</v>
      </c>
      <c r="I15" s="260">
        <v>52875</v>
      </c>
      <c r="J15" s="72">
        <f t="shared" si="1"/>
        <v>0.69048147616124944</v>
      </c>
      <c r="K15" s="179">
        <f>G15+I15</f>
        <v>76577</v>
      </c>
      <c r="L15" s="112"/>
      <c r="M15" s="92"/>
      <c r="N15" s="92"/>
      <c r="O15" s="92"/>
      <c r="P15" s="92"/>
      <c r="Q15" s="92"/>
      <c r="R15" s="92"/>
      <c r="S15" s="92"/>
    </row>
    <row r="16" spans="1:25" ht="10.5" customHeight="1" x14ac:dyDescent="0.2">
      <c r="B16" s="463" t="str">
        <f>'Anexo II. Términos'!$B$52</f>
        <v>Total nacional</v>
      </c>
      <c r="C16" s="464"/>
      <c r="D16" s="464"/>
      <c r="E16" s="464"/>
      <c r="F16" s="465"/>
      <c r="G16" s="80">
        <f>SUM(G11:G15)</f>
        <v>91789</v>
      </c>
      <c r="H16" s="99">
        <f t="shared" si="0"/>
        <v>0.31786747008813393</v>
      </c>
      <c r="I16" s="261">
        <f>SUM(I11:I15)</f>
        <v>196976</v>
      </c>
      <c r="J16" s="99">
        <f t="shared" si="1"/>
        <v>0.68213252991186601</v>
      </c>
      <c r="K16" s="180">
        <f>SUM(K11:K15)</f>
        <v>288765</v>
      </c>
      <c r="L16" s="262"/>
      <c r="M16" s="134"/>
      <c r="N16" s="92"/>
      <c r="O16" s="92"/>
      <c r="P16" s="92"/>
      <c r="Q16" s="92"/>
      <c r="R16" s="92"/>
      <c r="S16" s="92"/>
    </row>
    <row r="17" spans="1:32" ht="10.5" customHeight="1" x14ac:dyDescent="0.2">
      <c r="A17" s="54"/>
      <c r="B17" s="30" t="str">
        <f>CONCATENATE("* ",'Anexo I. Abreviaturas'!$B$10,": ",'Anexo I. Abreviaturas'!$F$10)</f>
        <v>* % Mod.: Porcentaje sobre el total de ese modelo de gestión</v>
      </c>
      <c r="C17" s="44"/>
      <c r="D17" s="44"/>
      <c r="E17" s="44"/>
      <c r="F17" s="44"/>
      <c r="G17" s="44"/>
      <c r="H17" s="44"/>
      <c r="P17" s="51"/>
      <c r="Q17" s="92"/>
      <c r="R17" s="92"/>
      <c r="S17" s="92"/>
      <c r="T17" s="92"/>
      <c r="U17" s="128"/>
      <c r="V17" s="128"/>
    </row>
    <row r="18" spans="1:32" ht="10.5" customHeight="1" x14ac:dyDescent="0.2">
      <c r="A18" s="54"/>
      <c r="B18" s="44"/>
      <c r="C18" s="44"/>
      <c r="D18" s="44"/>
      <c r="E18" s="44"/>
      <c r="F18" s="44"/>
      <c r="G18" s="44"/>
      <c r="H18" s="44"/>
      <c r="I18" s="255"/>
      <c r="P18" s="51"/>
      <c r="Q18" s="92"/>
      <c r="R18" s="92"/>
      <c r="S18" s="92"/>
      <c r="T18" s="92"/>
      <c r="U18" s="128"/>
      <c r="V18" s="128"/>
    </row>
    <row r="19" spans="1:32" ht="10.5" customHeight="1" x14ac:dyDescent="0.2">
      <c r="B19" s="41"/>
      <c r="C19" s="41"/>
      <c r="D19" s="41"/>
      <c r="E19" s="41"/>
      <c r="F19" s="41"/>
      <c r="G19" s="41"/>
      <c r="H19" s="41"/>
      <c r="I19" s="256"/>
      <c r="J19" s="56"/>
      <c r="K19" s="56"/>
      <c r="L19" s="56"/>
      <c r="M19" s="56"/>
      <c r="N19" s="56"/>
      <c r="O19" s="56"/>
      <c r="P19" s="51"/>
      <c r="Q19" s="92"/>
      <c r="R19" s="92"/>
      <c r="S19" s="92"/>
      <c r="T19" s="92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</row>
    <row r="20" spans="1:32" ht="10.5" customHeight="1" x14ac:dyDescent="0.2">
      <c r="A20" s="45"/>
      <c r="B20" s="494" t="str">
        <f>'Anexo I. Abreviaturas'!$B$38</f>
        <v>Centros de atención a personas mayores</v>
      </c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6"/>
      <c r="U20" s="44"/>
      <c r="V20" s="44"/>
    </row>
    <row r="21" spans="1:32" ht="10.5" customHeight="1" x14ac:dyDescent="0.2">
      <c r="B21" s="443" t="str">
        <f>'Anexo I. Abreviaturas'!$B$64</f>
        <v>Modelo de gestión</v>
      </c>
      <c r="C21" s="444"/>
      <c r="D21" s="444"/>
      <c r="E21" s="444"/>
      <c r="F21" s="445"/>
      <c r="G21" s="443" t="str">
        <f>'Anexo I. Abreviaturas'!$B$55</f>
        <v>Grado</v>
      </c>
      <c r="H21" s="445"/>
      <c r="I21" s="436" t="str">
        <f>'Anexo II. Términos'!$B$27</f>
        <v>Residentes</v>
      </c>
      <c r="J21" s="452"/>
      <c r="K21" s="452"/>
      <c r="L21" s="452"/>
      <c r="M21" s="452"/>
      <c r="N21" s="452"/>
      <c r="O21" s="452"/>
      <c r="P21" s="437"/>
      <c r="Q21" s="74"/>
      <c r="R21" s="73"/>
      <c r="S21" s="74"/>
      <c r="T21" s="73"/>
      <c r="U21" s="74"/>
      <c r="V21" s="73"/>
      <c r="W21" s="74"/>
      <c r="X21" s="73"/>
      <c r="Y21" s="74"/>
      <c r="Z21" s="73"/>
      <c r="AA21" s="74"/>
    </row>
    <row r="22" spans="1:32" ht="10.5" customHeight="1" x14ac:dyDescent="0.2">
      <c r="B22" s="446"/>
      <c r="C22" s="447"/>
      <c r="D22" s="447"/>
      <c r="E22" s="447"/>
      <c r="F22" s="448"/>
      <c r="G22" s="446"/>
      <c r="H22" s="448"/>
      <c r="I22" s="510" t="s">
        <v>76</v>
      </c>
      <c r="J22" s="511"/>
      <c r="K22" s="511" t="s">
        <v>70</v>
      </c>
      <c r="L22" s="511"/>
      <c r="M22" s="511" t="s">
        <v>77</v>
      </c>
      <c r="N22" s="511"/>
      <c r="O22" s="511" t="str">
        <f>'Anexo II. Términos'!$B$51</f>
        <v>Total</v>
      </c>
      <c r="P22" s="480"/>
      <c r="Q22" s="55"/>
      <c r="R22" s="51"/>
      <c r="S22" s="50"/>
      <c r="T22" s="51"/>
      <c r="U22" s="50"/>
      <c r="V22" s="51"/>
      <c r="W22" s="50"/>
      <c r="X22" s="51"/>
      <c r="Y22" s="50"/>
      <c r="Z22" s="51"/>
      <c r="AA22" s="50"/>
      <c r="AB22" s="51"/>
      <c r="AC22" s="50"/>
    </row>
    <row r="23" spans="1:32" ht="10.5" customHeight="1" x14ac:dyDescent="0.2">
      <c r="B23" s="449"/>
      <c r="C23" s="450"/>
      <c r="D23" s="450"/>
      <c r="E23" s="450"/>
      <c r="F23" s="451"/>
      <c r="G23" s="449"/>
      <c r="H23" s="451"/>
      <c r="I23" s="52" t="str">
        <f>'Anexo I. Abreviaturas'!$B$16</f>
        <v>Núm.</v>
      </c>
      <c r="J23" s="174" t="str">
        <f>'Anexo I. Abreviaturas'!$B$10</f>
        <v>% Mod.</v>
      </c>
      <c r="K23" s="98" t="str">
        <f>'Anexo I. Abreviaturas'!$B$16</f>
        <v>Núm.</v>
      </c>
      <c r="L23" s="174" t="str">
        <f>'Anexo I. Abreviaturas'!$B$10</f>
        <v>% Mod.</v>
      </c>
      <c r="M23" s="98" t="str">
        <f>'Anexo I. Abreviaturas'!$B$16</f>
        <v>Núm.</v>
      </c>
      <c r="N23" s="174" t="str">
        <f>'Anexo I. Abreviaturas'!$B$10</f>
        <v>% Mod.</v>
      </c>
      <c r="O23" s="98" t="str">
        <f>'Anexo I. Abreviaturas'!$B$16</f>
        <v>Núm.</v>
      </c>
      <c r="P23" s="175" t="str">
        <f>'Anexo I. Abreviaturas'!$B$15</f>
        <v>% Grado</v>
      </c>
      <c r="Q23" s="55"/>
      <c r="R23" s="226"/>
      <c r="S23" s="48"/>
      <c r="T23" s="49"/>
      <c r="U23" s="48"/>
      <c r="V23" s="49"/>
      <c r="W23" s="48"/>
      <c r="X23" s="49"/>
      <c r="Y23" s="48"/>
      <c r="Z23" s="49"/>
      <c r="AA23" s="48"/>
      <c r="AB23" s="49"/>
      <c r="AC23" s="48"/>
    </row>
    <row r="24" spans="1:32" ht="10.5" customHeight="1" x14ac:dyDescent="0.2">
      <c r="A24" s="4"/>
      <c r="B24" s="460" t="str">
        <f>'Anexo II. Términos'!$B$46</f>
        <v>Titularidad pública y gestión privada con lucro</v>
      </c>
      <c r="C24" s="461"/>
      <c r="D24" s="461"/>
      <c r="E24" s="461"/>
      <c r="F24" s="462"/>
      <c r="G24" s="460" t="str">
        <f>'Anexo II. Términos'!$B$37</f>
        <v>Sin grado</v>
      </c>
      <c r="H24" s="462"/>
      <c r="I24" s="75">
        <v>160</v>
      </c>
      <c r="J24" s="241">
        <f>I24/$O24</f>
        <v>5.2253429131286742E-2</v>
      </c>
      <c r="K24" s="75">
        <v>897</v>
      </c>
      <c r="L24" s="241">
        <f t="shared" ref="L24" si="2">K24/$O24</f>
        <v>0.29294578706727631</v>
      </c>
      <c r="M24" s="75">
        <v>2005</v>
      </c>
      <c r="N24" s="76">
        <f>M24/$O24</f>
        <v>0.65480078380143691</v>
      </c>
      <c r="O24" s="230">
        <f>I24+K24+M24</f>
        <v>3062</v>
      </c>
      <c r="P24" s="233">
        <f>O24/SUM(O$24:O$26)</f>
        <v>0.13402197225018603</v>
      </c>
      <c r="Q24" s="55"/>
      <c r="R24" s="226"/>
      <c r="S24" s="48"/>
      <c r="T24" s="49"/>
      <c r="U24" s="48"/>
      <c r="V24" s="49"/>
      <c r="W24" s="48"/>
      <c r="X24" s="49"/>
      <c r="Y24" s="48"/>
      <c r="Z24" s="49"/>
      <c r="AA24" s="48"/>
      <c r="AB24" s="49"/>
      <c r="AC24" s="48"/>
    </row>
    <row r="25" spans="1:32" ht="10.5" customHeight="1" x14ac:dyDescent="0.2">
      <c r="A25" s="4"/>
      <c r="B25" s="440"/>
      <c r="C25" s="441"/>
      <c r="D25" s="441"/>
      <c r="E25" s="441"/>
      <c r="F25" s="442"/>
      <c r="G25" s="440" t="str">
        <f>'Anexo I. Abreviaturas'!$B$56</f>
        <v>Grado I o II</v>
      </c>
      <c r="H25" s="442"/>
      <c r="I25" s="103">
        <v>539</v>
      </c>
      <c r="J25" s="72">
        <f>I25/$O25</f>
        <v>5.4159967845659164E-2</v>
      </c>
      <c r="K25" s="103">
        <v>2642</v>
      </c>
      <c r="L25" s="72">
        <f>K25/$O25</f>
        <v>0.26547427652733119</v>
      </c>
      <c r="M25" s="103">
        <v>6771</v>
      </c>
      <c r="N25" s="72">
        <f>M25/$O25</f>
        <v>0.68036575562700963</v>
      </c>
      <c r="O25" s="231">
        <f>I25+K25+M25</f>
        <v>9952</v>
      </c>
      <c r="P25" s="232">
        <f>O25/SUM(O$24:O$26)</f>
        <v>0.43559329452444523</v>
      </c>
      <c r="Q25" s="55"/>
      <c r="R25" s="226"/>
      <c r="S25" s="48"/>
      <c r="T25" s="49"/>
      <c r="U25" s="48"/>
      <c r="V25" s="49"/>
      <c r="W25" s="48"/>
      <c r="X25" s="49"/>
      <c r="Y25" s="48"/>
      <c r="Z25" s="49"/>
      <c r="AA25" s="48"/>
      <c r="AB25" s="49"/>
      <c r="AC25" s="48"/>
    </row>
    <row r="26" spans="1:32" ht="10.5" customHeight="1" x14ac:dyDescent="0.2">
      <c r="A26" s="4"/>
      <c r="B26" s="457"/>
      <c r="C26" s="458"/>
      <c r="D26" s="458"/>
      <c r="E26" s="458"/>
      <c r="F26" s="459"/>
      <c r="G26" s="457" t="str">
        <f>'Anexo I. Abreviaturas'!$B$57</f>
        <v>Grado III</v>
      </c>
      <c r="H26" s="459"/>
      <c r="I26" s="157">
        <v>365</v>
      </c>
      <c r="J26" s="158">
        <f t="shared" ref="J26" si="3">I26/$O26</f>
        <v>3.7119902369571849E-2</v>
      </c>
      <c r="K26" s="157">
        <v>2115</v>
      </c>
      <c r="L26" s="158">
        <f t="shared" ref="L26" si="4">K26/$O26</f>
        <v>0.21509203701820401</v>
      </c>
      <c r="M26" s="157">
        <v>7353</v>
      </c>
      <c r="N26" s="158">
        <f t="shared" ref="N26:N27" si="5">M26/$O26</f>
        <v>0.74778806061222414</v>
      </c>
      <c r="O26" s="258">
        <f t="shared" ref="O26:O41" si="6">I26+K26+M26</f>
        <v>9833</v>
      </c>
      <c r="P26" s="215">
        <f t="shared" ref="P26" si="7">O26/SUM(O$24:O$26)</f>
        <v>0.43038473322536874</v>
      </c>
      <c r="Q26" s="55"/>
      <c r="R26" s="226"/>
      <c r="S26" s="48"/>
      <c r="T26" s="49"/>
      <c r="U26" s="48"/>
      <c r="V26" s="49"/>
      <c r="W26" s="48"/>
      <c r="X26" s="49"/>
      <c r="Y26" s="48"/>
      <c r="Z26" s="49"/>
      <c r="AA26" s="48"/>
      <c r="AB26" s="49"/>
      <c r="AC26" s="48"/>
    </row>
    <row r="27" spans="1:32" ht="10.5" customHeight="1" x14ac:dyDescent="0.2">
      <c r="A27" s="4"/>
      <c r="B27" s="460" t="str">
        <f>'Anexo II. Términos'!$B$47</f>
        <v>Titularidad pública y gestión privada sin lucro</v>
      </c>
      <c r="C27" s="461"/>
      <c r="D27" s="461"/>
      <c r="E27" s="461"/>
      <c r="F27" s="462"/>
      <c r="G27" s="460" t="str">
        <f>'Anexo II. Términos'!$B$37</f>
        <v>Sin grado</v>
      </c>
      <c r="H27" s="462"/>
      <c r="I27" s="75">
        <v>55</v>
      </c>
      <c r="J27" s="241">
        <f t="shared" ref="J27" si="8">I27/$O27</f>
        <v>5.461767626613704E-2</v>
      </c>
      <c r="K27" s="75">
        <v>236</v>
      </c>
      <c r="L27" s="241">
        <f t="shared" ref="L27" si="9">K27/$O27</f>
        <v>0.23435948361469713</v>
      </c>
      <c r="M27" s="75">
        <v>716</v>
      </c>
      <c r="N27" s="76">
        <f t="shared" si="5"/>
        <v>0.71102284011916583</v>
      </c>
      <c r="O27" s="230">
        <f t="shared" si="6"/>
        <v>1007</v>
      </c>
      <c r="P27" s="233">
        <f>O27/SUM(O$27:O$29)</f>
        <v>0.12669854051333668</v>
      </c>
      <c r="Q27" s="55"/>
      <c r="R27" s="226"/>
      <c r="S27" s="48"/>
      <c r="T27" s="49"/>
      <c r="U27" s="48"/>
      <c r="V27" s="49"/>
      <c r="W27" s="48"/>
      <c r="X27" s="49"/>
      <c r="Y27" s="48"/>
      <c r="Z27" s="49"/>
      <c r="AA27" s="48"/>
      <c r="AB27" s="49"/>
      <c r="AC27" s="48"/>
    </row>
    <row r="28" spans="1:32" ht="10.5" customHeight="1" x14ac:dyDescent="0.2">
      <c r="A28" s="4"/>
      <c r="B28" s="440"/>
      <c r="C28" s="441"/>
      <c r="D28" s="441"/>
      <c r="E28" s="441"/>
      <c r="F28" s="442"/>
      <c r="G28" s="440" t="str">
        <f>'Anexo I. Abreviaturas'!$B$56</f>
        <v>Grado I o II</v>
      </c>
      <c r="H28" s="442"/>
      <c r="I28" s="103">
        <v>149</v>
      </c>
      <c r="J28" s="72">
        <f t="shared" ref="J28" si="10">I28/$O28</f>
        <v>3.9397144368059231E-2</v>
      </c>
      <c r="K28" s="103">
        <v>867</v>
      </c>
      <c r="L28" s="72">
        <f t="shared" ref="L28" si="11">K28/$O28</f>
        <v>0.22924378635642517</v>
      </c>
      <c r="M28" s="103">
        <v>2766</v>
      </c>
      <c r="N28" s="72">
        <f t="shared" ref="N28" si="12">M28/$O28</f>
        <v>0.73135906927551564</v>
      </c>
      <c r="O28" s="231">
        <f>I28+K28+M28</f>
        <v>3782</v>
      </c>
      <c r="P28" s="232">
        <f>O28/SUM(O$27:O$29)</f>
        <v>0.47584297936587822</v>
      </c>
      <c r="Q28" s="55"/>
      <c r="R28" s="226"/>
      <c r="S28" s="48"/>
      <c r="T28" s="49"/>
      <c r="U28" s="48"/>
      <c r="V28" s="49"/>
      <c r="W28" s="48"/>
      <c r="X28" s="49"/>
      <c r="Y28" s="48"/>
      <c r="Z28" s="49"/>
      <c r="AA28" s="48"/>
      <c r="AB28" s="49"/>
      <c r="AC28" s="48"/>
    </row>
    <row r="29" spans="1:32" ht="10.5" customHeight="1" x14ac:dyDescent="0.2">
      <c r="A29" s="4"/>
      <c r="B29" s="457"/>
      <c r="C29" s="458"/>
      <c r="D29" s="458"/>
      <c r="E29" s="458"/>
      <c r="F29" s="459"/>
      <c r="G29" s="457" t="str">
        <f>'Anexo I. Abreviaturas'!$B$57</f>
        <v>Grado III</v>
      </c>
      <c r="H29" s="459"/>
      <c r="I29" s="157">
        <v>101</v>
      </c>
      <c r="J29" s="158">
        <f t="shared" ref="J29" si="13">I29/$O29</f>
        <v>3.1972143083254197E-2</v>
      </c>
      <c r="K29" s="157">
        <v>582</v>
      </c>
      <c r="L29" s="158">
        <f t="shared" ref="L29" si="14">K29/$O29</f>
        <v>0.1842355175688509</v>
      </c>
      <c r="M29" s="157">
        <v>2476</v>
      </c>
      <c r="N29" s="158">
        <f t="shared" ref="N29:N30" si="15">M29/$O29</f>
        <v>0.78379233934789494</v>
      </c>
      <c r="O29" s="258">
        <f>I29+K29+M29</f>
        <v>3159</v>
      </c>
      <c r="P29" s="215">
        <f t="shared" ref="P29" si="16">O29/SUM(O$27:O$29)</f>
        <v>0.39745848012078511</v>
      </c>
      <c r="Q29" s="55"/>
      <c r="R29" s="226"/>
      <c r="S29" s="48"/>
      <c r="T29" s="49"/>
      <c r="U29" s="48"/>
      <c r="V29" s="49"/>
      <c r="W29" s="48"/>
      <c r="X29" s="49"/>
      <c r="Y29" s="48"/>
      <c r="Z29" s="49"/>
      <c r="AA29" s="48"/>
      <c r="AB29" s="49"/>
      <c r="AC29" s="48"/>
    </row>
    <row r="30" spans="1:32" ht="10.5" customHeight="1" x14ac:dyDescent="0.2">
      <c r="A30" s="4"/>
      <c r="B30" s="460" t="str">
        <f>'Anexo II. Términos'!$B$48</f>
        <v>Titularidad y gestión pública</v>
      </c>
      <c r="C30" s="461"/>
      <c r="D30" s="461"/>
      <c r="E30" s="461"/>
      <c r="F30" s="462"/>
      <c r="G30" s="460" t="str">
        <f>'Anexo II. Términos'!$B$37</f>
        <v>Sin grado</v>
      </c>
      <c r="H30" s="462"/>
      <c r="I30" s="75">
        <v>471</v>
      </c>
      <c r="J30" s="241">
        <f t="shared" ref="J30" si="17">I30/$O30</f>
        <v>5.2708146821844229E-2</v>
      </c>
      <c r="K30" s="75">
        <v>2936</v>
      </c>
      <c r="L30" s="241">
        <f t="shared" ref="L30" si="18">K30/$O30</f>
        <v>0.32855863921217549</v>
      </c>
      <c r="M30" s="75">
        <v>5529</v>
      </c>
      <c r="N30" s="76">
        <f t="shared" si="15"/>
        <v>0.61873321396598036</v>
      </c>
      <c r="O30" s="230">
        <f>I30+K30+M30</f>
        <v>8936</v>
      </c>
      <c r="P30" s="233">
        <f>O30/SUM(O$30:O$32)</f>
        <v>0.22791848394419364</v>
      </c>
      <c r="Q30" s="55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</row>
    <row r="31" spans="1:32" ht="10.5" customHeight="1" x14ac:dyDescent="0.2">
      <c r="A31" s="4"/>
      <c r="B31" s="440"/>
      <c r="C31" s="441"/>
      <c r="D31" s="441"/>
      <c r="E31" s="441"/>
      <c r="F31" s="442"/>
      <c r="G31" s="440" t="str">
        <f>'Anexo I. Abreviaturas'!$B$56</f>
        <v>Grado I o II</v>
      </c>
      <c r="H31" s="442"/>
      <c r="I31" s="103">
        <v>834</v>
      </c>
      <c r="J31" s="72">
        <f>I31/$O31</f>
        <v>5.2881871789994296E-2</v>
      </c>
      <c r="K31" s="103">
        <v>3830</v>
      </c>
      <c r="L31" s="72">
        <f>K31/$O31</f>
        <v>0.24285080210512966</v>
      </c>
      <c r="M31" s="103">
        <v>11107</v>
      </c>
      <c r="N31" s="72">
        <f>M31/$O31</f>
        <v>0.70426732610487608</v>
      </c>
      <c r="O31" s="231">
        <f>I31+K31+M31</f>
        <v>15771</v>
      </c>
      <c r="P31" s="232">
        <f>O31/SUM(O$30:O$32)</f>
        <v>0.40224959828602036</v>
      </c>
      <c r="Q31" s="55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</row>
    <row r="32" spans="1:32" ht="10.5" customHeight="1" x14ac:dyDescent="0.2">
      <c r="A32" s="4"/>
      <c r="B32" s="457"/>
      <c r="C32" s="458"/>
      <c r="D32" s="458"/>
      <c r="E32" s="458"/>
      <c r="F32" s="459"/>
      <c r="G32" s="457" t="str">
        <f>'Anexo I. Abreviaturas'!$B$57</f>
        <v>Grado III</v>
      </c>
      <c r="H32" s="459"/>
      <c r="I32" s="157">
        <v>482</v>
      </c>
      <c r="J32" s="158">
        <f t="shared" ref="J32" si="19">I32/$O32</f>
        <v>3.3241379310344828E-2</v>
      </c>
      <c r="K32" s="157">
        <v>3046</v>
      </c>
      <c r="L32" s="158">
        <f t="shared" ref="L32" si="20">K32/$O32</f>
        <v>0.21006896551724138</v>
      </c>
      <c r="M32" s="157">
        <v>10972</v>
      </c>
      <c r="N32" s="158">
        <f t="shared" ref="N32:N33" si="21">M32/$O32</f>
        <v>0.75668965517241382</v>
      </c>
      <c r="O32" s="258">
        <f t="shared" si="6"/>
        <v>14500</v>
      </c>
      <c r="P32" s="215">
        <f t="shared" ref="P32" si="22">O32/SUM(O$30:O$32)</f>
        <v>0.36983191776978602</v>
      </c>
      <c r="Q32" s="55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</row>
    <row r="33" spans="1:29" ht="10.5" customHeight="1" x14ac:dyDescent="0.2">
      <c r="A33" s="4"/>
      <c r="B33" s="460" t="str">
        <f>'Anexo II. Términos'!$B$49</f>
        <v>Titularidad y gestión privada con lucro</v>
      </c>
      <c r="C33" s="461"/>
      <c r="D33" s="461"/>
      <c r="E33" s="461"/>
      <c r="F33" s="462"/>
      <c r="G33" s="460" t="str">
        <f>'Anexo II. Términos'!$B$37</f>
        <v>Sin grado</v>
      </c>
      <c r="H33" s="462"/>
      <c r="I33" s="75">
        <v>1256</v>
      </c>
      <c r="J33" s="241">
        <f t="shared" ref="J33" si="23">I33/$O33</f>
        <v>4.9616812830844591E-2</v>
      </c>
      <c r="K33" s="75">
        <v>5956</v>
      </c>
      <c r="L33" s="241">
        <f t="shared" ref="L33" si="24">K33/$O33</f>
        <v>0.2352848226277949</v>
      </c>
      <c r="M33" s="75">
        <v>18102</v>
      </c>
      <c r="N33" s="76">
        <f t="shared" si="21"/>
        <v>0.71509836454136055</v>
      </c>
      <c r="O33" s="230">
        <f t="shared" si="6"/>
        <v>25314</v>
      </c>
      <c r="P33" s="233">
        <f>O33/SUM(O$33:O$35)</f>
        <v>0.17803440563768586</v>
      </c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</row>
    <row r="34" spans="1:29" ht="10.5" customHeight="1" x14ac:dyDescent="0.2">
      <c r="A34" s="4"/>
      <c r="B34" s="440"/>
      <c r="C34" s="441"/>
      <c r="D34" s="441"/>
      <c r="E34" s="441"/>
      <c r="F34" s="442"/>
      <c r="G34" s="440" t="str">
        <f>'Anexo I. Abreviaturas'!$B$56</f>
        <v>Grado I o II</v>
      </c>
      <c r="H34" s="442"/>
      <c r="I34" s="103">
        <v>2983</v>
      </c>
      <c r="J34" s="72">
        <f t="shared" ref="J34" si="25">I34/$O34</f>
        <v>4.7342443143043055E-2</v>
      </c>
      <c r="K34" s="103">
        <v>13587</v>
      </c>
      <c r="L34" s="72">
        <f t="shared" ref="L34" si="26">K34/$O34</f>
        <v>0.21563586154358902</v>
      </c>
      <c r="M34" s="103">
        <v>46439</v>
      </c>
      <c r="N34" s="72">
        <f t="shared" ref="N34" si="27">M34/$O34</f>
        <v>0.73702169531336792</v>
      </c>
      <c r="O34" s="231">
        <f>I34+K34+M34</f>
        <v>63009</v>
      </c>
      <c r="P34" s="232">
        <f>O34/SUM(O$33:O$35)</f>
        <v>0.44314489471537283</v>
      </c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</row>
    <row r="35" spans="1:29" ht="10.5" customHeight="1" x14ac:dyDescent="0.2">
      <c r="A35" s="4"/>
      <c r="B35" s="457"/>
      <c r="C35" s="458"/>
      <c r="D35" s="458"/>
      <c r="E35" s="458"/>
      <c r="F35" s="459"/>
      <c r="G35" s="457" t="str">
        <f>'Anexo I. Abreviaturas'!$B$57</f>
        <v>Grado III</v>
      </c>
      <c r="H35" s="459"/>
      <c r="I35" s="157">
        <v>1805</v>
      </c>
      <c r="J35" s="158">
        <f t="shared" ref="J35" si="28">I35/$O35</f>
        <v>3.3510944433098787E-2</v>
      </c>
      <c r="K35" s="157">
        <v>10025</v>
      </c>
      <c r="L35" s="158">
        <f t="shared" ref="L35" si="29">K35/$O35</f>
        <v>0.18612034235003622</v>
      </c>
      <c r="M35" s="157">
        <v>42033</v>
      </c>
      <c r="N35" s="158">
        <f t="shared" ref="N35:N36" si="30">M35/$O35</f>
        <v>0.78036871321686496</v>
      </c>
      <c r="O35" s="258">
        <f t="shared" si="6"/>
        <v>53863</v>
      </c>
      <c r="P35" s="215">
        <f t="shared" ref="P35" si="31">O35/SUM(O$33:O$35)</f>
        <v>0.37882069964694132</v>
      </c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</row>
    <row r="36" spans="1:29" ht="10.5" customHeight="1" x14ac:dyDescent="0.2">
      <c r="A36" s="4"/>
      <c r="B36" s="460" t="str">
        <f>'Anexo II. Términos'!$B$50</f>
        <v>Titularidad y gestión privada sin lucro</v>
      </c>
      <c r="C36" s="461"/>
      <c r="D36" s="461"/>
      <c r="E36" s="461"/>
      <c r="F36" s="462"/>
      <c r="G36" s="460" t="str">
        <f>'Anexo II. Términos'!$B$37</f>
        <v>Sin grado</v>
      </c>
      <c r="H36" s="462"/>
      <c r="I36" s="75">
        <v>576</v>
      </c>
      <c r="J36" s="241">
        <f t="shared" ref="J36" si="32">I36/$O36</f>
        <v>2.8968014484007241E-2</v>
      </c>
      <c r="K36" s="75">
        <v>4320</v>
      </c>
      <c r="L36" s="241">
        <f t="shared" ref="L36" si="33">K36/$O36</f>
        <v>0.21726010863005432</v>
      </c>
      <c r="M36" s="75">
        <v>14988</v>
      </c>
      <c r="N36" s="76">
        <f t="shared" si="30"/>
        <v>0.7537718768859385</v>
      </c>
      <c r="O36" s="230">
        <f t="shared" si="6"/>
        <v>19884</v>
      </c>
      <c r="P36" s="233">
        <f>O36/SUM(O$36:O$38)</f>
        <v>0.25966021129059641</v>
      </c>
      <c r="Q36" s="55"/>
      <c r="R36" s="55"/>
      <c r="S36" s="23"/>
      <c r="T36" s="55"/>
      <c r="U36" s="23"/>
      <c r="V36" s="56"/>
      <c r="W36" s="56"/>
      <c r="X36" s="55"/>
      <c r="Y36" s="23"/>
      <c r="Z36" s="56"/>
      <c r="AA36" s="56"/>
      <c r="AB36" s="56"/>
      <c r="AC36" s="56"/>
    </row>
    <row r="37" spans="1:29" ht="10.5" customHeight="1" x14ac:dyDescent="0.2">
      <c r="A37" s="4"/>
      <c r="B37" s="440"/>
      <c r="C37" s="441"/>
      <c r="D37" s="441"/>
      <c r="E37" s="441"/>
      <c r="F37" s="442"/>
      <c r="G37" s="440" t="str">
        <f>'Anexo I. Abreviaturas'!$B$56</f>
        <v>Grado I o II</v>
      </c>
      <c r="H37" s="442"/>
      <c r="I37" s="103">
        <v>1406</v>
      </c>
      <c r="J37" s="72">
        <f t="shared" ref="J37" si="34">I37/$O37</f>
        <v>4.3694449623966687E-2</v>
      </c>
      <c r="K37" s="103">
        <v>6576</v>
      </c>
      <c r="L37" s="72">
        <f t="shared" ref="L37" si="35">K37/$O37</f>
        <v>0.20436322953570762</v>
      </c>
      <c r="M37" s="103">
        <v>24196</v>
      </c>
      <c r="N37" s="72">
        <f t="shared" ref="N37" si="36">M37/$O37</f>
        <v>0.75194232084032564</v>
      </c>
      <c r="O37" s="231">
        <f>I37+K37+M37</f>
        <v>32178</v>
      </c>
      <c r="P37" s="232">
        <f t="shared" ref="P37:P38" si="37">O37/SUM(O$36:O$38)</f>
        <v>0.42020450004570564</v>
      </c>
      <c r="Q37" s="55"/>
      <c r="R37" s="55"/>
      <c r="S37" s="23"/>
      <c r="T37" s="55"/>
      <c r="U37" s="23"/>
      <c r="V37" s="56"/>
      <c r="W37" s="56"/>
      <c r="X37" s="55"/>
      <c r="Y37" s="23"/>
      <c r="Z37" s="56"/>
      <c r="AA37" s="56"/>
      <c r="AB37" s="56"/>
      <c r="AC37" s="56"/>
    </row>
    <row r="38" spans="1:29" ht="10.5" customHeight="1" x14ac:dyDescent="0.2">
      <c r="A38" s="4"/>
      <c r="B38" s="457"/>
      <c r="C38" s="458"/>
      <c r="D38" s="458"/>
      <c r="E38" s="458"/>
      <c r="F38" s="459"/>
      <c r="G38" s="457" t="str">
        <f>'Anexo I. Abreviaturas'!$B$57</f>
        <v>Grado III</v>
      </c>
      <c r="H38" s="459"/>
      <c r="I38" s="157">
        <v>880</v>
      </c>
      <c r="J38" s="158">
        <f t="shared" ref="J38" si="38">I38/$O38</f>
        <v>3.5896389965327354E-2</v>
      </c>
      <c r="K38" s="157">
        <v>4096</v>
      </c>
      <c r="L38" s="158">
        <f t="shared" ref="L38" si="39">K38/$O38</f>
        <v>0.16708137874770548</v>
      </c>
      <c r="M38" s="157">
        <v>19539</v>
      </c>
      <c r="N38" s="158">
        <f>M38/$O38</f>
        <v>0.79702223128696714</v>
      </c>
      <c r="O38" s="258">
        <f t="shared" si="6"/>
        <v>24515</v>
      </c>
      <c r="P38" s="215">
        <f t="shared" si="37"/>
        <v>0.320135288663698</v>
      </c>
      <c r="Q38" s="55"/>
      <c r="R38" s="55"/>
      <c r="S38" s="23"/>
      <c r="T38" s="55"/>
      <c r="U38" s="23"/>
      <c r="V38" s="56"/>
      <c r="W38" s="56"/>
      <c r="X38" s="55"/>
      <c r="Y38" s="23"/>
      <c r="Z38" s="56"/>
      <c r="AA38" s="56"/>
      <c r="AB38" s="56"/>
      <c r="AC38" s="56"/>
    </row>
    <row r="39" spans="1:29" ht="10.5" customHeight="1" x14ac:dyDescent="0.2">
      <c r="B39" s="460" t="str">
        <f>'Anexo II. Términos'!$B$52</f>
        <v>Total nacional</v>
      </c>
      <c r="C39" s="461"/>
      <c r="D39" s="461"/>
      <c r="E39" s="461"/>
      <c r="F39" s="462"/>
      <c r="G39" s="460" t="str">
        <f>'Anexo II. Términos'!$B$37</f>
        <v>Sin grado</v>
      </c>
      <c r="H39" s="462"/>
      <c r="I39" s="132">
        <f>I24+I27+I30+I33+I36</f>
        <v>2518</v>
      </c>
      <c r="J39" s="245">
        <f>I39/$O39</f>
        <v>4.3262374791677403E-2</v>
      </c>
      <c r="K39" s="230">
        <f t="shared" ref="K39" si="40">K24+K27+K30+K33+K36</f>
        <v>14345</v>
      </c>
      <c r="L39" s="245">
        <f t="shared" ref="L39" si="41">K39/$O39</f>
        <v>0.24646495885091835</v>
      </c>
      <c r="M39" s="230">
        <f t="shared" ref="M39" si="42">M24+M27+M30+M33+M36</f>
        <v>41340</v>
      </c>
      <c r="N39" s="263">
        <f>M39/$O39</f>
        <v>0.71027266635740427</v>
      </c>
      <c r="O39" s="230">
        <f>I39+K39+M39</f>
        <v>58203</v>
      </c>
      <c r="P39" s="233">
        <f>O39/SUM(O$39:O$41)</f>
        <v>0.20155836060464391</v>
      </c>
      <c r="Q39" s="55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</row>
    <row r="40" spans="1:29" ht="10.5" customHeight="1" x14ac:dyDescent="0.2">
      <c r="B40" s="440"/>
      <c r="C40" s="441"/>
      <c r="D40" s="441"/>
      <c r="E40" s="441"/>
      <c r="F40" s="442"/>
      <c r="G40" s="440" t="str">
        <f>'Anexo I. Abreviaturas'!$B$56</f>
        <v>Grado I o II</v>
      </c>
      <c r="H40" s="442"/>
      <c r="I40" s="169">
        <f t="shared" ref="I40:M41" si="43">I25+I28+I31+I34+I37</f>
        <v>5911</v>
      </c>
      <c r="J40" s="177">
        <f t="shared" ref="J40:N42" si="44">I40/$O40</f>
        <v>4.740480544060565E-2</v>
      </c>
      <c r="K40" s="231">
        <f t="shared" si="43"/>
        <v>27502</v>
      </c>
      <c r="L40" s="177">
        <f t="shared" si="44"/>
        <v>0.2205594585057582</v>
      </c>
      <c r="M40" s="231">
        <f t="shared" si="43"/>
        <v>91279</v>
      </c>
      <c r="N40" s="177">
        <f t="shared" si="44"/>
        <v>0.73203573605363614</v>
      </c>
      <c r="O40" s="231">
        <f>I40+K40+M40</f>
        <v>124692</v>
      </c>
      <c r="P40" s="232">
        <f t="shared" ref="P40:P41" si="45">O40/SUM(O$39:O$41)</f>
        <v>0.43181133447613113</v>
      </c>
      <c r="Q40" s="50"/>
      <c r="R40" s="51"/>
      <c r="S40" s="50"/>
      <c r="T40" s="51"/>
      <c r="U40" s="71"/>
      <c r="V40" s="51"/>
      <c r="W40" s="71"/>
      <c r="X40" s="51"/>
      <c r="Y40" s="71"/>
      <c r="Z40" s="51"/>
      <c r="AA40" s="71"/>
    </row>
    <row r="41" spans="1:29" ht="10.5" customHeight="1" x14ac:dyDescent="0.2">
      <c r="B41" s="440"/>
      <c r="C41" s="441"/>
      <c r="D41" s="441"/>
      <c r="E41" s="441"/>
      <c r="F41" s="442"/>
      <c r="G41" s="457" t="str">
        <f>'Anexo I. Abreviaturas'!$B$57</f>
        <v>Grado III</v>
      </c>
      <c r="H41" s="459"/>
      <c r="I41" s="169">
        <f t="shared" si="43"/>
        <v>3633</v>
      </c>
      <c r="J41" s="177">
        <f t="shared" si="44"/>
        <v>3.4315670161518846E-2</v>
      </c>
      <c r="K41" s="231">
        <f t="shared" si="43"/>
        <v>19864</v>
      </c>
      <c r="L41" s="177">
        <f t="shared" si="44"/>
        <v>0.18762633418343252</v>
      </c>
      <c r="M41" s="231">
        <f t="shared" si="43"/>
        <v>82373</v>
      </c>
      <c r="N41" s="177">
        <f t="shared" si="44"/>
        <v>0.77805799565504863</v>
      </c>
      <c r="O41" s="231">
        <f t="shared" si="6"/>
        <v>105870</v>
      </c>
      <c r="P41" s="232">
        <f t="shared" si="45"/>
        <v>0.36663030491922499</v>
      </c>
      <c r="Q41" s="50"/>
      <c r="R41" s="51"/>
      <c r="S41" s="50"/>
    </row>
    <row r="42" spans="1:29" ht="10.5" customHeight="1" x14ac:dyDescent="0.2">
      <c r="B42" s="525"/>
      <c r="C42" s="526"/>
      <c r="D42" s="526"/>
      <c r="E42" s="526"/>
      <c r="F42" s="527"/>
      <c r="G42" s="523" t="s">
        <v>149</v>
      </c>
      <c r="H42" s="524"/>
      <c r="I42" s="209">
        <f>SUM(I39:I41)</f>
        <v>12062</v>
      </c>
      <c r="J42" s="257">
        <f>I42/$O42</f>
        <v>4.1770990251588661E-2</v>
      </c>
      <c r="K42" s="229">
        <f>SUM(K39:K41)</f>
        <v>61711</v>
      </c>
      <c r="L42" s="243">
        <f t="shared" si="44"/>
        <v>0.2137066472737347</v>
      </c>
      <c r="M42" s="229">
        <f>SUM(M39:M41)</f>
        <v>214992</v>
      </c>
      <c r="N42" s="243">
        <f t="shared" ref="N42" si="46">M42/$O42</f>
        <v>0.74452236247467662</v>
      </c>
      <c r="O42" s="229">
        <f>SUM(O39:O41)</f>
        <v>288765</v>
      </c>
      <c r="P42" s="83">
        <f>O42/SUM(O$42)</f>
        <v>1</v>
      </c>
      <c r="Q42" s="50"/>
      <c r="R42" s="51"/>
      <c r="S42" s="50"/>
    </row>
    <row r="43" spans="1:29" ht="10.5" customHeight="1" x14ac:dyDescent="0.2">
      <c r="B43" s="30" t="str">
        <f>CONCATENATE("* ",'Anexo I. Abreviaturas'!$B$10,": ",'Anexo I. Abreviaturas'!$F$10)</f>
        <v>* % Mod.: Porcentaje sobre el total de ese modelo de gestión</v>
      </c>
      <c r="Q43" s="50"/>
      <c r="R43" s="51"/>
      <c r="S43" s="50"/>
    </row>
    <row r="44" spans="1:29" ht="10.5" customHeight="1" x14ac:dyDescent="0.2">
      <c r="B44" s="30" t="str">
        <f>CONCATENATE("** ",'Anexo I. Abreviaturas'!$B$15,": ",'Anexo I. Abreviaturas'!$F$15)</f>
        <v>** % Grado: Porcentaje sobre el total de personas</v>
      </c>
      <c r="Q44" s="50"/>
      <c r="R44" s="51"/>
      <c r="S44" s="50"/>
    </row>
    <row r="45" spans="1:29" ht="10.5" customHeight="1" x14ac:dyDescent="0.2">
      <c r="Q45" s="50"/>
      <c r="R45" s="51"/>
      <c r="S45" s="50"/>
    </row>
    <row r="46" spans="1:29" ht="10.5" customHeight="1" x14ac:dyDescent="0.2">
      <c r="Q46" s="50"/>
      <c r="R46" s="51"/>
      <c r="S46" s="50"/>
    </row>
    <row r="47" spans="1:29" ht="10.5" customHeight="1" x14ac:dyDescent="0.2">
      <c r="Q47" s="50"/>
      <c r="R47" s="51"/>
      <c r="S47" s="50"/>
    </row>
    <row r="48" spans="1:29" ht="10.5" customHeight="1" x14ac:dyDescent="0.2">
      <c r="Q48" s="50"/>
      <c r="R48" s="51"/>
      <c r="S48" s="50"/>
    </row>
    <row r="49" spans="17:19" ht="10.5" customHeight="1" x14ac:dyDescent="0.2">
      <c r="Q49" s="50"/>
      <c r="R49" s="51"/>
      <c r="S49" s="50"/>
    </row>
    <row r="50" spans="17:19" ht="10.5" customHeight="1" x14ac:dyDescent="0.2">
      <c r="Q50" s="50"/>
      <c r="R50" s="51"/>
      <c r="S50" s="50"/>
    </row>
    <row r="51" spans="17:19" ht="10.5" customHeight="1" x14ac:dyDescent="0.2">
      <c r="Q51" s="50"/>
      <c r="R51" s="51"/>
      <c r="S51" s="50"/>
    </row>
    <row r="52" spans="17:19" ht="10.5" customHeight="1" x14ac:dyDescent="0.2">
      <c r="Q52" s="50"/>
      <c r="R52" s="51"/>
      <c r="S52" s="50"/>
    </row>
    <row r="53" spans="17:19" ht="10.5" customHeight="1" x14ac:dyDescent="0.2">
      <c r="Q53" s="50"/>
      <c r="R53" s="51"/>
      <c r="S53" s="50"/>
    </row>
    <row r="54" spans="17:19" ht="10.5" customHeight="1" x14ac:dyDescent="0.2">
      <c r="Q54" s="50"/>
      <c r="R54" s="51"/>
      <c r="S54" s="50"/>
    </row>
    <row r="55" spans="17:19" ht="10.5" customHeight="1" x14ac:dyDescent="0.2">
      <c r="Q55" s="50"/>
      <c r="R55" s="51"/>
      <c r="S55" s="50"/>
    </row>
    <row r="56" spans="17:19" ht="10.5" customHeight="1" x14ac:dyDescent="0.2">
      <c r="Q56" s="50"/>
      <c r="R56" s="51"/>
      <c r="S56" s="50"/>
    </row>
    <row r="57" spans="17:19" ht="10.5" customHeight="1" x14ac:dyDescent="0.2">
      <c r="Q57" s="50"/>
      <c r="R57" s="51"/>
      <c r="S57" s="50"/>
    </row>
    <row r="58" spans="17:19" ht="10.5" customHeight="1" x14ac:dyDescent="0.2">
      <c r="Q58" s="50"/>
      <c r="R58" s="51"/>
      <c r="S58" s="50"/>
    </row>
    <row r="59" spans="17:19" ht="10.5" customHeight="1" x14ac:dyDescent="0.2">
      <c r="Q59" s="50"/>
      <c r="R59" s="51"/>
      <c r="S59" s="50"/>
    </row>
    <row r="60" spans="17:19" ht="10.5" customHeight="1" x14ac:dyDescent="0.2">
      <c r="Q60" s="50"/>
      <c r="R60" s="51"/>
      <c r="S60" s="50"/>
    </row>
    <row r="61" spans="17:19" ht="10.5" customHeight="1" x14ac:dyDescent="0.2">
      <c r="Q61" s="50"/>
      <c r="R61" s="51"/>
      <c r="S61" s="50"/>
    </row>
    <row r="62" spans="17:19" ht="10.5" customHeight="1" x14ac:dyDescent="0.2">
      <c r="Q62" s="50"/>
      <c r="R62" s="51"/>
      <c r="S62" s="50"/>
    </row>
    <row r="63" spans="17:19" ht="10.5" customHeight="1" x14ac:dyDescent="0.2">
      <c r="Q63" s="50"/>
      <c r="R63" s="51"/>
      <c r="S63" s="50"/>
    </row>
    <row r="64" spans="17:19" ht="10.5" customHeight="1" x14ac:dyDescent="0.2">
      <c r="Q64" s="50"/>
      <c r="R64" s="51"/>
      <c r="S64" s="50"/>
    </row>
    <row r="65" spans="17:19" ht="10.5" customHeight="1" x14ac:dyDescent="0.2">
      <c r="Q65" s="50"/>
      <c r="R65" s="51"/>
      <c r="S65" s="50"/>
    </row>
    <row r="66" spans="17:19" ht="10.5" customHeight="1" x14ac:dyDescent="0.2">
      <c r="Q66" s="50"/>
      <c r="R66" s="51"/>
      <c r="S66" s="50"/>
    </row>
    <row r="67" spans="17:19" ht="10.5" customHeight="1" x14ac:dyDescent="0.2">
      <c r="Q67" s="50"/>
      <c r="R67" s="51"/>
      <c r="S67" s="50"/>
    </row>
    <row r="68" spans="17:19" ht="10.5" customHeight="1" x14ac:dyDescent="0.2">
      <c r="Q68" s="50"/>
      <c r="R68" s="51"/>
      <c r="S68" s="50"/>
    </row>
    <row r="69" spans="17:19" ht="10.5" customHeight="1" x14ac:dyDescent="0.2">
      <c r="Q69" s="50"/>
      <c r="R69" s="51"/>
      <c r="S69" s="50"/>
    </row>
    <row r="70" spans="17:19" ht="10.5" customHeight="1" x14ac:dyDescent="0.2">
      <c r="Q70" s="50"/>
      <c r="R70" s="51"/>
      <c r="S70" s="50"/>
    </row>
    <row r="71" spans="17:19" ht="10.5" customHeight="1" x14ac:dyDescent="0.2">
      <c r="Q71" s="50"/>
      <c r="R71" s="51"/>
      <c r="S71" s="50"/>
    </row>
    <row r="72" spans="17:19" ht="10.5" customHeight="1" x14ac:dyDescent="0.2">
      <c r="Q72" s="50"/>
      <c r="R72" s="51"/>
      <c r="S72" s="50"/>
    </row>
    <row r="73" spans="17:19" ht="10.5" customHeight="1" x14ac:dyDescent="0.2">
      <c r="Q73" s="50"/>
      <c r="R73" s="51"/>
      <c r="S73" s="50"/>
    </row>
    <row r="74" spans="17:19" ht="10.5" customHeight="1" x14ac:dyDescent="0.2">
      <c r="Q74" s="50"/>
      <c r="R74" s="51"/>
      <c r="S74" s="50"/>
    </row>
    <row r="75" spans="17:19" ht="10.5" customHeight="1" x14ac:dyDescent="0.2">
      <c r="Q75" s="50"/>
      <c r="R75" s="51"/>
      <c r="S75" s="50"/>
    </row>
    <row r="76" spans="17:19" ht="10.5" customHeight="1" x14ac:dyDescent="0.2">
      <c r="Q76" s="50"/>
      <c r="R76" s="51"/>
      <c r="S76" s="50"/>
    </row>
    <row r="77" spans="17:19" ht="10.5" customHeight="1" x14ac:dyDescent="0.2">
      <c r="Q77" s="50"/>
      <c r="R77" s="51"/>
      <c r="S77" s="50"/>
    </row>
    <row r="78" spans="17:19" ht="10.5" customHeight="1" x14ac:dyDescent="0.2">
      <c r="Q78" s="50"/>
      <c r="R78" s="51"/>
      <c r="S78" s="50"/>
    </row>
    <row r="79" spans="17:19" ht="10.5" customHeight="1" x14ac:dyDescent="0.2">
      <c r="Q79" s="50"/>
      <c r="R79" s="51"/>
      <c r="S79" s="50"/>
    </row>
    <row r="80" spans="17:19" ht="10.5" customHeight="1" x14ac:dyDescent="0.2">
      <c r="Q80" s="50"/>
      <c r="R80" s="51"/>
      <c r="S80" s="50"/>
    </row>
    <row r="81" spans="17:19" ht="10.5" customHeight="1" x14ac:dyDescent="0.2">
      <c r="Q81" s="50"/>
      <c r="R81" s="51"/>
      <c r="S81" s="50"/>
    </row>
    <row r="82" spans="17:19" ht="10.5" customHeight="1" x14ac:dyDescent="0.2">
      <c r="Q82" s="50"/>
      <c r="R82" s="51"/>
      <c r="S82" s="50"/>
    </row>
    <row r="83" spans="17:19" ht="10.5" customHeight="1" x14ac:dyDescent="0.2">
      <c r="Q83" s="50"/>
      <c r="R83" s="51"/>
      <c r="S83" s="50"/>
    </row>
    <row r="84" spans="17:19" ht="10.5" customHeight="1" x14ac:dyDescent="0.2">
      <c r="Q84" s="50"/>
      <c r="R84" s="51"/>
      <c r="S84" s="50"/>
    </row>
    <row r="85" spans="17:19" ht="10.5" customHeight="1" x14ac:dyDescent="0.2">
      <c r="Q85" s="50"/>
      <c r="R85" s="51"/>
      <c r="S85" s="50"/>
    </row>
    <row r="86" spans="17:19" ht="10.5" customHeight="1" x14ac:dyDescent="0.2">
      <c r="Q86" s="50"/>
      <c r="R86" s="51"/>
      <c r="S86" s="50"/>
    </row>
    <row r="87" spans="17:19" ht="10.5" customHeight="1" x14ac:dyDescent="0.2"/>
    <row r="88" spans="17:19" ht="10.5" customHeight="1" x14ac:dyDescent="0.2"/>
    <row r="89" spans="17:19" ht="10.5" customHeight="1" x14ac:dyDescent="0.2"/>
    <row r="90" spans="17:19" ht="10.5" customHeight="1" x14ac:dyDescent="0.2"/>
    <row r="91" spans="17:19" ht="10.5" customHeight="1" x14ac:dyDescent="0.2"/>
    <row r="92" spans="17:19" ht="10.5" customHeight="1" x14ac:dyDescent="0.2"/>
    <row r="93" spans="17:19" ht="10.5" customHeight="1" x14ac:dyDescent="0.2"/>
    <row r="94" spans="17:19" ht="10.5" customHeight="1" x14ac:dyDescent="0.2"/>
    <row r="95" spans="17:19" ht="10.5" customHeight="1" x14ac:dyDescent="0.2"/>
    <row r="96" spans="17:19" ht="10.5" customHeight="1" x14ac:dyDescent="0.2"/>
    <row r="97" spans="2:13" ht="10.5" customHeight="1" x14ac:dyDescent="0.2"/>
    <row r="98" spans="2:13" ht="10.5" customHeight="1" x14ac:dyDescent="0.2"/>
    <row r="99" spans="2:13" ht="10.5" customHeight="1" x14ac:dyDescent="0.2"/>
    <row r="100" spans="2:13" ht="10.5" customHeight="1" x14ac:dyDescent="0.2">
      <c r="B100" s="4"/>
      <c r="G100" s="4"/>
    </row>
    <row r="101" spans="2:13" ht="10.5" customHeight="1" x14ac:dyDescent="0.2">
      <c r="B101" s="4"/>
      <c r="G101" s="116"/>
      <c r="I101" s="116"/>
      <c r="J101" s="116"/>
    </row>
    <row r="102" spans="2:13" ht="10.5" customHeight="1" x14ac:dyDescent="0.2">
      <c r="B102" s="4"/>
      <c r="G102" s="9"/>
      <c r="I102" s="116"/>
      <c r="J102" s="116"/>
    </row>
    <row r="103" spans="2:13" ht="10.5" customHeight="1" x14ac:dyDescent="0.2">
      <c r="B103" s="4"/>
      <c r="G103" s="9"/>
      <c r="I103" s="116"/>
      <c r="J103" s="116"/>
    </row>
    <row r="104" spans="2:13" ht="10.5" customHeight="1" x14ac:dyDescent="0.2">
      <c r="B104" s="4"/>
      <c r="G104" s="4"/>
      <c r="I104" s="4"/>
    </row>
    <row r="105" spans="2:13" ht="10.5" customHeight="1" x14ac:dyDescent="0.2">
      <c r="B105" s="4"/>
    </row>
    <row r="106" spans="2:13" ht="10.5" customHeight="1" x14ac:dyDescent="0.2">
      <c r="B106" s="4"/>
      <c r="G106" s="4"/>
      <c r="I106" s="4"/>
    </row>
    <row r="107" spans="2:13" ht="10.5" customHeight="1" x14ac:dyDescent="0.2"/>
    <row r="108" spans="2:13" ht="10.5" customHeight="1" x14ac:dyDescent="0.2">
      <c r="B108" s="4"/>
    </row>
    <row r="109" spans="2:13" ht="10.5" customHeight="1" x14ac:dyDescent="0.2">
      <c r="B109" s="4"/>
      <c r="I109" s="116"/>
      <c r="K109" s="116"/>
      <c r="M109" s="116"/>
    </row>
    <row r="110" spans="2:13" ht="10.5" customHeight="1" x14ac:dyDescent="0.2">
      <c r="B110" s="4"/>
      <c r="I110" s="9"/>
      <c r="K110" s="9"/>
      <c r="M110" s="9"/>
    </row>
    <row r="111" spans="2:13" ht="10.5" customHeight="1" x14ac:dyDescent="0.2">
      <c r="B111" s="4"/>
      <c r="I111" s="9"/>
      <c r="K111" s="9"/>
      <c r="M111" s="9"/>
    </row>
    <row r="112" spans="2:13" ht="10.5" customHeight="1" x14ac:dyDescent="0.2">
      <c r="B112" s="4"/>
      <c r="I112" s="4"/>
      <c r="K112" s="4"/>
      <c r="M112" s="4"/>
    </row>
    <row r="113" spans="2:13" ht="10.5" customHeight="1" x14ac:dyDescent="0.2">
      <c r="B113" s="4"/>
    </row>
    <row r="114" spans="2:13" ht="10.5" customHeight="1" x14ac:dyDescent="0.2">
      <c r="B114" s="4"/>
      <c r="I114" s="4"/>
      <c r="K114" s="4"/>
      <c r="M114" s="4"/>
    </row>
    <row r="115" spans="2:13" ht="10.5" customHeight="1" x14ac:dyDescent="0.2"/>
    <row r="116" spans="2:13" ht="10.5" customHeight="1" x14ac:dyDescent="0.2"/>
    <row r="117" spans="2:13" ht="10.5" customHeight="1" x14ac:dyDescent="0.2">
      <c r="B117" s="4"/>
      <c r="I117" s="116"/>
      <c r="K117" s="116"/>
      <c r="M117" s="116"/>
    </row>
    <row r="118" spans="2:13" ht="10.5" customHeight="1" x14ac:dyDescent="0.2">
      <c r="B118" s="4"/>
      <c r="I118" s="9"/>
      <c r="K118" s="9"/>
      <c r="M118" s="9"/>
    </row>
    <row r="119" spans="2:13" ht="10.5" customHeight="1" x14ac:dyDescent="0.2">
      <c r="B119" s="4"/>
      <c r="I119" s="9"/>
      <c r="K119" s="9"/>
      <c r="M119" s="9"/>
    </row>
    <row r="120" spans="2:13" ht="10.5" customHeight="1" x14ac:dyDescent="0.2">
      <c r="B120" s="4"/>
      <c r="I120" s="4"/>
      <c r="K120" s="4"/>
      <c r="M120" s="4"/>
    </row>
    <row r="121" spans="2:13" ht="10.5" customHeight="1" x14ac:dyDescent="0.2">
      <c r="B121" s="4"/>
    </row>
    <row r="122" spans="2:13" ht="10.5" customHeight="1" x14ac:dyDescent="0.2">
      <c r="B122" s="4"/>
      <c r="I122" s="4"/>
      <c r="K122" s="4"/>
      <c r="M122" s="4"/>
    </row>
    <row r="123" spans="2:13" ht="10.5" customHeight="1" x14ac:dyDescent="0.2"/>
    <row r="124" spans="2:13" ht="10.5" customHeight="1" x14ac:dyDescent="0.2"/>
    <row r="125" spans="2:13" ht="10.5" customHeight="1" x14ac:dyDescent="0.2">
      <c r="B125" s="4"/>
      <c r="I125" s="116"/>
      <c r="K125" s="116"/>
      <c r="M125" s="116"/>
    </row>
    <row r="126" spans="2:13" ht="10.5" customHeight="1" x14ac:dyDescent="0.2">
      <c r="B126" s="4"/>
      <c r="I126" s="9"/>
      <c r="K126" s="116"/>
      <c r="M126" s="116"/>
    </row>
    <row r="127" spans="2:13" ht="10.5" customHeight="1" x14ac:dyDescent="0.2">
      <c r="B127" s="4"/>
      <c r="I127" s="9"/>
      <c r="K127" s="116"/>
      <c r="M127" s="116"/>
    </row>
    <row r="128" spans="2:13" ht="10.5" customHeight="1" x14ac:dyDescent="0.2">
      <c r="B128" s="4"/>
      <c r="I128" s="4"/>
      <c r="K128" s="4"/>
      <c r="M128" s="4"/>
    </row>
    <row r="129" spans="2:13" ht="10.5" customHeight="1" x14ac:dyDescent="0.2">
      <c r="B129" s="4"/>
    </row>
    <row r="130" spans="2:13" ht="10.5" customHeight="1" x14ac:dyDescent="0.2">
      <c r="B130" s="4"/>
      <c r="I130" s="4"/>
      <c r="K130" s="4"/>
      <c r="M130" s="4"/>
    </row>
    <row r="131" spans="2:13" ht="10.5" customHeight="1" x14ac:dyDescent="0.2"/>
    <row r="132" spans="2:13" ht="10.5" customHeight="1" x14ac:dyDescent="0.2"/>
    <row r="133" spans="2:13" ht="10.5" customHeight="1" x14ac:dyDescent="0.2"/>
    <row r="134" spans="2:13" ht="10.5" customHeight="1" x14ac:dyDescent="0.2"/>
    <row r="135" spans="2:13" ht="10.5" customHeight="1" x14ac:dyDescent="0.2"/>
    <row r="136" spans="2:13" ht="10.5" customHeight="1" x14ac:dyDescent="0.2"/>
    <row r="137" spans="2:13" ht="10.5" customHeight="1" x14ac:dyDescent="0.2"/>
    <row r="138" spans="2:13" ht="10.5" customHeight="1" x14ac:dyDescent="0.2"/>
    <row r="139" spans="2:13" ht="10.5" customHeight="1" x14ac:dyDescent="0.2"/>
    <row r="140" spans="2:13" ht="10.5" customHeight="1" x14ac:dyDescent="0.2"/>
    <row r="141" spans="2:13" ht="10.5" customHeight="1" x14ac:dyDescent="0.2"/>
    <row r="142" spans="2:13" ht="10.5" customHeight="1" x14ac:dyDescent="0.2"/>
    <row r="143" spans="2:13" ht="10.5" customHeight="1" x14ac:dyDescent="0.2"/>
    <row r="144" spans="2:13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44">
    <mergeCell ref="B7:K7"/>
    <mergeCell ref="B20:P20"/>
    <mergeCell ref="B8:F10"/>
    <mergeCell ref="B11:F11"/>
    <mergeCell ref="B12:F12"/>
    <mergeCell ref="B13:F13"/>
    <mergeCell ref="B14:F14"/>
    <mergeCell ref="G8:J8"/>
    <mergeCell ref="M22:N22"/>
    <mergeCell ref="K22:L22"/>
    <mergeCell ref="G9:H9"/>
    <mergeCell ref="I9:J9"/>
    <mergeCell ref="I22:J22"/>
    <mergeCell ref="I21:P21"/>
    <mergeCell ref="O22:P22"/>
    <mergeCell ref="B33:F35"/>
    <mergeCell ref="B36:F38"/>
    <mergeCell ref="B39:F42"/>
    <mergeCell ref="B15:F15"/>
    <mergeCell ref="B16:F16"/>
    <mergeCell ref="B21:F23"/>
    <mergeCell ref="B24:F26"/>
    <mergeCell ref="B27:F29"/>
    <mergeCell ref="G25:H25"/>
    <mergeCell ref="G26:H26"/>
    <mergeCell ref="G27:H27"/>
    <mergeCell ref="G28:H28"/>
    <mergeCell ref="B30:F32"/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0E00-000000000000}"/>
  </hyperlinks>
  <pageMargins left="0.7" right="0.7" top="0.75" bottom="0.75" header="0.3" footer="0.3"/>
  <pageSetup paperSize="9" scale="78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H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6" width="7.42578125" customWidth="1"/>
    <col min="7" max="7" width="7.42578125" hidden="1" customWidth="1"/>
    <col min="8" max="8" width="7.42578125" customWidth="1"/>
    <col min="9" max="9" width="7.42578125" hidden="1" customWidth="1"/>
    <col min="10" max="10" width="7.42578125" customWidth="1"/>
    <col min="11" max="11" width="7.42578125" hidden="1" customWidth="1"/>
    <col min="12" max="13" width="7.42578125" customWidth="1"/>
    <col min="14" max="14" width="7.42578125" hidden="1" customWidth="1"/>
    <col min="15" max="15" width="7.42578125" customWidth="1"/>
    <col min="16" max="16" width="7.42578125" hidden="1" customWidth="1"/>
    <col min="17" max="17" width="7.42578125" customWidth="1"/>
    <col min="18" max="18" width="7.42578125" hidden="1" customWidth="1"/>
    <col min="19" max="20" width="7.42578125" customWidth="1"/>
    <col min="21" max="21" width="7.42578125" hidden="1" customWidth="1"/>
    <col min="22" max="22" width="7.42578125" customWidth="1"/>
    <col min="23" max="23" width="7.42578125" hidden="1" customWidth="1"/>
    <col min="24" max="24" width="7.42578125" customWidth="1"/>
    <col min="25" max="25" width="7.42578125" hidden="1" customWidth="1"/>
    <col min="26" max="27" width="7.42578125" customWidth="1"/>
    <col min="28" max="28" width="7.42578125" hidden="1" customWidth="1"/>
    <col min="29" max="29" width="7.42578125" customWidth="1"/>
    <col min="30" max="30" width="7.42578125" hidden="1" customWidth="1"/>
    <col min="31" max="31" width="7.42578125" customWidth="1"/>
    <col min="32" max="32" width="7.42578125" hidden="1" customWidth="1"/>
    <col min="33" max="34" width="7.42578125" customWidth="1"/>
  </cols>
  <sheetData>
    <row r="1" spans="1:34" ht="10.5" customHeight="1" x14ac:dyDescent="0.2">
      <c r="I1" s="155"/>
    </row>
    <row r="2" spans="1:34" ht="10.5" customHeight="1" x14ac:dyDescent="0.2">
      <c r="B2" s="31" t="s">
        <v>235</v>
      </c>
      <c r="C2" s="31"/>
      <c r="D2" s="31"/>
      <c r="E2" s="31"/>
      <c r="F2" s="31"/>
      <c r="G2" s="31"/>
      <c r="H2" s="31"/>
      <c r="I2" s="155"/>
    </row>
    <row r="3" spans="1:34" ht="10.5" customHeight="1" x14ac:dyDescent="0.2">
      <c r="B3" s="29"/>
      <c r="C3" s="29"/>
      <c r="D3" s="29"/>
      <c r="E3" s="29"/>
      <c r="F3" s="29"/>
      <c r="G3" s="29"/>
      <c r="H3" s="29"/>
      <c r="I3" s="246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34" ht="10.5" customHeight="1" x14ac:dyDescent="0.2">
      <c r="A4" s="45"/>
      <c r="B4" s="44"/>
      <c r="C4" s="254"/>
      <c r="D4" s="254"/>
      <c r="E4" s="254"/>
      <c r="F4" s="254"/>
      <c r="G4" s="254"/>
      <c r="H4" s="2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</row>
    <row r="5" spans="1:34" ht="10.5" customHeight="1" x14ac:dyDescent="0.2">
      <c r="A5" s="45"/>
      <c r="B5" s="44" t="str">
        <f>Índice!$B$26</f>
        <v>1.2.3.2. Perfil del residente por grado de dependencia, edad o sexo y titularidad del centro en centros de atención a personas mayores</v>
      </c>
      <c r="C5" s="44"/>
      <c r="D5" s="44"/>
      <c r="E5" s="44"/>
      <c r="F5" s="44"/>
      <c r="G5" s="44"/>
      <c r="H5" s="44"/>
      <c r="L5" s="134"/>
      <c r="U5" s="44"/>
      <c r="V5" s="44"/>
      <c r="W5" s="44"/>
      <c r="X5" s="44"/>
      <c r="Y5" s="44"/>
    </row>
    <row r="6" spans="1:34" ht="10.5" customHeight="1" x14ac:dyDescent="0.2">
      <c r="A6" s="45"/>
      <c r="B6" s="44"/>
      <c r="C6" s="44"/>
      <c r="D6" s="44"/>
      <c r="E6" s="44"/>
      <c r="F6" s="44"/>
      <c r="G6" s="44"/>
      <c r="H6" s="44"/>
      <c r="L6" s="134"/>
      <c r="U6" s="44"/>
      <c r="V6" s="44"/>
    </row>
    <row r="7" spans="1:34" ht="10.5" customHeight="1" x14ac:dyDescent="0.2">
      <c r="B7" s="494" t="str">
        <f>'Anexo I. Abreviaturas'!$B$38</f>
        <v>Centros de atención a personas mayores</v>
      </c>
      <c r="C7" s="495"/>
      <c r="D7" s="495"/>
      <c r="E7" s="495"/>
      <c r="F7" s="495"/>
      <c r="G7" s="495"/>
      <c r="H7" s="495"/>
      <c r="I7" s="495"/>
      <c r="J7" s="495"/>
      <c r="K7" s="495"/>
      <c r="L7" s="495"/>
      <c r="M7" s="495"/>
      <c r="N7" s="495"/>
      <c r="O7" s="495"/>
      <c r="P7" s="495"/>
      <c r="Q7" s="495"/>
      <c r="R7" s="495"/>
      <c r="S7" s="495"/>
      <c r="T7" s="495"/>
      <c r="U7" s="495"/>
      <c r="V7" s="495"/>
      <c r="W7" s="495"/>
      <c r="X7" s="495"/>
      <c r="Y7" s="495"/>
      <c r="Z7" s="495"/>
      <c r="AA7" s="495"/>
      <c r="AB7" s="495"/>
      <c r="AC7" s="495"/>
      <c r="AD7" s="495"/>
      <c r="AE7" s="495"/>
      <c r="AF7" s="495"/>
      <c r="AG7" s="495"/>
      <c r="AH7" s="496"/>
    </row>
    <row r="8" spans="1:34" ht="10.5" customHeight="1" x14ac:dyDescent="0.2">
      <c r="B8" s="443" t="str">
        <f>'Anexo I. Abreviaturas'!$B$14</f>
        <v>CCAA</v>
      </c>
      <c r="C8" s="444"/>
      <c r="D8" s="444"/>
      <c r="E8" s="444"/>
      <c r="F8" s="445"/>
      <c r="G8" s="512" t="s">
        <v>213</v>
      </c>
      <c r="H8" s="474"/>
      <c r="I8" s="474"/>
      <c r="J8" s="474"/>
      <c r="K8" s="474"/>
      <c r="L8" s="474"/>
      <c r="M8" s="513"/>
      <c r="N8" s="514" t="s">
        <v>214</v>
      </c>
      <c r="O8" s="515"/>
      <c r="P8" s="515"/>
      <c r="Q8" s="515"/>
      <c r="R8" s="515"/>
      <c r="S8" s="515"/>
      <c r="T8" s="479"/>
      <c r="U8" s="514" t="s">
        <v>215</v>
      </c>
      <c r="V8" s="530"/>
      <c r="W8" s="530"/>
      <c r="X8" s="515"/>
      <c r="Y8" s="515"/>
      <c r="Z8" s="515"/>
      <c r="AA8" s="479"/>
      <c r="AB8" s="516" t="str">
        <f>'Anexo II. Términos'!$B$51</f>
        <v>Total</v>
      </c>
      <c r="AC8" s="517"/>
      <c r="AD8" s="517"/>
      <c r="AE8" s="517"/>
      <c r="AF8" s="517"/>
      <c r="AG8" s="517"/>
      <c r="AH8" s="518"/>
    </row>
    <row r="9" spans="1:34" ht="10.5" customHeight="1" x14ac:dyDescent="0.2">
      <c r="B9" s="446"/>
      <c r="C9" s="447"/>
      <c r="D9" s="447"/>
      <c r="E9" s="447"/>
      <c r="F9" s="448"/>
      <c r="G9" s="510" t="str">
        <f>'Anexo II. Términos'!$B$37</f>
        <v>Sin grado</v>
      </c>
      <c r="H9" s="511"/>
      <c r="I9" s="511" t="str">
        <f>'Anexo I. Abreviaturas'!$B$56</f>
        <v>Grado I o II</v>
      </c>
      <c r="J9" s="511"/>
      <c r="K9" s="511" t="str">
        <f>'Anexo I. Abreviaturas'!$B$57</f>
        <v>Grado III</v>
      </c>
      <c r="L9" s="511"/>
      <c r="M9" s="175" t="str">
        <f>'Anexo II. Términos'!$B$51</f>
        <v>Total</v>
      </c>
      <c r="N9" s="510" t="str">
        <f>'Anexo II. Términos'!$B$37</f>
        <v>Sin grado</v>
      </c>
      <c r="O9" s="511"/>
      <c r="P9" s="511" t="str">
        <f>'Anexo I. Abreviaturas'!$B$56</f>
        <v>Grado I o II</v>
      </c>
      <c r="Q9" s="511"/>
      <c r="R9" s="511" t="str">
        <f>'Anexo I. Abreviaturas'!$B$57</f>
        <v>Grado III</v>
      </c>
      <c r="S9" s="511"/>
      <c r="T9" s="175" t="str">
        <f>'Anexo II. Términos'!$B$51</f>
        <v>Total</v>
      </c>
      <c r="U9" s="510" t="str">
        <f>'Anexo II. Términos'!$B$37</f>
        <v>Sin grado</v>
      </c>
      <c r="V9" s="511"/>
      <c r="W9" s="511" t="str">
        <f>'Anexo I. Abreviaturas'!$B$56</f>
        <v>Grado I o II</v>
      </c>
      <c r="X9" s="511"/>
      <c r="Y9" s="511" t="str">
        <f>'Anexo I. Abreviaturas'!$B$57</f>
        <v>Grado III</v>
      </c>
      <c r="Z9" s="511"/>
      <c r="AA9" s="175" t="str">
        <f>'Anexo II. Términos'!$B$51</f>
        <v>Total</v>
      </c>
      <c r="AB9" s="510" t="str">
        <f>'Anexo II. Términos'!$B$37</f>
        <v>Sin grado</v>
      </c>
      <c r="AC9" s="511"/>
      <c r="AD9" s="511" t="str">
        <f>'Anexo I. Abreviaturas'!$B$56</f>
        <v>Grado I o II</v>
      </c>
      <c r="AE9" s="511"/>
      <c r="AF9" s="511" t="str">
        <f>'Anexo I. Abreviaturas'!$B$57</f>
        <v>Grado III</v>
      </c>
      <c r="AG9" s="511"/>
      <c r="AH9" s="175" t="str">
        <f>'Anexo II. Términos'!$B$51</f>
        <v>Total</v>
      </c>
    </row>
    <row r="10" spans="1:34" ht="10.5" customHeight="1" x14ac:dyDescent="0.2">
      <c r="B10" s="449"/>
      <c r="C10" s="450"/>
      <c r="D10" s="450"/>
      <c r="E10" s="450"/>
      <c r="F10" s="451"/>
      <c r="G10" s="52" t="str">
        <f>'Anexo I. Abreviaturas'!$B$16</f>
        <v>Núm.</v>
      </c>
      <c r="H10" s="98" t="str">
        <f>'Anexo I. Abreviaturas'!$B$8</f>
        <v>%</v>
      </c>
      <c r="I10" s="98" t="str">
        <f>'Anexo I. Abreviaturas'!$B$16</f>
        <v>Núm.</v>
      </c>
      <c r="J10" s="98" t="str">
        <f>'Anexo I. Abreviaturas'!$B$8</f>
        <v>%</v>
      </c>
      <c r="K10" s="98" t="str">
        <f>'Anexo I. Abreviaturas'!$B$16</f>
        <v>Núm.</v>
      </c>
      <c r="L10" s="98" t="str">
        <f>'Anexo I. Abreviaturas'!$B$8</f>
        <v>%</v>
      </c>
      <c r="M10" s="53" t="str">
        <f>'Anexo I. Abreviaturas'!$B$16</f>
        <v>Núm.</v>
      </c>
      <c r="N10" s="52" t="str">
        <f>'Anexo I. Abreviaturas'!$B$16</f>
        <v>Núm.</v>
      </c>
      <c r="O10" s="98" t="str">
        <f>'Anexo I. Abreviaturas'!$B$8</f>
        <v>%</v>
      </c>
      <c r="P10" s="98" t="str">
        <f>'Anexo I. Abreviaturas'!$B$16</f>
        <v>Núm.</v>
      </c>
      <c r="Q10" s="98" t="str">
        <f>'Anexo I. Abreviaturas'!$B$8</f>
        <v>%</v>
      </c>
      <c r="R10" s="98" t="str">
        <f>'Anexo I. Abreviaturas'!$B$16</f>
        <v>Núm.</v>
      </c>
      <c r="S10" s="98" t="str">
        <f>'Anexo I. Abreviaturas'!$B$8</f>
        <v>%</v>
      </c>
      <c r="T10" s="53" t="str">
        <f>'Anexo I. Abreviaturas'!$B$16</f>
        <v>Núm.</v>
      </c>
      <c r="U10" s="52" t="str">
        <f>'Anexo I. Abreviaturas'!$B$16</f>
        <v>Núm.</v>
      </c>
      <c r="V10" s="98" t="str">
        <f>'Anexo I. Abreviaturas'!$B$8</f>
        <v>%</v>
      </c>
      <c r="W10" s="98" t="str">
        <f>'Anexo I. Abreviaturas'!$B$16</f>
        <v>Núm.</v>
      </c>
      <c r="X10" s="98" t="str">
        <f>'Anexo I. Abreviaturas'!$B$8</f>
        <v>%</v>
      </c>
      <c r="Y10" s="98" t="str">
        <f>'Anexo I. Abreviaturas'!$B$16</f>
        <v>Núm.</v>
      </c>
      <c r="Z10" s="98" t="str">
        <f>'Anexo I. Abreviaturas'!$B$8</f>
        <v>%</v>
      </c>
      <c r="AA10" s="53" t="str">
        <f>'Anexo I. Abreviaturas'!$B$16</f>
        <v>Núm.</v>
      </c>
      <c r="AB10" s="52" t="str">
        <f>'Anexo I. Abreviaturas'!$B$16</f>
        <v>Núm.</v>
      </c>
      <c r="AC10" s="98" t="str">
        <f>'Anexo I. Abreviaturas'!$B$8</f>
        <v>%</v>
      </c>
      <c r="AD10" s="98" t="str">
        <f>'Anexo I. Abreviaturas'!$B$16</f>
        <v>Núm.</v>
      </c>
      <c r="AE10" s="98" t="str">
        <f>'Anexo I. Abreviaturas'!$B$8</f>
        <v>%</v>
      </c>
      <c r="AF10" s="98" t="str">
        <f>'Anexo I. Abreviaturas'!$B$16</f>
        <v>Núm.</v>
      </c>
      <c r="AG10" s="98" t="str">
        <f>'Anexo I. Abreviaturas'!$B$8</f>
        <v>%</v>
      </c>
      <c r="AH10" s="53" t="str">
        <f>'Anexo I. Abreviaturas'!$B$16</f>
        <v>Núm.</v>
      </c>
    </row>
    <row r="11" spans="1:34" ht="10.5" customHeight="1" x14ac:dyDescent="0.2">
      <c r="B11" s="460" t="s">
        <v>7</v>
      </c>
      <c r="C11" s="461"/>
      <c r="D11" s="461"/>
      <c r="E11" s="461"/>
      <c r="F11" s="462"/>
      <c r="G11" s="75">
        <v>3211</v>
      </c>
      <c r="H11" s="241">
        <f>IF(G11=0,"-",G11/M11)</f>
        <v>0.16245889198077409</v>
      </c>
      <c r="I11" s="178">
        <v>8976</v>
      </c>
      <c r="J11" s="76">
        <f>IF(I11=0,"-",I11/M11)</f>
        <v>0.45413609916519099</v>
      </c>
      <c r="K11" s="168">
        <v>7578</v>
      </c>
      <c r="L11" s="241">
        <f>IF(K11=0,"-",K11/M11)</f>
        <v>0.38340500885403489</v>
      </c>
      <c r="M11" s="270">
        <f>G11+I11+K11</f>
        <v>19765</v>
      </c>
      <c r="N11" s="75">
        <v>689</v>
      </c>
      <c r="O11" s="241">
        <f>IF(N11=0,"-",N11/T11)</f>
        <v>0.20929526123936817</v>
      </c>
      <c r="P11" s="178">
        <v>1578</v>
      </c>
      <c r="Q11" s="76">
        <f>IF(P11=0,"-",P11/T11)</f>
        <v>0.47934386391251521</v>
      </c>
      <c r="R11" s="168">
        <v>1025</v>
      </c>
      <c r="S11" s="241">
        <f>IF(R11=0,"-",R11/T11)</f>
        <v>0.31136087484811664</v>
      </c>
      <c r="T11" s="270">
        <f>N11+P11+R11</f>
        <v>3292</v>
      </c>
      <c r="U11" s="75">
        <v>261</v>
      </c>
      <c r="V11" s="241">
        <f>IF(U11=0,"-",U11/AA11)</f>
        <v>9.4155844155844159E-2</v>
      </c>
      <c r="W11" s="178">
        <v>1211</v>
      </c>
      <c r="X11" s="76">
        <f>IF(W11=0,"-",W11/AA11)</f>
        <v>0.43686868686868685</v>
      </c>
      <c r="Y11" s="168">
        <v>1300</v>
      </c>
      <c r="Z11" s="241">
        <f>IF(Y11=0,"-",Y11/AA11)</f>
        <v>0.46897546897546899</v>
      </c>
      <c r="AA11" s="270">
        <f t="shared" ref="AA11:AA28" si="0">U11+W11+Y11</f>
        <v>2772</v>
      </c>
      <c r="AB11" s="132">
        <f>G11+N11+U11</f>
        <v>4161</v>
      </c>
      <c r="AC11" s="245">
        <f>IF(AB11=0,"-",AB11/AH11)</f>
        <v>0.16109799063068644</v>
      </c>
      <c r="AD11" s="265">
        <f>I11+P11+W11</f>
        <v>11765</v>
      </c>
      <c r="AE11" s="263">
        <f>IF(AD11=0,"-",AD11/AH11)</f>
        <v>0.45549576057919394</v>
      </c>
      <c r="AF11" s="230">
        <f t="shared" ref="AF11:AF28" si="1">K11+R11+Y11</f>
        <v>9903</v>
      </c>
      <c r="AG11" s="245">
        <f>IF(AF11=0,"-",AF11/AH11)</f>
        <v>0.38340624879011964</v>
      </c>
      <c r="AH11" s="234">
        <f>AB11+AD11+AF11</f>
        <v>25829</v>
      </c>
    </row>
    <row r="12" spans="1:34" ht="10.5" customHeight="1" x14ac:dyDescent="0.2">
      <c r="B12" s="440" t="s">
        <v>6</v>
      </c>
      <c r="C12" s="441"/>
      <c r="D12" s="441"/>
      <c r="E12" s="441"/>
      <c r="F12" s="442"/>
      <c r="G12" s="78">
        <v>4052</v>
      </c>
      <c r="H12" s="242">
        <f t="shared" ref="H12:H29" si="2">IF(G12=0,"-",G12/M12)</f>
        <v>0.38875563657296364</v>
      </c>
      <c r="I12" s="108">
        <v>3494</v>
      </c>
      <c r="J12" s="72">
        <f t="shared" ref="J12:J29" si="3">IF(I12=0,"-",I12/M12)</f>
        <v>0.33522018612683491</v>
      </c>
      <c r="K12" s="244">
        <v>2877</v>
      </c>
      <c r="L12" s="242">
        <f t="shared" ref="L12:L29" si="4">IF(K12=0,"-",K12/M12)</f>
        <v>0.27602417730020146</v>
      </c>
      <c r="M12" s="235">
        <f t="shared" ref="M12:M28" si="5">G12+I12+K12</f>
        <v>10423</v>
      </c>
      <c r="N12" s="78">
        <v>611</v>
      </c>
      <c r="O12" s="242">
        <f t="shared" ref="O12:O29" si="6">IF(N12=0,"-",N12/T12)</f>
        <v>0.24400958466453673</v>
      </c>
      <c r="P12" s="108">
        <v>976</v>
      </c>
      <c r="Q12" s="72">
        <f t="shared" ref="Q12:Q29" si="7">IF(P12=0,"-",P12/T12)</f>
        <v>0.38977635782747605</v>
      </c>
      <c r="R12" s="244">
        <v>917</v>
      </c>
      <c r="S12" s="242">
        <f t="shared" ref="S12:S29" si="8">IF(R12=0,"-",R12/T12)</f>
        <v>0.36621405750798725</v>
      </c>
      <c r="T12" s="235">
        <f t="shared" ref="T12:T28" si="9">N12+P12+R12</f>
        <v>2504</v>
      </c>
      <c r="U12" s="78">
        <v>342</v>
      </c>
      <c r="V12" s="242">
        <f t="shared" ref="V12:V29" si="10">IF(U12=0,"-",U12/AA12)</f>
        <v>0.22815210140093395</v>
      </c>
      <c r="W12" s="108">
        <v>610</v>
      </c>
      <c r="X12" s="72">
        <f t="shared" ref="X12:X29" si="11">IF(W12=0,"-",W12/AA12)</f>
        <v>0.40693795863909271</v>
      </c>
      <c r="Y12" s="244">
        <v>547</v>
      </c>
      <c r="Z12" s="242">
        <f t="shared" ref="Z12:Z29" si="12">IF(Y12=0,"-",Y12/AA12)</f>
        <v>0.36490993995997334</v>
      </c>
      <c r="AA12" s="235">
        <f t="shared" si="0"/>
        <v>1499</v>
      </c>
      <c r="AB12" s="133">
        <f t="shared" ref="AB12:AB28" si="13">G12+N12+U12</f>
        <v>5005</v>
      </c>
      <c r="AC12" s="237">
        <f t="shared" ref="AC12:AC29" si="14">IF(AB12=0,"-",AB12/AH12)</f>
        <v>0.34694301954803825</v>
      </c>
      <c r="AD12" s="130">
        <f t="shared" ref="AD12:AD27" si="15">I12+P12+W12</f>
        <v>5080</v>
      </c>
      <c r="AE12" s="177">
        <f t="shared" ref="AE12:AE29" si="16">IF(AD12=0,"-",AD12/AH12)</f>
        <v>0.35214196589491198</v>
      </c>
      <c r="AF12" s="231">
        <f t="shared" si="1"/>
        <v>4341</v>
      </c>
      <c r="AG12" s="237">
        <f t="shared" ref="AG12:AG29" si="17">IF(AF12=0,"-",AF12/AH12)</f>
        <v>0.30091501455704978</v>
      </c>
      <c r="AH12" s="235">
        <f t="shared" ref="AH12:AH28" si="18">AB12+AD12+AF12</f>
        <v>14426</v>
      </c>
    </row>
    <row r="13" spans="1:34" ht="10.5" customHeight="1" x14ac:dyDescent="0.2">
      <c r="B13" s="440" t="s">
        <v>9</v>
      </c>
      <c r="C13" s="441"/>
      <c r="D13" s="441"/>
      <c r="E13" s="441"/>
      <c r="F13" s="442"/>
      <c r="G13" s="78">
        <v>3288</v>
      </c>
      <c r="H13" s="242">
        <f t="shared" si="2"/>
        <v>0.39609685580050596</v>
      </c>
      <c r="I13" s="108">
        <v>3501</v>
      </c>
      <c r="J13" s="72">
        <f t="shared" si="3"/>
        <v>0.42175641488977234</v>
      </c>
      <c r="K13" s="244">
        <v>1512</v>
      </c>
      <c r="L13" s="242">
        <f t="shared" si="4"/>
        <v>0.18214672930972173</v>
      </c>
      <c r="M13" s="235">
        <f t="shared" si="5"/>
        <v>8301</v>
      </c>
      <c r="N13" s="78">
        <v>577</v>
      </c>
      <c r="O13" s="242">
        <f t="shared" si="6"/>
        <v>0.24710920770877945</v>
      </c>
      <c r="P13" s="108">
        <v>1003</v>
      </c>
      <c r="Q13" s="72">
        <f t="shared" si="7"/>
        <v>0.42955032119914349</v>
      </c>
      <c r="R13" s="244">
        <v>755</v>
      </c>
      <c r="S13" s="242">
        <f t="shared" si="8"/>
        <v>0.32334047109207709</v>
      </c>
      <c r="T13" s="235">
        <f t="shared" si="9"/>
        <v>2335</v>
      </c>
      <c r="U13" s="78">
        <v>180</v>
      </c>
      <c r="V13" s="242">
        <f t="shared" si="10"/>
        <v>0.36437246963562753</v>
      </c>
      <c r="W13" s="108">
        <v>212</v>
      </c>
      <c r="X13" s="72">
        <f t="shared" si="11"/>
        <v>0.4291497975708502</v>
      </c>
      <c r="Y13" s="244">
        <v>102</v>
      </c>
      <c r="Z13" s="242">
        <f t="shared" si="12"/>
        <v>0.20647773279352227</v>
      </c>
      <c r="AA13" s="235">
        <f t="shared" si="0"/>
        <v>494</v>
      </c>
      <c r="AB13" s="133">
        <f t="shared" si="13"/>
        <v>4045</v>
      </c>
      <c r="AC13" s="237">
        <f t="shared" si="14"/>
        <v>0.36343216531895778</v>
      </c>
      <c r="AD13" s="130">
        <f t="shared" si="15"/>
        <v>4716</v>
      </c>
      <c r="AE13" s="177">
        <f t="shared" si="16"/>
        <v>0.42371967654986525</v>
      </c>
      <c r="AF13" s="231">
        <f t="shared" si="1"/>
        <v>2369</v>
      </c>
      <c r="AG13" s="237">
        <f t="shared" si="17"/>
        <v>0.212848158131177</v>
      </c>
      <c r="AH13" s="235">
        <f t="shared" si="18"/>
        <v>11130</v>
      </c>
    </row>
    <row r="14" spans="1:34" ht="10.5" customHeight="1" x14ac:dyDescent="0.2">
      <c r="B14" s="440" t="s">
        <v>10</v>
      </c>
      <c r="C14" s="441"/>
      <c r="D14" s="441"/>
      <c r="E14" s="441"/>
      <c r="F14" s="442"/>
      <c r="G14" s="78">
        <v>609</v>
      </c>
      <c r="H14" s="242">
        <f t="shared" si="2"/>
        <v>0.23863636363636365</v>
      </c>
      <c r="I14" s="108">
        <v>793</v>
      </c>
      <c r="J14" s="72">
        <f t="shared" si="3"/>
        <v>0.31073667711598746</v>
      </c>
      <c r="K14" s="244">
        <v>1150</v>
      </c>
      <c r="L14" s="242">
        <f t="shared" si="4"/>
        <v>0.45062695924764889</v>
      </c>
      <c r="M14" s="235">
        <f t="shared" si="5"/>
        <v>2552</v>
      </c>
      <c r="N14" s="78">
        <v>243</v>
      </c>
      <c r="O14" s="242">
        <f t="shared" si="6"/>
        <v>0.21353251318101935</v>
      </c>
      <c r="P14" s="108">
        <v>430</v>
      </c>
      <c r="Q14" s="72">
        <f t="shared" si="7"/>
        <v>0.37785588752196836</v>
      </c>
      <c r="R14" s="244">
        <v>465</v>
      </c>
      <c r="S14" s="242">
        <f t="shared" si="8"/>
        <v>0.4086115992970123</v>
      </c>
      <c r="T14" s="235">
        <f t="shared" si="9"/>
        <v>1138</v>
      </c>
      <c r="U14" s="78">
        <v>21</v>
      </c>
      <c r="V14" s="242">
        <f t="shared" si="10"/>
        <v>0.14189189189189189</v>
      </c>
      <c r="W14" s="108">
        <v>23</v>
      </c>
      <c r="X14" s="72">
        <f t="shared" si="11"/>
        <v>0.1554054054054054</v>
      </c>
      <c r="Y14" s="244">
        <v>104</v>
      </c>
      <c r="Z14" s="242">
        <f t="shared" si="12"/>
        <v>0.70270270270270274</v>
      </c>
      <c r="AA14" s="235">
        <f t="shared" si="0"/>
        <v>148</v>
      </c>
      <c r="AB14" s="133">
        <f t="shared" si="13"/>
        <v>873</v>
      </c>
      <c r="AC14" s="237">
        <f t="shared" si="14"/>
        <v>0.22746221990620114</v>
      </c>
      <c r="AD14" s="130">
        <f t="shared" si="15"/>
        <v>1246</v>
      </c>
      <c r="AE14" s="177">
        <f t="shared" si="16"/>
        <v>0.32464825429911415</v>
      </c>
      <c r="AF14" s="231">
        <f t="shared" si="1"/>
        <v>1719</v>
      </c>
      <c r="AG14" s="237">
        <f t="shared" si="17"/>
        <v>0.44788952579468472</v>
      </c>
      <c r="AH14" s="235">
        <f t="shared" si="18"/>
        <v>3838</v>
      </c>
    </row>
    <row r="15" spans="1:34" ht="10.5" customHeight="1" x14ac:dyDescent="0.2">
      <c r="B15" s="440" t="s">
        <v>5</v>
      </c>
      <c r="C15" s="441"/>
      <c r="D15" s="441"/>
      <c r="E15" s="441"/>
      <c r="F15" s="442"/>
      <c r="G15" s="78">
        <v>1147</v>
      </c>
      <c r="H15" s="242">
        <f t="shared" si="2"/>
        <v>0.40746003552397869</v>
      </c>
      <c r="I15" s="108">
        <v>770</v>
      </c>
      <c r="J15" s="72">
        <f t="shared" si="3"/>
        <v>0.27353463587921845</v>
      </c>
      <c r="K15" s="244">
        <v>898</v>
      </c>
      <c r="L15" s="242">
        <f t="shared" si="4"/>
        <v>0.31900532859680286</v>
      </c>
      <c r="M15" s="235">
        <f t="shared" si="5"/>
        <v>2815</v>
      </c>
      <c r="N15" s="78">
        <v>528</v>
      </c>
      <c r="O15" s="242">
        <f t="shared" si="6"/>
        <v>0.30223239839725241</v>
      </c>
      <c r="P15" s="108">
        <v>592</v>
      </c>
      <c r="Q15" s="72">
        <f t="shared" si="7"/>
        <v>0.33886662850601029</v>
      </c>
      <c r="R15" s="244">
        <v>627</v>
      </c>
      <c r="S15" s="242">
        <f t="shared" si="8"/>
        <v>0.35890097309673724</v>
      </c>
      <c r="T15" s="235">
        <f t="shared" si="9"/>
        <v>1747</v>
      </c>
      <c r="U15" s="78">
        <v>205</v>
      </c>
      <c r="V15" s="242">
        <f t="shared" si="10"/>
        <v>0.14108740536820372</v>
      </c>
      <c r="W15" s="108">
        <v>628</v>
      </c>
      <c r="X15" s="72">
        <f t="shared" si="11"/>
        <v>0.43220922229869235</v>
      </c>
      <c r="Y15" s="244">
        <v>620</v>
      </c>
      <c r="Z15" s="242">
        <f t="shared" si="12"/>
        <v>0.4267033723331039</v>
      </c>
      <c r="AA15" s="235">
        <f t="shared" si="0"/>
        <v>1453</v>
      </c>
      <c r="AB15" s="133">
        <f t="shared" si="13"/>
        <v>1880</v>
      </c>
      <c r="AC15" s="237">
        <f t="shared" si="14"/>
        <v>0.31255195344970904</v>
      </c>
      <c r="AD15" s="130">
        <f t="shared" si="15"/>
        <v>1990</v>
      </c>
      <c r="AE15" s="177">
        <f t="shared" si="16"/>
        <v>0.33083956774729845</v>
      </c>
      <c r="AF15" s="231">
        <f t="shared" si="1"/>
        <v>2145</v>
      </c>
      <c r="AG15" s="237">
        <f t="shared" si="17"/>
        <v>0.35660847880299251</v>
      </c>
      <c r="AH15" s="235">
        <f t="shared" si="18"/>
        <v>6015</v>
      </c>
    </row>
    <row r="16" spans="1:34" ht="10.5" customHeight="1" x14ac:dyDescent="0.2">
      <c r="B16" s="440" t="s">
        <v>4</v>
      </c>
      <c r="C16" s="441"/>
      <c r="D16" s="441"/>
      <c r="E16" s="441"/>
      <c r="F16" s="442"/>
      <c r="G16" s="78">
        <v>558</v>
      </c>
      <c r="H16" s="242">
        <f t="shared" si="2"/>
        <v>0.12731006160164271</v>
      </c>
      <c r="I16" s="108">
        <v>2053</v>
      </c>
      <c r="J16" s="72">
        <f t="shared" si="3"/>
        <v>0.46840063883185035</v>
      </c>
      <c r="K16" s="244">
        <v>1772</v>
      </c>
      <c r="L16" s="242">
        <f t="shared" si="4"/>
        <v>0.40428929956650694</v>
      </c>
      <c r="M16" s="235">
        <f t="shared" si="5"/>
        <v>4383</v>
      </c>
      <c r="N16" s="78">
        <v>36</v>
      </c>
      <c r="O16" s="242">
        <f t="shared" si="6"/>
        <v>0.12903225806451613</v>
      </c>
      <c r="P16" s="108">
        <v>148</v>
      </c>
      <c r="Q16" s="72">
        <f t="shared" si="7"/>
        <v>0.53046594982078854</v>
      </c>
      <c r="R16" s="244">
        <v>95</v>
      </c>
      <c r="S16" s="242">
        <f t="shared" si="8"/>
        <v>0.34050179211469533</v>
      </c>
      <c r="T16" s="235">
        <f t="shared" si="9"/>
        <v>279</v>
      </c>
      <c r="U16" s="78">
        <v>42</v>
      </c>
      <c r="V16" s="242">
        <f t="shared" si="10"/>
        <v>0.16153846153846155</v>
      </c>
      <c r="W16" s="108">
        <v>103</v>
      </c>
      <c r="X16" s="72">
        <f t="shared" si="11"/>
        <v>0.39615384615384613</v>
      </c>
      <c r="Y16" s="244">
        <v>115</v>
      </c>
      <c r="Z16" s="242">
        <f t="shared" si="12"/>
        <v>0.44230769230769229</v>
      </c>
      <c r="AA16" s="235">
        <f t="shared" si="0"/>
        <v>260</v>
      </c>
      <c r="AB16" s="133">
        <f t="shared" si="13"/>
        <v>636</v>
      </c>
      <c r="AC16" s="237">
        <f t="shared" si="14"/>
        <v>0.1292157659488013</v>
      </c>
      <c r="AD16" s="130">
        <f t="shared" si="15"/>
        <v>2304</v>
      </c>
      <c r="AE16" s="177">
        <f t="shared" si="16"/>
        <v>0.4681023973994311</v>
      </c>
      <c r="AF16" s="231">
        <f t="shared" si="1"/>
        <v>1982</v>
      </c>
      <c r="AG16" s="237">
        <f t="shared" si="17"/>
        <v>0.4026818366517676</v>
      </c>
      <c r="AH16" s="235">
        <f t="shared" si="18"/>
        <v>4922</v>
      </c>
    </row>
    <row r="17" spans="2:34" ht="10.5" customHeight="1" x14ac:dyDescent="0.2">
      <c r="B17" s="440" t="s">
        <v>3</v>
      </c>
      <c r="C17" s="441"/>
      <c r="D17" s="441"/>
      <c r="E17" s="441"/>
      <c r="F17" s="442"/>
      <c r="G17" s="78">
        <v>5781</v>
      </c>
      <c r="H17" s="242">
        <f t="shared" si="2"/>
        <v>0.19281568941364818</v>
      </c>
      <c r="I17" s="108">
        <v>17484</v>
      </c>
      <c r="J17" s="72">
        <f t="shared" si="3"/>
        <v>0.58314988993396033</v>
      </c>
      <c r="K17" s="244">
        <v>6717</v>
      </c>
      <c r="L17" s="242">
        <f t="shared" si="4"/>
        <v>0.22403442065239143</v>
      </c>
      <c r="M17" s="235">
        <f t="shared" si="5"/>
        <v>29982</v>
      </c>
      <c r="N17" s="78">
        <v>688</v>
      </c>
      <c r="O17" s="242">
        <f t="shared" si="6"/>
        <v>0.16937469226981783</v>
      </c>
      <c r="P17" s="108">
        <v>1766</v>
      </c>
      <c r="Q17" s="72">
        <f t="shared" si="7"/>
        <v>0.43476120137863122</v>
      </c>
      <c r="R17" s="244">
        <v>1608</v>
      </c>
      <c r="S17" s="242">
        <f t="shared" si="8"/>
        <v>0.39586410635155095</v>
      </c>
      <c r="T17" s="235">
        <f t="shared" si="9"/>
        <v>4062</v>
      </c>
      <c r="U17" s="78">
        <v>376</v>
      </c>
      <c r="V17" s="242">
        <f t="shared" si="10"/>
        <v>0.15911976301311892</v>
      </c>
      <c r="W17" s="108">
        <v>1495</v>
      </c>
      <c r="X17" s="72">
        <f t="shared" si="11"/>
        <v>0.63267033432077868</v>
      </c>
      <c r="Y17" s="244">
        <v>492</v>
      </c>
      <c r="Z17" s="242">
        <f t="shared" si="12"/>
        <v>0.20820990266610243</v>
      </c>
      <c r="AA17" s="235">
        <f t="shared" si="0"/>
        <v>2363</v>
      </c>
      <c r="AB17" s="133">
        <f t="shared" si="13"/>
        <v>6845</v>
      </c>
      <c r="AC17" s="237">
        <f t="shared" si="14"/>
        <v>0.18801329414673001</v>
      </c>
      <c r="AD17" s="130">
        <f t="shared" si="15"/>
        <v>20745</v>
      </c>
      <c r="AE17" s="177">
        <f t="shared" si="16"/>
        <v>0.5698080039552833</v>
      </c>
      <c r="AF17" s="231">
        <f t="shared" si="1"/>
        <v>8817</v>
      </c>
      <c r="AG17" s="237">
        <f t="shared" si="17"/>
        <v>0.24217870189798665</v>
      </c>
      <c r="AH17" s="235">
        <f t="shared" si="18"/>
        <v>36407</v>
      </c>
    </row>
    <row r="18" spans="2:34" ht="10.5" customHeight="1" x14ac:dyDescent="0.2">
      <c r="B18" s="440" t="s">
        <v>11</v>
      </c>
      <c r="C18" s="441"/>
      <c r="D18" s="441"/>
      <c r="E18" s="441"/>
      <c r="F18" s="442"/>
      <c r="G18" s="78">
        <v>3081</v>
      </c>
      <c r="H18" s="242">
        <f t="shared" si="2"/>
        <v>0.22306689834926152</v>
      </c>
      <c r="I18" s="108">
        <v>5035</v>
      </c>
      <c r="J18" s="72">
        <f t="shared" si="3"/>
        <v>0.36453808282652767</v>
      </c>
      <c r="K18" s="244">
        <v>5696</v>
      </c>
      <c r="L18" s="242">
        <f t="shared" si="4"/>
        <v>0.41239501882421081</v>
      </c>
      <c r="M18" s="235">
        <f t="shared" si="5"/>
        <v>13812</v>
      </c>
      <c r="N18" s="78">
        <v>794</v>
      </c>
      <c r="O18" s="242">
        <f t="shared" si="6"/>
        <v>0.25621168118747983</v>
      </c>
      <c r="P18" s="108">
        <v>1095</v>
      </c>
      <c r="Q18" s="72">
        <f t="shared" si="7"/>
        <v>0.35333978702807356</v>
      </c>
      <c r="R18" s="244">
        <v>1210</v>
      </c>
      <c r="S18" s="242">
        <f t="shared" si="8"/>
        <v>0.39044853178444661</v>
      </c>
      <c r="T18" s="235">
        <f t="shared" si="9"/>
        <v>3099</v>
      </c>
      <c r="U18" s="78">
        <v>753</v>
      </c>
      <c r="V18" s="242">
        <f t="shared" si="10"/>
        <v>0.17462894248608535</v>
      </c>
      <c r="W18" s="108">
        <v>1794</v>
      </c>
      <c r="X18" s="72">
        <f t="shared" si="11"/>
        <v>0.41604823747680891</v>
      </c>
      <c r="Y18" s="244">
        <v>1765</v>
      </c>
      <c r="Z18" s="242">
        <f t="shared" si="12"/>
        <v>0.40932282003710574</v>
      </c>
      <c r="AA18" s="235">
        <f t="shared" si="0"/>
        <v>4312</v>
      </c>
      <c r="AB18" s="133">
        <f t="shared" si="13"/>
        <v>4628</v>
      </c>
      <c r="AC18" s="237">
        <f t="shared" si="14"/>
        <v>0.21806530650709136</v>
      </c>
      <c r="AD18" s="130">
        <f t="shared" si="15"/>
        <v>7924</v>
      </c>
      <c r="AE18" s="177">
        <f t="shared" si="16"/>
        <v>0.37336851529001552</v>
      </c>
      <c r="AF18" s="231">
        <f t="shared" si="1"/>
        <v>8671</v>
      </c>
      <c r="AG18" s="237">
        <f t="shared" si="17"/>
        <v>0.40856617820289309</v>
      </c>
      <c r="AH18" s="235">
        <f t="shared" si="18"/>
        <v>21223</v>
      </c>
    </row>
    <row r="19" spans="2:34" ht="10.5" customHeight="1" x14ac:dyDescent="0.2">
      <c r="B19" s="440" t="s">
        <v>12</v>
      </c>
      <c r="C19" s="441"/>
      <c r="D19" s="441"/>
      <c r="E19" s="441"/>
      <c r="F19" s="442"/>
      <c r="G19" s="78">
        <v>5536</v>
      </c>
      <c r="H19" s="242">
        <f t="shared" si="2"/>
        <v>0.14571488734470414</v>
      </c>
      <c r="I19" s="108">
        <v>19027</v>
      </c>
      <c r="J19" s="72">
        <f t="shared" si="3"/>
        <v>0.50081596125500105</v>
      </c>
      <c r="K19" s="244">
        <v>13429</v>
      </c>
      <c r="L19" s="242">
        <f t="shared" si="4"/>
        <v>0.35346915140029478</v>
      </c>
      <c r="M19" s="235">
        <f t="shared" si="5"/>
        <v>37992</v>
      </c>
      <c r="N19" s="78">
        <v>247</v>
      </c>
      <c r="O19" s="242">
        <f t="shared" si="6"/>
        <v>5.0708273455142679E-2</v>
      </c>
      <c r="P19" s="108">
        <v>2720</v>
      </c>
      <c r="Q19" s="72">
        <f t="shared" si="7"/>
        <v>0.55840689796756315</v>
      </c>
      <c r="R19" s="244">
        <v>1904</v>
      </c>
      <c r="S19" s="242">
        <f t="shared" si="8"/>
        <v>0.39088482857729417</v>
      </c>
      <c r="T19" s="235">
        <f t="shared" si="9"/>
        <v>4871</v>
      </c>
      <c r="U19" s="78">
        <v>228</v>
      </c>
      <c r="V19" s="242">
        <f t="shared" si="10"/>
        <v>5.3647058823529409E-2</v>
      </c>
      <c r="W19" s="108">
        <v>2466</v>
      </c>
      <c r="X19" s="72">
        <f t="shared" si="11"/>
        <v>0.58023529411764707</v>
      </c>
      <c r="Y19" s="244">
        <v>1556</v>
      </c>
      <c r="Z19" s="242">
        <f t="shared" si="12"/>
        <v>0.36611764705882355</v>
      </c>
      <c r="AA19" s="235">
        <f t="shared" si="0"/>
        <v>4250</v>
      </c>
      <c r="AB19" s="133">
        <f t="shared" si="13"/>
        <v>6011</v>
      </c>
      <c r="AC19" s="237">
        <f t="shared" si="14"/>
        <v>0.12758686562095387</v>
      </c>
      <c r="AD19" s="130">
        <f t="shared" si="15"/>
        <v>24213</v>
      </c>
      <c r="AE19" s="177">
        <f t="shared" si="16"/>
        <v>0.51393458281153825</v>
      </c>
      <c r="AF19" s="231">
        <f t="shared" si="1"/>
        <v>16889</v>
      </c>
      <c r="AG19" s="237">
        <f t="shared" si="17"/>
        <v>0.35847855156750791</v>
      </c>
      <c r="AH19" s="235">
        <f t="shared" si="18"/>
        <v>47113</v>
      </c>
    </row>
    <row r="20" spans="2:34" ht="10.5" customHeight="1" x14ac:dyDescent="0.2">
      <c r="B20" s="440" t="s">
        <v>2</v>
      </c>
      <c r="C20" s="441"/>
      <c r="D20" s="441"/>
      <c r="E20" s="441"/>
      <c r="F20" s="442"/>
      <c r="G20" s="78">
        <v>2892</v>
      </c>
      <c r="H20" s="242">
        <f t="shared" si="2"/>
        <v>0.17592310967820426</v>
      </c>
      <c r="I20" s="108">
        <v>6745</v>
      </c>
      <c r="J20" s="72">
        <f t="shared" si="3"/>
        <v>0.41030476306344671</v>
      </c>
      <c r="K20" s="244">
        <v>6802</v>
      </c>
      <c r="L20" s="242">
        <f t="shared" si="4"/>
        <v>0.41377212725834905</v>
      </c>
      <c r="M20" s="235">
        <f t="shared" si="5"/>
        <v>16439</v>
      </c>
      <c r="N20" s="78">
        <v>503</v>
      </c>
      <c r="O20" s="242">
        <f t="shared" si="6"/>
        <v>0.38221884498480241</v>
      </c>
      <c r="P20" s="108">
        <v>458</v>
      </c>
      <c r="Q20" s="72">
        <f t="shared" si="7"/>
        <v>0.34802431610942247</v>
      </c>
      <c r="R20" s="244">
        <v>355</v>
      </c>
      <c r="S20" s="242">
        <f t="shared" si="8"/>
        <v>0.26975683890577506</v>
      </c>
      <c r="T20" s="235">
        <f t="shared" si="9"/>
        <v>1316</v>
      </c>
      <c r="U20" s="78">
        <v>128</v>
      </c>
      <c r="V20" s="242">
        <f t="shared" si="10"/>
        <v>6.8595927116827438E-2</v>
      </c>
      <c r="W20" s="108">
        <v>871</v>
      </c>
      <c r="X20" s="72">
        <f t="shared" si="11"/>
        <v>0.46677384780278669</v>
      </c>
      <c r="Y20" s="244">
        <v>867</v>
      </c>
      <c r="Z20" s="242">
        <f t="shared" si="12"/>
        <v>0.46463022508038587</v>
      </c>
      <c r="AA20" s="235">
        <f t="shared" si="0"/>
        <v>1866</v>
      </c>
      <c r="AB20" s="133">
        <f t="shared" si="13"/>
        <v>3523</v>
      </c>
      <c r="AC20" s="237">
        <f t="shared" si="14"/>
        <v>0.17955252025890628</v>
      </c>
      <c r="AD20" s="130">
        <f t="shared" si="15"/>
        <v>8074</v>
      </c>
      <c r="AE20" s="177">
        <f t="shared" si="16"/>
        <v>0.41149788491921918</v>
      </c>
      <c r="AF20" s="231">
        <f t="shared" si="1"/>
        <v>8024</v>
      </c>
      <c r="AG20" s="237">
        <f t="shared" si="17"/>
        <v>0.40894959482187454</v>
      </c>
      <c r="AH20" s="235">
        <f t="shared" si="18"/>
        <v>19621</v>
      </c>
    </row>
    <row r="21" spans="2:34" ht="10.5" customHeight="1" x14ac:dyDescent="0.2">
      <c r="B21" s="440" t="s">
        <v>1</v>
      </c>
      <c r="C21" s="441"/>
      <c r="D21" s="441"/>
      <c r="E21" s="441"/>
      <c r="F21" s="442"/>
      <c r="G21" s="78">
        <v>1610</v>
      </c>
      <c r="H21" s="242">
        <f t="shared" si="2"/>
        <v>0.35753941816566731</v>
      </c>
      <c r="I21" s="108">
        <v>1374</v>
      </c>
      <c r="J21" s="72">
        <f t="shared" si="3"/>
        <v>0.30512991339107259</v>
      </c>
      <c r="K21" s="244">
        <v>1519</v>
      </c>
      <c r="L21" s="242">
        <f t="shared" si="4"/>
        <v>0.33733066844326004</v>
      </c>
      <c r="M21" s="235">
        <f t="shared" si="5"/>
        <v>4503</v>
      </c>
      <c r="N21" s="78">
        <v>1300</v>
      </c>
      <c r="O21" s="242">
        <f t="shared" si="6"/>
        <v>0.36031042128603102</v>
      </c>
      <c r="P21" s="108">
        <v>1205</v>
      </c>
      <c r="Q21" s="72">
        <f t="shared" si="7"/>
        <v>0.33398004434589801</v>
      </c>
      <c r="R21" s="244">
        <v>1103</v>
      </c>
      <c r="S21" s="242">
        <f t="shared" si="8"/>
        <v>0.30570953436807097</v>
      </c>
      <c r="T21" s="235">
        <f t="shared" si="9"/>
        <v>3608</v>
      </c>
      <c r="U21" s="78">
        <v>601</v>
      </c>
      <c r="V21" s="242">
        <f t="shared" si="10"/>
        <v>0.2656940760389036</v>
      </c>
      <c r="W21" s="108">
        <v>877</v>
      </c>
      <c r="X21" s="72">
        <f t="shared" si="11"/>
        <v>0.38770999115826704</v>
      </c>
      <c r="Y21" s="244">
        <v>784</v>
      </c>
      <c r="Z21" s="242">
        <f t="shared" si="12"/>
        <v>0.34659593280282935</v>
      </c>
      <c r="AA21" s="235">
        <f t="shared" si="0"/>
        <v>2262</v>
      </c>
      <c r="AB21" s="133">
        <f t="shared" si="13"/>
        <v>3511</v>
      </c>
      <c r="AC21" s="237">
        <f t="shared" si="14"/>
        <v>0.33847488672515186</v>
      </c>
      <c r="AD21" s="130">
        <f t="shared" si="15"/>
        <v>3456</v>
      </c>
      <c r="AE21" s="177">
        <f t="shared" si="16"/>
        <v>0.33317265978983901</v>
      </c>
      <c r="AF21" s="231">
        <f t="shared" si="1"/>
        <v>3406</v>
      </c>
      <c r="AG21" s="237">
        <f t="shared" si="17"/>
        <v>0.32835245348500913</v>
      </c>
      <c r="AH21" s="235">
        <f t="shared" si="18"/>
        <v>10373</v>
      </c>
    </row>
    <row r="22" spans="2:34" ht="10.5" customHeight="1" x14ac:dyDescent="0.2">
      <c r="B22" s="440" t="s">
        <v>8</v>
      </c>
      <c r="C22" s="441"/>
      <c r="D22" s="441"/>
      <c r="E22" s="441"/>
      <c r="F22" s="442"/>
      <c r="G22" s="78">
        <v>3976</v>
      </c>
      <c r="H22" s="242">
        <f t="shared" si="2"/>
        <v>0.27570903543443587</v>
      </c>
      <c r="I22" s="108">
        <v>5086</v>
      </c>
      <c r="J22" s="72">
        <f t="shared" si="3"/>
        <v>0.3526801192705083</v>
      </c>
      <c r="K22" s="244">
        <v>5359</v>
      </c>
      <c r="L22" s="242">
        <f t="shared" si="4"/>
        <v>0.37161084529505584</v>
      </c>
      <c r="M22" s="235">
        <f t="shared" si="5"/>
        <v>14421</v>
      </c>
      <c r="N22" s="78">
        <v>800</v>
      </c>
      <c r="O22" s="242">
        <f t="shared" si="6"/>
        <v>0.47058823529411764</v>
      </c>
      <c r="P22" s="108">
        <v>467</v>
      </c>
      <c r="Q22" s="72">
        <f t="shared" si="7"/>
        <v>0.27470588235294119</v>
      </c>
      <c r="R22" s="244">
        <v>433</v>
      </c>
      <c r="S22" s="242">
        <f t="shared" si="8"/>
        <v>0.25470588235294117</v>
      </c>
      <c r="T22" s="235">
        <f t="shared" si="9"/>
        <v>1700</v>
      </c>
      <c r="U22" s="78">
        <v>309</v>
      </c>
      <c r="V22" s="242">
        <f t="shared" si="10"/>
        <v>0.12281399046104928</v>
      </c>
      <c r="W22" s="108">
        <v>1076</v>
      </c>
      <c r="X22" s="72">
        <f t="shared" si="11"/>
        <v>0.42766295707472179</v>
      </c>
      <c r="Y22" s="244">
        <v>1131</v>
      </c>
      <c r="Z22" s="242">
        <f t="shared" si="12"/>
        <v>0.44952305246422891</v>
      </c>
      <c r="AA22" s="235">
        <f t="shared" si="0"/>
        <v>2516</v>
      </c>
      <c r="AB22" s="133">
        <f t="shared" si="13"/>
        <v>5085</v>
      </c>
      <c r="AC22" s="237">
        <f t="shared" si="14"/>
        <v>0.27284434190052048</v>
      </c>
      <c r="AD22" s="130">
        <f t="shared" si="15"/>
        <v>6629</v>
      </c>
      <c r="AE22" s="177">
        <f t="shared" si="16"/>
        <v>0.35569029350217307</v>
      </c>
      <c r="AF22" s="231">
        <f t="shared" si="1"/>
        <v>6923</v>
      </c>
      <c r="AG22" s="237">
        <f t="shared" si="17"/>
        <v>0.37146536459730645</v>
      </c>
      <c r="AH22" s="235">
        <f t="shared" si="18"/>
        <v>18637</v>
      </c>
    </row>
    <row r="23" spans="2:34" ht="10.5" customHeight="1" x14ac:dyDescent="0.2">
      <c r="B23" s="440" t="s">
        <v>13</v>
      </c>
      <c r="C23" s="441"/>
      <c r="D23" s="441"/>
      <c r="E23" s="441"/>
      <c r="F23" s="442"/>
      <c r="G23" s="78">
        <v>6046</v>
      </c>
      <c r="H23" s="242">
        <f t="shared" si="2"/>
        <v>0.1818345864661654</v>
      </c>
      <c r="I23" s="108">
        <v>12206</v>
      </c>
      <c r="J23" s="72">
        <f t="shared" si="3"/>
        <v>0.36709774436090226</v>
      </c>
      <c r="K23" s="244">
        <v>14998</v>
      </c>
      <c r="L23" s="242">
        <f t="shared" si="4"/>
        <v>0.45106766917293234</v>
      </c>
      <c r="M23" s="235">
        <f t="shared" si="5"/>
        <v>33250</v>
      </c>
      <c r="N23" s="78">
        <v>1332</v>
      </c>
      <c r="O23" s="242">
        <f t="shared" si="6"/>
        <v>0.26402378592666004</v>
      </c>
      <c r="P23" s="108">
        <v>1453</v>
      </c>
      <c r="Q23" s="72">
        <f t="shared" si="7"/>
        <v>0.28800792864222002</v>
      </c>
      <c r="R23" s="244">
        <v>2260</v>
      </c>
      <c r="S23" s="242">
        <f t="shared" si="8"/>
        <v>0.44796828543111994</v>
      </c>
      <c r="T23" s="235">
        <f t="shared" si="9"/>
        <v>5045</v>
      </c>
      <c r="U23" s="78">
        <v>389</v>
      </c>
      <c r="V23" s="242">
        <f t="shared" si="10"/>
        <v>0.1126882966396292</v>
      </c>
      <c r="W23" s="108">
        <v>917</v>
      </c>
      <c r="X23" s="72">
        <f t="shared" si="11"/>
        <v>0.26564310544611819</v>
      </c>
      <c r="Y23" s="244">
        <v>2146</v>
      </c>
      <c r="Z23" s="242">
        <f t="shared" si="12"/>
        <v>0.62166859791425255</v>
      </c>
      <c r="AA23" s="235">
        <f t="shared" si="0"/>
        <v>3452</v>
      </c>
      <c r="AB23" s="133">
        <f t="shared" si="13"/>
        <v>7767</v>
      </c>
      <c r="AC23" s="237">
        <f t="shared" si="14"/>
        <v>0.18604929695546985</v>
      </c>
      <c r="AD23" s="130">
        <f t="shared" si="15"/>
        <v>14576</v>
      </c>
      <c r="AE23" s="177">
        <f t="shared" si="16"/>
        <v>0.34915083718590556</v>
      </c>
      <c r="AF23" s="231">
        <f t="shared" si="1"/>
        <v>19404</v>
      </c>
      <c r="AG23" s="237">
        <f t="shared" si="17"/>
        <v>0.46479986585862459</v>
      </c>
      <c r="AH23" s="235">
        <f t="shared" si="18"/>
        <v>41747</v>
      </c>
    </row>
    <row r="24" spans="2:34" ht="10.5" customHeight="1" x14ac:dyDescent="0.2">
      <c r="B24" s="440" t="s">
        <v>14</v>
      </c>
      <c r="C24" s="441"/>
      <c r="D24" s="441"/>
      <c r="E24" s="441"/>
      <c r="F24" s="442"/>
      <c r="G24" s="78">
        <v>488</v>
      </c>
      <c r="H24" s="242">
        <f t="shared" si="2"/>
        <v>0.13883357041251779</v>
      </c>
      <c r="I24" s="108">
        <v>1308</v>
      </c>
      <c r="J24" s="72">
        <f t="shared" si="3"/>
        <v>0.3721194879089616</v>
      </c>
      <c r="K24" s="244">
        <v>1719</v>
      </c>
      <c r="L24" s="242">
        <f t="shared" si="4"/>
        <v>0.48904694167852064</v>
      </c>
      <c r="M24" s="235">
        <f t="shared" si="5"/>
        <v>3515</v>
      </c>
      <c r="N24" s="78">
        <v>7</v>
      </c>
      <c r="O24" s="242">
        <f t="shared" si="6"/>
        <v>2.2435897435897436E-2</v>
      </c>
      <c r="P24" s="108">
        <v>127</v>
      </c>
      <c r="Q24" s="72">
        <f t="shared" si="7"/>
        <v>0.40705128205128205</v>
      </c>
      <c r="R24" s="244">
        <v>178</v>
      </c>
      <c r="S24" s="242">
        <f t="shared" si="8"/>
        <v>0.57051282051282048</v>
      </c>
      <c r="T24" s="235">
        <f t="shared" si="9"/>
        <v>312</v>
      </c>
      <c r="U24" s="78">
        <v>21</v>
      </c>
      <c r="V24" s="242">
        <f t="shared" si="10"/>
        <v>6.4220183486238536E-2</v>
      </c>
      <c r="W24" s="108">
        <v>161</v>
      </c>
      <c r="X24" s="72">
        <f t="shared" si="11"/>
        <v>0.49235474006116209</v>
      </c>
      <c r="Y24" s="244">
        <v>145</v>
      </c>
      <c r="Z24" s="242">
        <f t="shared" si="12"/>
        <v>0.44342507645259938</v>
      </c>
      <c r="AA24" s="235">
        <f t="shared" si="0"/>
        <v>327</v>
      </c>
      <c r="AB24" s="133">
        <f t="shared" si="13"/>
        <v>516</v>
      </c>
      <c r="AC24" s="237">
        <f t="shared" si="14"/>
        <v>0.1242176215695715</v>
      </c>
      <c r="AD24" s="130">
        <f t="shared" si="15"/>
        <v>1596</v>
      </c>
      <c r="AE24" s="177">
        <f t="shared" si="16"/>
        <v>0.38420799229658159</v>
      </c>
      <c r="AF24" s="231">
        <f t="shared" si="1"/>
        <v>2042</v>
      </c>
      <c r="AG24" s="237">
        <f t="shared" si="17"/>
        <v>0.49157438613384691</v>
      </c>
      <c r="AH24" s="235">
        <f t="shared" si="18"/>
        <v>4154</v>
      </c>
    </row>
    <row r="25" spans="2:34" ht="10.5" customHeight="1" x14ac:dyDescent="0.2">
      <c r="B25" s="440" t="s">
        <v>15</v>
      </c>
      <c r="C25" s="441"/>
      <c r="D25" s="441"/>
      <c r="E25" s="441"/>
      <c r="F25" s="442"/>
      <c r="G25" s="78">
        <v>1058</v>
      </c>
      <c r="H25" s="242">
        <f t="shared" si="2"/>
        <v>0.32002419842710222</v>
      </c>
      <c r="I25" s="108">
        <v>1490</v>
      </c>
      <c r="J25" s="72">
        <f t="shared" si="3"/>
        <v>0.45069570477918935</v>
      </c>
      <c r="K25" s="244">
        <v>758</v>
      </c>
      <c r="L25" s="242">
        <f t="shared" si="4"/>
        <v>0.22928009679370842</v>
      </c>
      <c r="M25" s="235">
        <f t="shared" si="5"/>
        <v>3306</v>
      </c>
      <c r="N25" s="78">
        <v>376</v>
      </c>
      <c r="O25" s="242">
        <f t="shared" si="6"/>
        <v>0.40825190010857765</v>
      </c>
      <c r="P25" s="108">
        <v>320</v>
      </c>
      <c r="Q25" s="72">
        <f t="shared" si="7"/>
        <v>0.34744842562432138</v>
      </c>
      <c r="R25" s="244">
        <v>225</v>
      </c>
      <c r="S25" s="242">
        <f t="shared" si="8"/>
        <v>0.24429967426710097</v>
      </c>
      <c r="T25" s="235">
        <f t="shared" si="9"/>
        <v>921</v>
      </c>
      <c r="U25" s="78">
        <v>77</v>
      </c>
      <c r="V25" s="242">
        <f t="shared" si="10"/>
        <v>0.27208480565371024</v>
      </c>
      <c r="W25" s="108">
        <v>120</v>
      </c>
      <c r="X25" s="72">
        <f t="shared" si="11"/>
        <v>0.42402826855123676</v>
      </c>
      <c r="Y25" s="244">
        <v>86</v>
      </c>
      <c r="Z25" s="242">
        <f t="shared" si="12"/>
        <v>0.303886925795053</v>
      </c>
      <c r="AA25" s="235">
        <f t="shared" si="0"/>
        <v>283</v>
      </c>
      <c r="AB25" s="133">
        <f t="shared" si="13"/>
        <v>1511</v>
      </c>
      <c r="AC25" s="237">
        <f t="shared" si="14"/>
        <v>0.33503325942350332</v>
      </c>
      <c r="AD25" s="130">
        <f t="shared" si="15"/>
        <v>1930</v>
      </c>
      <c r="AE25" s="177">
        <f t="shared" si="16"/>
        <v>0.42793791574279377</v>
      </c>
      <c r="AF25" s="231">
        <f t="shared" si="1"/>
        <v>1069</v>
      </c>
      <c r="AG25" s="237">
        <f t="shared" si="17"/>
        <v>0.23702882483370288</v>
      </c>
      <c r="AH25" s="235">
        <f t="shared" si="18"/>
        <v>4510</v>
      </c>
    </row>
    <row r="26" spans="2:34" ht="10.5" customHeight="1" x14ac:dyDescent="0.2">
      <c r="B26" s="440" t="s">
        <v>16</v>
      </c>
      <c r="C26" s="441"/>
      <c r="D26" s="441"/>
      <c r="E26" s="441"/>
      <c r="F26" s="442"/>
      <c r="G26" s="78">
        <v>1604</v>
      </c>
      <c r="H26" s="242">
        <f t="shared" si="2"/>
        <v>0.14138386954605553</v>
      </c>
      <c r="I26" s="108">
        <v>4890</v>
      </c>
      <c r="J26" s="72">
        <f t="shared" si="3"/>
        <v>0.43102688408990747</v>
      </c>
      <c r="K26" s="244">
        <v>4851</v>
      </c>
      <c r="L26" s="242">
        <f t="shared" si="4"/>
        <v>0.427589246364037</v>
      </c>
      <c r="M26" s="235">
        <f t="shared" si="5"/>
        <v>11345</v>
      </c>
      <c r="N26" s="78">
        <v>155</v>
      </c>
      <c r="O26" s="242">
        <f t="shared" si="6"/>
        <v>5.8226897069872274E-2</v>
      </c>
      <c r="P26" s="108">
        <v>1265</v>
      </c>
      <c r="Q26" s="72">
        <f t="shared" si="7"/>
        <v>0.47520661157024796</v>
      </c>
      <c r="R26" s="244">
        <v>1242</v>
      </c>
      <c r="S26" s="242">
        <f t="shared" si="8"/>
        <v>0.46656649135987976</v>
      </c>
      <c r="T26" s="235">
        <f t="shared" si="9"/>
        <v>2662</v>
      </c>
      <c r="U26" s="78">
        <v>93</v>
      </c>
      <c r="V26" s="242">
        <f t="shared" si="10"/>
        <v>4.9839228295819937E-2</v>
      </c>
      <c r="W26" s="108">
        <v>752</v>
      </c>
      <c r="X26" s="72">
        <f t="shared" si="11"/>
        <v>0.40300107181136119</v>
      </c>
      <c r="Y26" s="244">
        <v>1021</v>
      </c>
      <c r="Z26" s="242">
        <f t="shared" si="12"/>
        <v>0.54715969989281887</v>
      </c>
      <c r="AA26" s="235">
        <f t="shared" si="0"/>
        <v>1866</v>
      </c>
      <c r="AB26" s="133">
        <f t="shared" si="13"/>
        <v>1852</v>
      </c>
      <c r="AC26" s="237">
        <f t="shared" si="14"/>
        <v>0.11667611667611667</v>
      </c>
      <c r="AD26" s="130">
        <f t="shared" si="15"/>
        <v>6907</v>
      </c>
      <c r="AE26" s="177">
        <f t="shared" si="16"/>
        <v>0.43514143514143516</v>
      </c>
      <c r="AF26" s="231">
        <f t="shared" si="1"/>
        <v>7114</v>
      </c>
      <c r="AG26" s="237">
        <f t="shared" si="17"/>
        <v>0.44818244818244818</v>
      </c>
      <c r="AH26" s="235">
        <f t="shared" si="18"/>
        <v>15873</v>
      </c>
    </row>
    <row r="27" spans="2:34" ht="10.5" customHeight="1" x14ac:dyDescent="0.2">
      <c r="B27" s="440" t="s">
        <v>17</v>
      </c>
      <c r="C27" s="441"/>
      <c r="D27" s="441"/>
      <c r="E27" s="441"/>
      <c r="F27" s="442"/>
      <c r="G27" s="78">
        <v>202</v>
      </c>
      <c r="H27" s="242">
        <f t="shared" si="2"/>
        <v>0.11523103251568739</v>
      </c>
      <c r="I27" s="108">
        <v>886</v>
      </c>
      <c r="J27" s="72">
        <f t="shared" si="3"/>
        <v>0.50541928123217339</v>
      </c>
      <c r="K27" s="244">
        <v>665</v>
      </c>
      <c r="L27" s="242">
        <f t="shared" si="4"/>
        <v>0.37934968625213922</v>
      </c>
      <c r="M27" s="235">
        <f t="shared" si="5"/>
        <v>1753</v>
      </c>
      <c r="N27" s="78">
        <v>6</v>
      </c>
      <c r="O27" s="242">
        <f t="shared" si="6"/>
        <v>4.4117647058823532E-2</v>
      </c>
      <c r="P27" s="108">
        <v>62</v>
      </c>
      <c r="Q27" s="72">
        <f t="shared" si="7"/>
        <v>0.45588235294117646</v>
      </c>
      <c r="R27" s="244">
        <v>68</v>
      </c>
      <c r="S27" s="242">
        <f t="shared" si="8"/>
        <v>0.5</v>
      </c>
      <c r="T27" s="235">
        <f t="shared" si="9"/>
        <v>136</v>
      </c>
      <c r="U27" s="78">
        <v>43</v>
      </c>
      <c r="V27" s="242">
        <f t="shared" si="10"/>
        <v>6.3988095238095233E-2</v>
      </c>
      <c r="W27" s="108">
        <v>418</v>
      </c>
      <c r="X27" s="72">
        <f t="shared" si="11"/>
        <v>0.62202380952380953</v>
      </c>
      <c r="Y27" s="244">
        <v>211</v>
      </c>
      <c r="Z27" s="242">
        <f t="shared" si="12"/>
        <v>0.31398809523809523</v>
      </c>
      <c r="AA27" s="235">
        <f t="shared" si="0"/>
        <v>672</v>
      </c>
      <c r="AB27" s="133">
        <f t="shared" si="13"/>
        <v>251</v>
      </c>
      <c r="AC27" s="237">
        <f t="shared" si="14"/>
        <v>9.800859039437719E-2</v>
      </c>
      <c r="AD27" s="130">
        <f t="shared" si="15"/>
        <v>1366</v>
      </c>
      <c r="AE27" s="177">
        <f t="shared" si="16"/>
        <v>0.53338539632955873</v>
      </c>
      <c r="AF27" s="231">
        <f t="shared" si="1"/>
        <v>944</v>
      </c>
      <c r="AG27" s="237">
        <f t="shared" si="17"/>
        <v>0.36860601327606402</v>
      </c>
      <c r="AH27" s="235">
        <f t="shared" si="18"/>
        <v>2561</v>
      </c>
    </row>
    <row r="28" spans="2:34" ht="10.5" customHeight="1" x14ac:dyDescent="0.2">
      <c r="B28" s="440" t="s">
        <v>0</v>
      </c>
      <c r="C28" s="441"/>
      <c r="D28" s="441"/>
      <c r="E28" s="441"/>
      <c r="F28" s="442"/>
      <c r="G28" s="78">
        <v>59</v>
      </c>
      <c r="H28" s="242">
        <f t="shared" si="2"/>
        <v>0.28640776699029125</v>
      </c>
      <c r="I28" s="108">
        <v>69</v>
      </c>
      <c r="J28" s="72">
        <f t="shared" si="3"/>
        <v>0.33495145631067963</v>
      </c>
      <c r="K28" s="244">
        <v>78</v>
      </c>
      <c r="L28" s="242">
        <f t="shared" si="4"/>
        <v>0.37864077669902912</v>
      </c>
      <c r="M28" s="235">
        <f t="shared" si="5"/>
        <v>206</v>
      </c>
      <c r="N28" s="78">
        <v>44</v>
      </c>
      <c r="O28" s="242">
        <f t="shared" si="6"/>
        <v>0.24444444444444444</v>
      </c>
      <c r="P28" s="108">
        <v>106</v>
      </c>
      <c r="Q28" s="72">
        <f t="shared" si="7"/>
        <v>0.58888888888888891</v>
      </c>
      <c r="R28" s="244">
        <v>30</v>
      </c>
      <c r="S28" s="242">
        <f t="shared" si="8"/>
        <v>0.16666666666666666</v>
      </c>
      <c r="T28" s="235">
        <f t="shared" si="9"/>
        <v>180</v>
      </c>
      <c r="U28" s="78">
        <v>0</v>
      </c>
      <c r="V28" s="242" t="str">
        <f t="shared" si="10"/>
        <v>-</v>
      </c>
      <c r="W28" s="108">
        <v>0</v>
      </c>
      <c r="X28" s="72" t="str">
        <f t="shared" si="11"/>
        <v>-</v>
      </c>
      <c r="Y28" s="244">
        <v>0</v>
      </c>
      <c r="Z28" s="242" t="str">
        <f t="shared" si="12"/>
        <v>-</v>
      </c>
      <c r="AA28" s="235">
        <f t="shared" si="0"/>
        <v>0</v>
      </c>
      <c r="AB28" s="133">
        <f t="shared" si="13"/>
        <v>103</v>
      </c>
      <c r="AC28" s="237">
        <f t="shared" si="14"/>
        <v>0.26683937823834197</v>
      </c>
      <c r="AD28" s="130">
        <f>I28+P28+W28</f>
        <v>175</v>
      </c>
      <c r="AE28" s="177">
        <f t="shared" si="16"/>
        <v>0.45336787564766839</v>
      </c>
      <c r="AF28" s="231">
        <f t="shared" si="1"/>
        <v>108</v>
      </c>
      <c r="AG28" s="237">
        <f t="shared" si="17"/>
        <v>0.27979274611398963</v>
      </c>
      <c r="AH28" s="235">
        <f t="shared" si="18"/>
        <v>386</v>
      </c>
    </row>
    <row r="29" spans="2:34" ht="10.5" customHeight="1" x14ac:dyDescent="0.2">
      <c r="B29" s="463" t="str">
        <f>'Anexo II. Términos'!$B$52</f>
        <v>Total nacional</v>
      </c>
      <c r="C29" s="464"/>
      <c r="D29" s="464"/>
      <c r="E29" s="464"/>
      <c r="F29" s="465"/>
      <c r="G29" s="80">
        <f>SUM(G11:G28)</f>
        <v>45198</v>
      </c>
      <c r="H29" s="243">
        <f t="shared" si="2"/>
        <v>0.20660715020364503</v>
      </c>
      <c r="I29" s="214">
        <f>SUM(I11:I28)</f>
        <v>95187</v>
      </c>
      <c r="J29" s="99">
        <f t="shared" si="3"/>
        <v>0.43511471318275941</v>
      </c>
      <c r="K29" s="238">
        <f>SUM(K11:K28)</f>
        <v>78378</v>
      </c>
      <c r="L29" s="239">
        <f t="shared" si="4"/>
        <v>0.35827813661359553</v>
      </c>
      <c r="M29" s="236">
        <f>SUM(M11:M28)</f>
        <v>218763</v>
      </c>
      <c r="N29" s="80">
        <f>SUM(N11:N28)</f>
        <v>8936</v>
      </c>
      <c r="O29" s="243">
        <f t="shared" si="6"/>
        <v>0.22791848394419364</v>
      </c>
      <c r="P29" s="214">
        <f>SUM(P11:P28)</f>
        <v>15771</v>
      </c>
      <c r="Q29" s="99">
        <f t="shared" si="7"/>
        <v>0.40224959828602036</v>
      </c>
      <c r="R29" s="238">
        <f>SUM(R11:R28)</f>
        <v>14500</v>
      </c>
      <c r="S29" s="239">
        <f t="shared" si="8"/>
        <v>0.36983191776978602</v>
      </c>
      <c r="T29" s="236">
        <f>SUM(T11:T28)</f>
        <v>39207</v>
      </c>
      <c r="U29" s="80">
        <f>SUM(U11:U28)</f>
        <v>4069</v>
      </c>
      <c r="V29" s="243">
        <f t="shared" si="10"/>
        <v>0.1321318395843481</v>
      </c>
      <c r="W29" s="214">
        <f>SUM(W11:W28)</f>
        <v>13734</v>
      </c>
      <c r="X29" s="99">
        <f t="shared" si="11"/>
        <v>0.44598149050170482</v>
      </c>
      <c r="Y29" s="238">
        <f>SUM(Y11:Y28)</f>
        <v>12992</v>
      </c>
      <c r="Z29" s="239">
        <f t="shared" si="12"/>
        <v>0.42188666991394708</v>
      </c>
      <c r="AA29" s="236">
        <f>SUM(AA11:AA28)</f>
        <v>30795</v>
      </c>
      <c r="AB29" s="80">
        <f>SUM(AB11:AB28)</f>
        <v>58203</v>
      </c>
      <c r="AC29" s="243">
        <f t="shared" si="14"/>
        <v>0.20155836060464391</v>
      </c>
      <c r="AD29" s="214">
        <f>SUM(AD11:AD28)</f>
        <v>124692</v>
      </c>
      <c r="AE29" s="99">
        <f t="shared" si="16"/>
        <v>0.43181133447613113</v>
      </c>
      <c r="AF29" s="229">
        <f>SUM(AF11:AF28)</f>
        <v>105870</v>
      </c>
      <c r="AG29" s="243">
        <f t="shared" si="17"/>
        <v>0.36663030491922499</v>
      </c>
      <c r="AH29" s="236">
        <f>SUM(AH11:AH28)</f>
        <v>288765</v>
      </c>
    </row>
    <row r="30" spans="2:34" ht="10.5" customHeight="1" x14ac:dyDescent="0.2"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</row>
    <row r="31" spans="2:34" ht="10.5" customHeight="1" x14ac:dyDescent="0.2"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</row>
    <row r="32" spans="2:34" ht="10.5" customHeight="1" x14ac:dyDescent="0.2"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</row>
    <row r="33" spans="2:34" ht="10.5" customHeight="1" x14ac:dyDescent="0.2">
      <c r="B33" s="494" t="str">
        <f>'Anexo I. Abreviaturas'!$B$38</f>
        <v>Centros de atención a personas mayores</v>
      </c>
      <c r="C33" s="495"/>
      <c r="D33" s="495"/>
      <c r="E33" s="495"/>
      <c r="F33" s="495"/>
      <c r="G33" s="495"/>
      <c r="H33" s="495"/>
      <c r="I33" s="495"/>
      <c r="J33" s="495"/>
      <c r="K33" s="495"/>
      <c r="L33" s="495"/>
      <c r="M33" s="495"/>
      <c r="N33" s="495"/>
      <c r="O33" s="495"/>
      <c r="P33" s="495"/>
      <c r="Q33" s="495"/>
      <c r="R33" s="495"/>
      <c r="S33" s="495"/>
      <c r="T33" s="495"/>
      <c r="U33" s="495"/>
      <c r="V33" s="495"/>
      <c r="W33" s="495"/>
      <c r="X33" s="495"/>
      <c r="Y33" s="495"/>
      <c r="Z33" s="495"/>
      <c r="AA33" s="495"/>
      <c r="AB33" s="495"/>
      <c r="AC33" s="495"/>
      <c r="AD33" s="495"/>
      <c r="AE33" s="495"/>
      <c r="AF33" s="495"/>
      <c r="AG33" s="495"/>
      <c r="AH33" s="496"/>
    </row>
    <row r="34" spans="2:34" ht="10.5" customHeight="1" x14ac:dyDescent="0.2">
      <c r="B34" s="443" t="str">
        <f>'Anexo I. Abreviaturas'!$B$14</f>
        <v>CCAA</v>
      </c>
      <c r="C34" s="444"/>
      <c r="D34" s="444"/>
      <c r="E34" s="444"/>
      <c r="F34" s="445"/>
      <c r="G34" s="512" t="s">
        <v>213</v>
      </c>
      <c r="H34" s="474"/>
      <c r="I34" s="474"/>
      <c r="J34" s="474"/>
      <c r="K34" s="474"/>
      <c r="L34" s="474"/>
      <c r="M34" s="513"/>
      <c r="N34" s="514" t="s">
        <v>214</v>
      </c>
      <c r="O34" s="515"/>
      <c r="P34" s="515"/>
      <c r="Q34" s="515"/>
      <c r="R34" s="515"/>
      <c r="S34" s="515"/>
      <c r="T34" s="479"/>
      <c r="U34" s="514" t="s">
        <v>215</v>
      </c>
      <c r="V34" s="530"/>
      <c r="W34" s="530"/>
      <c r="X34" s="515"/>
      <c r="Y34" s="515"/>
      <c r="Z34" s="515"/>
      <c r="AA34" s="479"/>
      <c r="AB34" s="516" t="str">
        <f>'Anexo II. Términos'!$B$51</f>
        <v>Total</v>
      </c>
      <c r="AC34" s="517"/>
      <c r="AD34" s="517"/>
      <c r="AE34" s="517"/>
      <c r="AF34" s="517"/>
      <c r="AG34" s="517"/>
      <c r="AH34" s="518"/>
    </row>
    <row r="35" spans="2:34" ht="10.5" customHeight="1" x14ac:dyDescent="0.2">
      <c r="B35" s="446"/>
      <c r="C35" s="447"/>
      <c r="D35" s="447"/>
      <c r="E35" s="447"/>
      <c r="F35" s="448"/>
      <c r="G35" s="532" t="s">
        <v>208</v>
      </c>
      <c r="H35" s="533"/>
      <c r="I35" s="533" t="s">
        <v>209</v>
      </c>
      <c r="J35" s="533"/>
      <c r="K35" s="533" t="s">
        <v>210</v>
      </c>
      <c r="L35" s="533"/>
      <c r="M35" s="481" t="str">
        <f>'Anexo II. Términos'!$B$51</f>
        <v>Total</v>
      </c>
      <c r="N35" s="532" t="s">
        <v>208</v>
      </c>
      <c r="O35" s="533"/>
      <c r="P35" s="533" t="s">
        <v>209</v>
      </c>
      <c r="Q35" s="533"/>
      <c r="R35" s="533" t="s">
        <v>210</v>
      </c>
      <c r="S35" s="533"/>
      <c r="T35" s="481" t="str">
        <f>'Anexo II. Términos'!$B$51</f>
        <v>Total</v>
      </c>
      <c r="U35" s="532" t="s">
        <v>208</v>
      </c>
      <c r="V35" s="533"/>
      <c r="W35" s="533" t="s">
        <v>209</v>
      </c>
      <c r="X35" s="533"/>
      <c r="Y35" s="533" t="s">
        <v>210</v>
      </c>
      <c r="Z35" s="533"/>
      <c r="AA35" s="481" t="str">
        <f>'Anexo II. Términos'!$B$51</f>
        <v>Total</v>
      </c>
      <c r="AB35" s="532" t="s">
        <v>208</v>
      </c>
      <c r="AC35" s="533"/>
      <c r="AD35" s="533" t="s">
        <v>209</v>
      </c>
      <c r="AE35" s="533"/>
      <c r="AF35" s="533" t="s">
        <v>210</v>
      </c>
      <c r="AG35" s="533"/>
      <c r="AH35" s="481" t="str">
        <f>'Anexo II. Términos'!$B$51</f>
        <v>Total</v>
      </c>
    </row>
    <row r="36" spans="2:34" ht="10.5" customHeight="1" x14ac:dyDescent="0.2">
      <c r="B36" s="446"/>
      <c r="C36" s="447"/>
      <c r="D36" s="447"/>
      <c r="E36" s="447"/>
      <c r="F36" s="448"/>
      <c r="G36" s="534"/>
      <c r="H36" s="535"/>
      <c r="I36" s="535"/>
      <c r="J36" s="535"/>
      <c r="K36" s="535"/>
      <c r="L36" s="535"/>
      <c r="M36" s="531"/>
      <c r="N36" s="534"/>
      <c r="O36" s="535"/>
      <c r="P36" s="535"/>
      <c r="Q36" s="535"/>
      <c r="R36" s="535"/>
      <c r="S36" s="535"/>
      <c r="T36" s="531"/>
      <c r="U36" s="534"/>
      <c r="V36" s="535"/>
      <c r="W36" s="535"/>
      <c r="X36" s="535"/>
      <c r="Y36" s="535"/>
      <c r="Z36" s="535"/>
      <c r="AA36" s="531"/>
      <c r="AB36" s="534"/>
      <c r="AC36" s="535"/>
      <c r="AD36" s="535"/>
      <c r="AE36" s="535"/>
      <c r="AF36" s="535"/>
      <c r="AG36" s="535"/>
      <c r="AH36" s="531"/>
    </row>
    <row r="37" spans="2:34" ht="10.5" customHeight="1" x14ac:dyDescent="0.2">
      <c r="B37" s="446"/>
      <c r="C37" s="447"/>
      <c r="D37" s="447"/>
      <c r="E37" s="447"/>
      <c r="F37" s="448"/>
      <c r="G37" s="536"/>
      <c r="H37" s="537"/>
      <c r="I37" s="537"/>
      <c r="J37" s="537"/>
      <c r="K37" s="537"/>
      <c r="L37" s="537"/>
      <c r="M37" s="509"/>
      <c r="N37" s="536"/>
      <c r="O37" s="537"/>
      <c r="P37" s="537"/>
      <c r="Q37" s="537"/>
      <c r="R37" s="537"/>
      <c r="S37" s="537"/>
      <c r="T37" s="509"/>
      <c r="U37" s="536"/>
      <c r="V37" s="537"/>
      <c r="W37" s="537"/>
      <c r="X37" s="537"/>
      <c r="Y37" s="537"/>
      <c r="Z37" s="537"/>
      <c r="AA37" s="509"/>
      <c r="AB37" s="536"/>
      <c r="AC37" s="537"/>
      <c r="AD37" s="537"/>
      <c r="AE37" s="537"/>
      <c r="AF37" s="537"/>
      <c r="AG37" s="537"/>
      <c r="AH37" s="509"/>
    </row>
    <row r="38" spans="2:34" ht="10.5" customHeight="1" x14ac:dyDescent="0.2">
      <c r="B38" s="449"/>
      <c r="C38" s="450"/>
      <c r="D38" s="450"/>
      <c r="E38" s="450"/>
      <c r="F38" s="451"/>
      <c r="G38" s="52" t="str">
        <f>'Anexo I. Abreviaturas'!$B$8</f>
        <v>%</v>
      </c>
      <c r="H38" s="98" t="str">
        <f>'Anexo I. Abreviaturas'!$B$16</f>
        <v>Núm.</v>
      </c>
      <c r="I38" s="98" t="str">
        <f>'Anexo I. Abreviaturas'!$B$8</f>
        <v>%</v>
      </c>
      <c r="J38" s="98" t="str">
        <f>'Anexo I. Abreviaturas'!$B$16</f>
        <v>Núm.</v>
      </c>
      <c r="K38" s="98" t="str">
        <f>'Anexo I. Abreviaturas'!$B$8</f>
        <v>%</v>
      </c>
      <c r="L38" s="98" t="str">
        <f>'Anexo I. Abreviaturas'!$B$16</f>
        <v>Núm.</v>
      </c>
      <c r="M38" s="53" t="str">
        <f>'Anexo I. Abreviaturas'!$B$16</f>
        <v>Núm.</v>
      </c>
      <c r="N38" s="52" t="str">
        <f>'Anexo I. Abreviaturas'!$B$8</f>
        <v>%</v>
      </c>
      <c r="O38" s="98" t="str">
        <f>'Anexo I. Abreviaturas'!$B$16</f>
        <v>Núm.</v>
      </c>
      <c r="P38" s="98" t="str">
        <f>'Anexo I. Abreviaturas'!$B$8</f>
        <v>%</v>
      </c>
      <c r="Q38" s="98" t="str">
        <f>'Anexo I. Abreviaturas'!$B$16</f>
        <v>Núm.</v>
      </c>
      <c r="R38" s="98" t="str">
        <f>'Anexo I. Abreviaturas'!$B$8</f>
        <v>%</v>
      </c>
      <c r="S38" s="98" t="str">
        <f>'Anexo I. Abreviaturas'!$B$16</f>
        <v>Núm.</v>
      </c>
      <c r="T38" s="53" t="str">
        <f>'Anexo I. Abreviaturas'!$B$16</f>
        <v>Núm.</v>
      </c>
      <c r="U38" s="52" t="str">
        <f>'Anexo I. Abreviaturas'!$B$8</f>
        <v>%</v>
      </c>
      <c r="V38" s="98" t="str">
        <f>'Anexo I. Abreviaturas'!$B$16</f>
        <v>Núm.</v>
      </c>
      <c r="W38" s="98" t="str">
        <f>'Anexo I. Abreviaturas'!$B$8</f>
        <v>%</v>
      </c>
      <c r="X38" s="98" t="str">
        <f>'Anexo I. Abreviaturas'!$B$16</f>
        <v>Núm.</v>
      </c>
      <c r="Y38" s="98" t="str">
        <f>'Anexo I. Abreviaturas'!$B$8</f>
        <v>%</v>
      </c>
      <c r="Z38" s="98" t="str">
        <f>'Anexo I. Abreviaturas'!$B$16</f>
        <v>Núm.</v>
      </c>
      <c r="AA38" s="53" t="str">
        <f>'Anexo I. Abreviaturas'!$B$16</f>
        <v>Núm.</v>
      </c>
      <c r="AB38" s="52" t="str">
        <f>'Anexo I. Abreviaturas'!$B$8</f>
        <v>%</v>
      </c>
      <c r="AC38" s="98" t="str">
        <f>'Anexo I. Abreviaturas'!$B$16</f>
        <v>Núm.</v>
      </c>
      <c r="AD38" s="98" t="str">
        <f>'Anexo I. Abreviaturas'!$B$8</f>
        <v>%</v>
      </c>
      <c r="AE38" s="98" t="str">
        <f>'Anexo I. Abreviaturas'!$B$16</f>
        <v>Núm.</v>
      </c>
      <c r="AF38" s="98" t="str">
        <f>'Anexo I. Abreviaturas'!$B$8</f>
        <v>%</v>
      </c>
      <c r="AG38" s="98" t="str">
        <f>'Anexo I. Abreviaturas'!$B$16</f>
        <v>Núm.</v>
      </c>
      <c r="AH38" s="53" t="str">
        <f>'Anexo I. Abreviaturas'!$B$16</f>
        <v>Núm.</v>
      </c>
    </row>
    <row r="39" spans="2:34" ht="10.5" customHeight="1" x14ac:dyDescent="0.2">
      <c r="B39" s="460" t="s">
        <v>7</v>
      </c>
      <c r="C39" s="461"/>
      <c r="D39" s="461"/>
      <c r="E39" s="461"/>
      <c r="F39" s="462"/>
      <c r="G39" s="268">
        <f>IF(H39=0,"-",H39/M39)</f>
        <v>8.4846951682266636E-2</v>
      </c>
      <c r="H39" s="147">
        <v>1677</v>
      </c>
      <c r="I39" s="76">
        <f>IF(J39=0,"-",J39/M39)</f>
        <v>0.26643055906906149</v>
      </c>
      <c r="J39" s="178">
        <v>5266</v>
      </c>
      <c r="K39" s="266">
        <f>IF(L39=0,"-",L39/M39)</f>
        <v>0.64872248924867193</v>
      </c>
      <c r="L39" s="147">
        <v>12822</v>
      </c>
      <c r="M39" s="234">
        <f>H39+J39+L39</f>
        <v>19765</v>
      </c>
      <c r="N39" s="268">
        <f>IF(O39=0,"-",O39/T39)</f>
        <v>0.11026731470230863</v>
      </c>
      <c r="O39" s="147">
        <v>363</v>
      </c>
      <c r="P39" s="76">
        <f>IF(Q39=0,"-",Q39/T39)</f>
        <v>0.32897934386391253</v>
      </c>
      <c r="Q39" s="178">
        <v>1083</v>
      </c>
      <c r="R39" s="266">
        <f>IF(S39=0,"-",S39/T39)</f>
        <v>0.56075334143377886</v>
      </c>
      <c r="S39" s="147">
        <v>1846</v>
      </c>
      <c r="T39" s="234">
        <f>O39+Q39+S39</f>
        <v>3292</v>
      </c>
      <c r="U39" s="268">
        <f>IF(V39=0,"-",V39/AA39)</f>
        <v>7.8282828282828287E-2</v>
      </c>
      <c r="V39" s="147">
        <v>217</v>
      </c>
      <c r="W39" s="76">
        <f>IF(X39=0,"-",X39/AA39)</f>
        <v>0.27020202020202022</v>
      </c>
      <c r="X39" s="178">
        <v>749</v>
      </c>
      <c r="Y39" s="266">
        <f>IF(Z39=0,"-",Z39/AA39)</f>
        <v>0.65151515151515149</v>
      </c>
      <c r="Z39" s="147">
        <v>1806</v>
      </c>
      <c r="AA39" s="234">
        <f>V39+X39+Z39</f>
        <v>2772</v>
      </c>
      <c r="AB39" s="276">
        <f>IF(AC39=0,"-",AC39/$AH39)</f>
        <v>8.7382399628324753E-2</v>
      </c>
      <c r="AC39" s="278">
        <f>H39+O39+V39</f>
        <v>2257</v>
      </c>
      <c r="AD39" s="276">
        <f t="shared" ref="AD39" si="19">IF(AE39=0,"-",AE39/$AH39)</f>
        <v>0.27480738704556895</v>
      </c>
      <c r="AE39" s="278">
        <f t="shared" ref="AE39:AE56" si="20">J39+Q39+X39</f>
        <v>7098</v>
      </c>
      <c r="AF39" s="276">
        <f t="shared" ref="AF39" si="21">IF(AG39=0,"-",AG39/$AH39)</f>
        <v>0.63781021332610632</v>
      </c>
      <c r="AG39" s="278">
        <f t="shared" ref="AG39:AG56" si="22">L39+S39+Z39</f>
        <v>16474</v>
      </c>
      <c r="AH39" s="234">
        <f>AC39+AE39+AG39</f>
        <v>25829</v>
      </c>
    </row>
    <row r="40" spans="2:34" ht="10.5" customHeight="1" x14ac:dyDescent="0.2">
      <c r="B40" s="440" t="s">
        <v>6</v>
      </c>
      <c r="C40" s="441"/>
      <c r="D40" s="441"/>
      <c r="E40" s="441"/>
      <c r="F40" s="442"/>
      <c r="G40" s="271">
        <f t="shared" ref="G40:G57" si="23">IF(H40=0,"-",H40/M40)</f>
        <v>3.0989158591576322E-2</v>
      </c>
      <c r="H40" s="149">
        <v>323</v>
      </c>
      <c r="I40" s="72">
        <f t="shared" ref="I40:I57" si="24">IF(J40=0,"-",J40/M40)</f>
        <v>0.19140362659503021</v>
      </c>
      <c r="J40" s="108">
        <v>1995</v>
      </c>
      <c r="K40" s="273">
        <f t="shared" ref="K40:K57" si="25">IF(L40=0,"-",L40/M40)</f>
        <v>0.77760721481339345</v>
      </c>
      <c r="L40" s="149">
        <v>8105</v>
      </c>
      <c r="M40" s="235">
        <f t="shared" ref="M40:M56" si="26">H40+J40+L40</f>
        <v>10423</v>
      </c>
      <c r="N40" s="271">
        <f t="shared" ref="N40:N57" si="27">IF(O40=0,"-",O40/T40)</f>
        <v>1.3977635782747603E-2</v>
      </c>
      <c r="O40" s="149">
        <v>35</v>
      </c>
      <c r="P40" s="72">
        <f t="shared" ref="P40:P57" si="28">IF(Q40=0,"-",Q40/T40)</f>
        <v>0.21605431309904152</v>
      </c>
      <c r="Q40" s="108">
        <v>541</v>
      </c>
      <c r="R40" s="273">
        <f t="shared" ref="R40:R57" si="29">IF(S40=0,"-",S40/T40)</f>
        <v>0.76996805111821087</v>
      </c>
      <c r="S40" s="149">
        <v>1928</v>
      </c>
      <c r="T40" s="235">
        <f t="shared" ref="T40:T56" si="30">O40+Q40+S40</f>
        <v>2504</v>
      </c>
      <c r="U40" s="271">
        <f t="shared" ref="U40:U57" si="31">IF(V40=0,"-",V40/AA40)</f>
        <v>1.4676450967311541E-2</v>
      </c>
      <c r="V40" s="149">
        <v>22</v>
      </c>
      <c r="W40" s="72">
        <f t="shared" ref="W40:W57" si="32">IF(X40=0,"-",X40/AA40)</f>
        <v>0.20080053368912609</v>
      </c>
      <c r="X40" s="108">
        <v>301</v>
      </c>
      <c r="Y40" s="273">
        <f t="shared" ref="Y40:Y57" si="33">IF(Z40=0,"-",Z40/AA40)</f>
        <v>0.78452301534356239</v>
      </c>
      <c r="Z40" s="149">
        <v>1176</v>
      </c>
      <c r="AA40" s="235">
        <f t="shared" ref="AA40:AA56" si="34">V40+X40+Z40</f>
        <v>1499</v>
      </c>
      <c r="AB40" s="277">
        <f t="shared" ref="AB40:AB57" si="35">IF(AC40=0,"-",AC40/$AH40)</f>
        <v>2.6341328157493415E-2</v>
      </c>
      <c r="AC40" s="279">
        <f t="shared" ref="AC40:AC56" si="36">H40+O40+V40</f>
        <v>380</v>
      </c>
      <c r="AD40" s="277">
        <f t="shared" ref="AD40" si="37">IF(AE40=0,"-",AE40/$AH40)</f>
        <v>0.19665881048107584</v>
      </c>
      <c r="AE40" s="279">
        <f t="shared" si="20"/>
        <v>2837</v>
      </c>
      <c r="AF40" s="277">
        <f t="shared" ref="AF40" si="38">IF(AG40=0,"-",AG40/$AH40)</f>
        <v>0.77699986136143073</v>
      </c>
      <c r="AG40" s="279">
        <f t="shared" si="22"/>
        <v>11209</v>
      </c>
      <c r="AH40" s="235">
        <f t="shared" ref="AH40:AH56" si="39">AC40+AE40+AG40</f>
        <v>14426</v>
      </c>
    </row>
    <row r="41" spans="2:34" ht="10.5" customHeight="1" x14ac:dyDescent="0.2">
      <c r="B41" s="440" t="s">
        <v>9</v>
      </c>
      <c r="C41" s="441"/>
      <c r="D41" s="441"/>
      <c r="E41" s="441"/>
      <c r="F41" s="442"/>
      <c r="G41" s="271">
        <f t="shared" si="23"/>
        <v>4.3006866642573187E-2</v>
      </c>
      <c r="H41" s="149">
        <v>357</v>
      </c>
      <c r="I41" s="72">
        <f t="shared" si="24"/>
        <v>0.19768702565955909</v>
      </c>
      <c r="J41" s="108">
        <v>1641</v>
      </c>
      <c r="K41" s="273">
        <f t="shared" si="25"/>
        <v>0.75930610769786777</v>
      </c>
      <c r="L41" s="149">
        <v>6303</v>
      </c>
      <c r="M41" s="235">
        <f t="shared" si="26"/>
        <v>8301</v>
      </c>
      <c r="N41" s="271">
        <f t="shared" si="27"/>
        <v>7.1520342612419699E-2</v>
      </c>
      <c r="O41" s="149">
        <v>167</v>
      </c>
      <c r="P41" s="72">
        <f t="shared" si="28"/>
        <v>0.31991434689507492</v>
      </c>
      <c r="Q41" s="108">
        <v>747</v>
      </c>
      <c r="R41" s="273">
        <f t="shared" si="29"/>
        <v>0.6085653104925054</v>
      </c>
      <c r="S41" s="149">
        <v>1421</v>
      </c>
      <c r="T41" s="235">
        <f t="shared" si="30"/>
        <v>2335</v>
      </c>
      <c r="U41" s="271">
        <f t="shared" si="31"/>
        <v>3.643724696356275E-2</v>
      </c>
      <c r="V41" s="149">
        <v>18</v>
      </c>
      <c r="W41" s="72">
        <f t="shared" si="32"/>
        <v>0.25708502024291496</v>
      </c>
      <c r="X41" s="108">
        <v>127</v>
      </c>
      <c r="Y41" s="273">
        <f t="shared" si="33"/>
        <v>0.70647773279352222</v>
      </c>
      <c r="Z41" s="149">
        <v>349</v>
      </c>
      <c r="AA41" s="235">
        <f t="shared" si="34"/>
        <v>494</v>
      </c>
      <c r="AB41" s="277">
        <f t="shared" si="35"/>
        <v>4.8697214734950582E-2</v>
      </c>
      <c r="AC41" s="279">
        <f t="shared" si="36"/>
        <v>542</v>
      </c>
      <c r="AD41" s="277">
        <f t="shared" ref="AD41" si="40">IF(AE41=0,"-",AE41/$AH41)</f>
        <v>0.22596585804132974</v>
      </c>
      <c r="AE41" s="279">
        <f t="shared" si="20"/>
        <v>2515</v>
      </c>
      <c r="AF41" s="277">
        <f t="shared" ref="AF41" si="41">IF(AG41=0,"-",AG41/$AH41)</f>
        <v>0.72533692722371967</v>
      </c>
      <c r="AG41" s="279">
        <f t="shared" si="22"/>
        <v>8073</v>
      </c>
      <c r="AH41" s="235">
        <f t="shared" si="39"/>
        <v>11130</v>
      </c>
    </row>
    <row r="42" spans="2:34" ht="10.5" customHeight="1" x14ac:dyDescent="0.2">
      <c r="B42" s="440" t="s">
        <v>10</v>
      </c>
      <c r="C42" s="441"/>
      <c r="D42" s="441"/>
      <c r="E42" s="441"/>
      <c r="F42" s="442"/>
      <c r="G42" s="271">
        <f t="shared" si="23"/>
        <v>4.0752351097178681E-2</v>
      </c>
      <c r="H42" s="149">
        <v>104</v>
      </c>
      <c r="I42" s="72">
        <f t="shared" si="24"/>
        <v>0.25979623824451409</v>
      </c>
      <c r="J42" s="108">
        <v>663</v>
      </c>
      <c r="K42" s="273">
        <f t="shared" si="25"/>
        <v>0.69945141065830718</v>
      </c>
      <c r="L42" s="149">
        <v>1785</v>
      </c>
      <c r="M42" s="235">
        <f t="shared" si="26"/>
        <v>2552</v>
      </c>
      <c r="N42" s="271">
        <f t="shared" si="27"/>
        <v>6.5905096660808432E-2</v>
      </c>
      <c r="O42" s="149">
        <v>75</v>
      </c>
      <c r="P42" s="72">
        <f t="shared" si="28"/>
        <v>0.35852372583479791</v>
      </c>
      <c r="Q42" s="108">
        <v>408</v>
      </c>
      <c r="R42" s="273">
        <f t="shared" si="29"/>
        <v>0.57557117750439368</v>
      </c>
      <c r="S42" s="149">
        <v>655</v>
      </c>
      <c r="T42" s="235">
        <f t="shared" si="30"/>
        <v>1138</v>
      </c>
      <c r="U42" s="271">
        <f t="shared" si="31"/>
        <v>2.0270270270270271E-2</v>
      </c>
      <c r="V42" s="149">
        <v>3</v>
      </c>
      <c r="W42" s="72">
        <f t="shared" si="32"/>
        <v>0.22972972972972974</v>
      </c>
      <c r="X42" s="108">
        <v>34</v>
      </c>
      <c r="Y42" s="273">
        <f t="shared" si="33"/>
        <v>0.75</v>
      </c>
      <c r="Z42" s="149">
        <v>111</v>
      </c>
      <c r="AA42" s="235">
        <f t="shared" si="34"/>
        <v>148</v>
      </c>
      <c r="AB42" s="277">
        <f t="shared" si="35"/>
        <v>4.7420531526836895E-2</v>
      </c>
      <c r="AC42" s="279">
        <f t="shared" si="36"/>
        <v>182</v>
      </c>
      <c r="AD42" s="277">
        <f t="shared" ref="AD42" si="42">IF(AE42=0,"-",AE42/$AH42)</f>
        <v>0.28791036998436687</v>
      </c>
      <c r="AE42" s="279">
        <f t="shared" si="20"/>
        <v>1105</v>
      </c>
      <c r="AF42" s="277">
        <f t="shared" ref="AF42" si="43">IF(AG42=0,"-",AG42/$AH42)</f>
        <v>0.66466909848879629</v>
      </c>
      <c r="AG42" s="279">
        <f t="shared" si="22"/>
        <v>2551</v>
      </c>
      <c r="AH42" s="235">
        <f t="shared" si="39"/>
        <v>3838</v>
      </c>
    </row>
    <row r="43" spans="2:34" ht="10.5" customHeight="1" x14ac:dyDescent="0.2">
      <c r="B43" s="440" t="s">
        <v>5</v>
      </c>
      <c r="C43" s="441"/>
      <c r="D43" s="441"/>
      <c r="E43" s="441"/>
      <c r="F43" s="442"/>
      <c r="G43" s="271">
        <f t="shared" si="23"/>
        <v>5.7193605683836593E-2</v>
      </c>
      <c r="H43" s="149">
        <v>161</v>
      </c>
      <c r="I43" s="72">
        <f t="shared" si="24"/>
        <v>0.2266429840142096</v>
      </c>
      <c r="J43" s="108">
        <v>638</v>
      </c>
      <c r="K43" s="273">
        <f t="shared" si="25"/>
        <v>0.71616341030195385</v>
      </c>
      <c r="L43" s="149">
        <v>2016</v>
      </c>
      <c r="M43" s="235">
        <f t="shared" si="26"/>
        <v>2815</v>
      </c>
      <c r="N43" s="271">
        <f t="shared" si="27"/>
        <v>0.11619919862621637</v>
      </c>
      <c r="O43" s="149">
        <v>203</v>
      </c>
      <c r="P43" s="72">
        <f t="shared" si="28"/>
        <v>0.33943903835145967</v>
      </c>
      <c r="Q43" s="108">
        <v>593</v>
      </c>
      <c r="R43" s="273">
        <f t="shared" si="29"/>
        <v>0.54436176302232397</v>
      </c>
      <c r="S43" s="149">
        <v>951</v>
      </c>
      <c r="T43" s="235">
        <f t="shared" si="30"/>
        <v>1747</v>
      </c>
      <c r="U43" s="271">
        <f t="shared" si="31"/>
        <v>7.0887818306951136E-2</v>
      </c>
      <c r="V43" s="149">
        <v>103</v>
      </c>
      <c r="W43" s="72">
        <f t="shared" si="32"/>
        <v>0.32209222298692358</v>
      </c>
      <c r="X43" s="108">
        <v>468</v>
      </c>
      <c r="Y43" s="273">
        <f t="shared" si="33"/>
        <v>0.60701995870612524</v>
      </c>
      <c r="Z43" s="149">
        <v>882</v>
      </c>
      <c r="AA43" s="235">
        <f t="shared" si="34"/>
        <v>1453</v>
      </c>
      <c r="AB43" s="277">
        <f t="shared" si="35"/>
        <v>7.7639235245220289E-2</v>
      </c>
      <c r="AC43" s="279">
        <f t="shared" si="36"/>
        <v>467</v>
      </c>
      <c r="AD43" s="277">
        <f t="shared" ref="AD43" si="44">IF(AE43=0,"-",AE43/$AH43)</f>
        <v>0.28246051537822109</v>
      </c>
      <c r="AE43" s="279">
        <f t="shared" si="20"/>
        <v>1699</v>
      </c>
      <c r="AF43" s="277">
        <f t="shared" ref="AF43" si="45">IF(AG43=0,"-",AG43/$AH43)</f>
        <v>0.63990024937655865</v>
      </c>
      <c r="AG43" s="279">
        <f t="shared" si="22"/>
        <v>3849</v>
      </c>
      <c r="AH43" s="235">
        <f t="shared" si="39"/>
        <v>6015</v>
      </c>
    </row>
    <row r="44" spans="2:34" ht="10.5" customHeight="1" x14ac:dyDescent="0.2">
      <c r="B44" s="440" t="s">
        <v>4</v>
      </c>
      <c r="C44" s="441"/>
      <c r="D44" s="441"/>
      <c r="E44" s="441"/>
      <c r="F44" s="442"/>
      <c r="G44" s="271">
        <f t="shared" si="23"/>
        <v>3.1028975587497148E-2</v>
      </c>
      <c r="H44" s="149">
        <v>136</v>
      </c>
      <c r="I44" s="72">
        <f t="shared" si="24"/>
        <v>0.18115446041524069</v>
      </c>
      <c r="J44" s="108">
        <v>794</v>
      </c>
      <c r="K44" s="273">
        <f t="shared" si="25"/>
        <v>0.78781656399726219</v>
      </c>
      <c r="L44" s="149">
        <v>3453</v>
      </c>
      <c r="M44" s="235">
        <f t="shared" si="26"/>
        <v>4383</v>
      </c>
      <c r="N44" s="271">
        <f t="shared" si="27"/>
        <v>9.3189964157706098E-2</v>
      </c>
      <c r="O44" s="149">
        <v>26</v>
      </c>
      <c r="P44" s="72">
        <f t="shared" si="28"/>
        <v>0.23297491039426524</v>
      </c>
      <c r="Q44" s="108">
        <v>65</v>
      </c>
      <c r="R44" s="273">
        <f t="shared" si="29"/>
        <v>0.6738351254480287</v>
      </c>
      <c r="S44" s="149">
        <v>188</v>
      </c>
      <c r="T44" s="235">
        <f t="shared" si="30"/>
        <v>279</v>
      </c>
      <c r="U44" s="271">
        <f t="shared" si="31"/>
        <v>3.8461538461538464E-2</v>
      </c>
      <c r="V44" s="149">
        <v>10</v>
      </c>
      <c r="W44" s="72">
        <f t="shared" si="32"/>
        <v>0.21153846153846154</v>
      </c>
      <c r="X44" s="108">
        <v>55</v>
      </c>
      <c r="Y44" s="273">
        <f t="shared" si="33"/>
        <v>0.75</v>
      </c>
      <c r="Z44" s="149">
        <v>195</v>
      </c>
      <c r="AA44" s="235">
        <f t="shared" si="34"/>
        <v>260</v>
      </c>
      <c r="AB44" s="277">
        <f t="shared" si="35"/>
        <v>3.4945144250304754E-2</v>
      </c>
      <c r="AC44" s="279">
        <f t="shared" si="36"/>
        <v>172</v>
      </c>
      <c r="AD44" s="277">
        <f t="shared" ref="AD44" si="46">IF(AE44=0,"-",AE44/$AH44)</f>
        <v>0.18569687119057293</v>
      </c>
      <c r="AE44" s="279">
        <f t="shared" si="20"/>
        <v>914</v>
      </c>
      <c r="AF44" s="277">
        <f t="shared" ref="AF44" si="47">IF(AG44=0,"-",AG44/$AH44)</f>
        <v>0.77935798455912231</v>
      </c>
      <c r="AG44" s="279">
        <f t="shared" si="22"/>
        <v>3836</v>
      </c>
      <c r="AH44" s="235">
        <f t="shared" si="39"/>
        <v>4922</v>
      </c>
    </row>
    <row r="45" spans="2:34" ht="10.5" customHeight="1" x14ac:dyDescent="0.2">
      <c r="B45" s="440" t="s">
        <v>3</v>
      </c>
      <c r="C45" s="441"/>
      <c r="D45" s="441"/>
      <c r="E45" s="441"/>
      <c r="F45" s="442"/>
      <c r="G45" s="271">
        <f t="shared" si="23"/>
        <v>3.118537789340271E-2</v>
      </c>
      <c r="H45" s="149">
        <v>935</v>
      </c>
      <c r="I45" s="72">
        <f t="shared" si="24"/>
        <v>0.16216396504569408</v>
      </c>
      <c r="J45" s="108">
        <v>4862</v>
      </c>
      <c r="K45" s="273">
        <f t="shared" si="25"/>
        <v>0.80665065706090322</v>
      </c>
      <c r="L45" s="149">
        <v>24185</v>
      </c>
      <c r="M45" s="235">
        <f t="shared" si="26"/>
        <v>29982</v>
      </c>
      <c r="N45" s="271">
        <f t="shared" si="27"/>
        <v>3.3727227966518954E-2</v>
      </c>
      <c r="O45" s="149">
        <v>137</v>
      </c>
      <c r="P45" s="72">
        <f t="shared" si="28"/>
        <v>0.18562284588872477</v>
      </c>
      <c r="Q45" s="108">
        <v>754</v>
      </c>
      <c r="R45" s="273">
        <f t="shared" si="29"/>
        <v>0.78064992614475626</v>
      </c>
      <c r="S45" s="149">
        <v>3171</v>
      </c>
      <c r="T45" s="235">
        <f t="shared" si="30"/>
        <v>4062</v>
      </c>
      <c r="U45" s="271">
        <f t="shared" si="31"/>
        <v>2.3698688108336859E-2</v>
      </c>
      <c r="V45" s="149">
        <v>56</v>
      </c>
      <c r="W45" s="72">
        <f t="shared" si="32"/>
        <v>0.19043588658484978</v>
      </c>
      <c r="X45" s="108">
        <v>450</v>
      </c>
      <c r="Y45" s="273">
        <f t="shared" si="33"/>
        <v>0.78586542530681336</v>
      </c>
      <c r="Z45" s="149">
        <v>1857</v>
      </c>
      <c r="AA45" s="235">
        <f t="shared" si="34"/>
        <v>2363</v>
      </c>
      <c r="AB45" s="277">
        <f t="shared" si="35"/>
        <v>3.0983052709643751E-2</v>
      </c>
      <c r="AC45" s="279">
        <f t="shared" si="36"/>
        <v>1128</v>
      </c>
      <c r="AD45" s="277">
        <f t="shared" ref="AD45" si="48">IF(AE45=0,"-",AE45/$AH45)</f>
        <v>0.16661631005026506</v>
      </c>
      <c r="AE45" s="279">
        <f t="shared" si="20"/>
        <v>6066</v>
      </c>
      <c r="AF45" s="277">
        <f t="shared" ref="AF45" si="49">IF(AG45=0,"-",AG45/$AH45)</f>
        <v>0.80240063724009114</v>
      </c>
      <c r="AG45" s="279">
        <f t="shared" si="22"/>
        <v>29213</v>
      </c>
      <c r="AH45" s="235">
        <f t="shared" si="39"/>
        <v>36407</v>
      </c>
    </row>
    <row r="46" spans="2:34" ht="10.5" customHeight="1" x14ac:dyDescent="0.2">
      <c r="B46" s="440" t="s">
        <v>11</v>
      </c>
      <c r="C46" s="441"/>
      <c r="D46" s="441"/>
      <c r="E46" s="441"/>
      <c r="F46" s="442"/>
      <c r="G46" s="271">
        <f t="shared" si="23"/>
        <v>3.5041992470315669E-2</v>
      </c>
      <c r="H46" s="149">
        <v>484</v>
      </c>
      <c r="I46" s="72">
        <f t="shared" si="24"/>
        <v>0.20156385751520417</v>
      </c>
      <c r="J46" s="108">
        <v>2784</v>
      </c>
      <c r="K46" s="273">
        <f t="shared" si="25"/>
        <v>0.76339415001448019</v>
      </c>
      <c r="L46" s="149">
        <v>10544</v>
      </c>
      <c r="M46" s="235">
        <f t="shared" si="26"/>
        <v>13812</v>
      </c>
      <c r="N46" s="271">
        <f t="shared" si="27"/>
        <v>4.7111971603743141E-2</v>
      </c>
      <c r="O46" s="149">
        <v>146</v>
      </c>
      <c r="P46" s="72">
        <f t="shared" si="28"/>
        <v>0.22523394643433364</v>
      </c>
      <c r="Q46" s="108">
        <v>698</v>
      </c>
      <c r="R46" s="273">
        <f t="shared" si="29"/>
        <v>0.72765408196192316</v>
      </c>
      <c r="S46" s="149">
        <v>2255</v>
      </c>
      <c r="T46" s="235">
        <f t="shared" si="30"/>
        <v>3099</v>
      </c>
      <c r="U46" s="271">
        <f t="shared" si="31"/>
        <v>4.4990723562152134E-2</v>
      </c>
      <c r="V46" s="149">
        <v>194</v>
      </c>
      <c r="W46" s="72">
        <f t="shared" si="32"/>
        <v>0.21219851576994433</v>
      </c>
      <c r="X46" s="108">
        <v>915</v>
      </c>
      <c r="Y46" s="273">
        <f t="shared" si="33"/>
        <v>0.74281076066790352</v>
      </c>
      <c r="Z46" s="149">
        <v>3203</v>
      </c>
      <c r="AA46" s="235">
        <f t="shared" si="34"/>
        <v>4312</v>
      </c>
      <c r="AB46" s="277">
        <f t="shared" si="35"/>
        <v>3.8825802195731049E-2</v>
      </c>
      <c r="AC46" s="279">
        <f t="shared" si="36"/>
        <v>824</v>
      </c>
      <c r="AD46" s="277">
        <f t="shared" ref="AD46" si="50">IF(AE46=0,"-",AE46/$AH46)</f>
        <v>0.20718088865853085</v>
      </c>
      <c r="AE46" s="279">
        <f t="shared" si="20"/>
        <v>4397</v>
      </c>
      <c r="AF46" s="277">
        <f t="shared" ref="AF46" si="51">IF(AG46=0,"-",AG46/$AH46)</f>
        <v>0.75399330914573814</v>
      </c>
      <c r="AG46" s="279">
        <f t="shared" si="22"/>
        <v>16002</v>
      </c>
      <c r="AH46" s="235">
        <f t="shared" si="39"/>
        <v>21223</v>
      </c>
    </row>
    <row r="47" spans="2:34" ht="10.5" customHeight="1" x14ac:dyDescent="0.2">
      <c r="B47" s="440" t="s">
        <v>12</v>
      </c>
      <c r="C47" s="441"/>
      <c r="D47" s="441"/>
      <c r="E47" s="441"/>
      <c r="F47" s="442"/>
      <c r="G47" s="271">
        <f t="shared" si="23"/>
        <v>2.3399663086965675E-2</v>
      </c>
      <c r="H47" s="149">
        <v>889</v>
      </c>
      <c r="I47" s="72">
        <f t="shared" si="24"/>
        <v>0.18443356496104443</v>
      </c>
      <c r="J47" s="108">
        <v>7007</v>
      </c>
      <c r="K47" s="273">
        <f t="shared" si="25"/>
        <v>0.79216677195198992</v>
      </c>
      <c r="L47" s="149">
        <v>30096</v>
      </c>
      <c r="M47" s="235">
        <f t="shared" si="26"/>
        <v>37992</v>
      </c>
      <c r="N47" s="271">
        <f t="shared" si="27"/>
        <v>2.1556148634777252E-2</v>
      </c>
      <c r="O47" s="149">
        <v>105</v>
      </c>
      <c r="P47" s="72">
        <f t="shared" si="28"/>
        <v>0.204064873742558</v>
      </c>
      <c r="Q47" s="108">
        <v>994</v>
      </c>
      <c r="R47" s="273">
        <f t="shared" si="29"/>
        <v>0.77437897762266472</v>
      </c>
      <c r="S47" s="149">
        <v>3772</v>
      </c>
      <c r="T47" s="235">
        <f t="shared" si="30"/>
        <v>4871</v>
      </c>
      <c r="U47" s="271">
        <f t="shared" si="31"/>
        <v>3.1529411764705882E-2</v>
      </c>
      <c r="V47" s="149">
        <v>134</v>
      </c>
      <c r="W47" s="72">
        <f t="shared" si="32"/>
        <v>0.19294117647058823</v>
      </c>
      <c r="X47" s="108">
        <v>820</v>
      </c>
      <c r="Y47" s="273">
        <f t="shared" si="33"/>
        <v>0.77552941176470591</v>
      </c>
      <c r="Z47" s="149">
        <v>3296</v>
      </c>
      <c r="AA47" s="235">
        <f t="shared" si="34"/>
        <v>4250</v>
      </c>
      <c r="AB47" s="277">
        <f t="shared" si="35"/>
        <v>2.394243627024388E-2</v>
      </c>
      <c r="AC47" s="279">
        <f t="shared" si="36"/>
        <v>1128</v>
      </c>
      <c r="AD47" s="277">
        <f t="shared" ref="AD47" si="52">IF(AE47=0,"-",AE47/$AH47)</f>
        <v>0.18723070065586994</v>
      </c>
      <c r="AE47" s="279">
        <f t="shared" si="20"/>
        <v>8821</v>
      </c>
      <c r="AF47" s="277">
        <f t="shared" ref="AF47" si="53">IF(AG47=0,"-",AG47/$AH47)</f>
        <v>0.78882686307388616</v>
      </c>
      <c r="AG47" s="279">
        <f t="shared" si="22"/>
        <v>37164</v>
      </c>
      <c r="AH47" s="235">
        <f t="shared" si="39"/>
        <v>47113</v>
      </c>
    </row>
    <row r="48" spans="2:34" ht="10.5" customHeight="1" x14ac:dyDescent="0.2">
      <c r="B48" s="440" t="s">
        <v>2</v>
      </c>
      <c r="C48" s="441"/>
      <c r="D48" s="441"/>
      <c r="E48" s="441"/>
      <c r="F48" s="442"/>
      <c r="G48" s="271">
        <f t="shared" si="23"/>
        <v>7.1537198126406715E-2</v>
      </c>
      <c r="H48" s="149">
        <v>1176</v>
      </c>
      <c r="I48" s="72">
        <f t="shared" si="24"/>
        <v>0.23632824381045076</v>
      </c>
      <c r="J48" s="108">
        <v>3885</v>
      </c>
      <c r="K48" s="273">
        <f t="shared" si="25"/>
        <v>0.6921345580631425</v>
      </c>
      <c r="L48" s="149">
        <v>11378</v>
      </c>
      <c r="M48" s="235">
        <f t="shared" si="26"/>
        <v>16439</v>
      </c>
      <c r="N48" s="271">
        <f t="shared" si="27"/>
        <v>7.2188449848024319E-2</v>
      </c>
      <c r="O48" s="149">
        <v>95</v>
      </c>
      <c r="P48" s="72">
        <f t="shared" si="28"/>
        <v>0.32522796352583588</v>
      </c>
      <c r="Q48" s="108">
        <v>428</v>
      </c>
      <c r="R48" s="273">
        <f t="shared" si="29"/>
        <v>0.60258358662613987</v>
      </c>
      <c r="S48" s="149">
        <v>793</v>
      </c>
      <c r="T48" s="235">
        <f t="shared" si="30"/>
        <v>1316</v>
      </c>
      <c r="U48" s="271">
        <f t="shared" si="31"/>
        <v>5.8949624866023578E-2</v>
      </c>
      <c r="V48" s="149">
        <v>110</v>
      </c>
      <c r="W48" s="72">
        <f t="shared" si="32"/>
        <v>0.31457663451232581</v>
      </c>
      <c r="X48" s="108">
        <v>587</v>
      </c>
      <c r="Y48" s="273">
        <f t="shared" si="33"/>
        <v>0.62647374062165062</v>
      </c>
      <c r="Z48" s="149">
        <v>1169</v>
      </c>
      <c r="AA48" s="235">
        <f t="shared" si="34"/>
        <v>1866</v>
      </c>
      <c r="AB48" s="277">
        <f t="shared" si="35"/>
        <v>7.038377248866011E-2</v>
      </c>
      <c r="AC48" s="279">
        <f t="shared" si="36"/>
        <v>1381</v>
      </c>
      <c r="AD48" s="277">
        <f t="shared" ref="AD48" si="54">IF(AE48=0,"-",AE48/$AH48)</f>
        <v>0.24973242953977881</v>
      </c>
      <c r="AE48" s="279">
        <f t="shared" si="20"/>
        <v>4900</v>
      </c>
      <c r="AF48" s="277">
        <f t="shared" ref="AF48" si="55">IF(AG48=0,"-",AG48/$AH48)</f>
        <v>0.67988379797156107</v>
      </c>
      <c r="AG48" s="279">
        <f t="shared" si="22"/>
        <v>13340</v>
      </c>
      <c r="AH48" s="235">
        <f t="shared" si="39"/>
        <v>19621</v>
      </c>
    </row>
    <row r="49" spans="2:34" ht="10.5" customHeight="1" x14ac:dyDescent="0.2">
      <c r="B49" s="440" t="s">
        <v>1</v>
      </c>
      <c r="C49" s="441"/>
      <c r="D49" s="441"/>
      <c r="E49" s="441"/>
      <c r="F49" s="442"/>
      <c r="G49" s="271">
        <f t="shared" si="23"/>
        <v>4.419276038196758E-2</v>
      </c>
      <c r="H49" s="149">
        <v>199</v>
      </c>
      <c r="I49" s="72">
        <f t="shared" si="24"/>
        <v>0.19831223628691982</v>
      </c>
      <c r="J49" s="108">
        <v>893</v>
      </c>
      <c r="K49" s="273">
        <f t="shared" si="25"/>
        <v>0.75749500333111264</v>
      </c>
      <c r="L49" s="149">
        <v>3411</v>
      </c>
      <c r="M49" s="235">
        <f t="shared" si="26"/>
        <v>4503</v>
      </c>
      <c r="N49" s="271">
        <f t="shared" si="27"/>
        <v>4.6286031042128604E-2</v>
      </c>
      <c r="O49" s="149">
        <v>167</v>
      </c>
      <c r="P49" s="72">
        <f t="shared" si="28"/>
        <v>0.21535476718403548</v>
      </c>
      <c r="Q49" s="108">
        <v>777</v>
      </c>
      <c r="R49" s="273">
        <f t="shared" si="29"/>
        <v>0.73835920177383596</v>
      </c>
      <c r="S49" s="149">
        <v>2664</v>
      </c>
      <c r="T49" s="235">
        <f t="shared" si="30"/>
        <v>3608</v>
      </c>
      <c r="U49" s="271">
        <f t="shared" si="31"/>
        <v>3.8903625110521665E-2</v>
      </c>
      <c r="V49" s="149">
        <v>88</v>
      </c>
      <c r="W49" s="72">
        <f t="shared" si="32"/>
        <v>0.20689655172413793</v>
      </c>
      <c r="X49" s="108">
        <v>468</v>
      </c>
      <c r="Y49" s="273">
        <f t="shared" si="33"/>
        <v>0.7541998231653404</v>
      </c>
      <c r="Z49" s="149">
        <v>1706</v>
      </c>
      <c r="AA49" s="235">
        <f t="shared" si="34"/>
        <v>2262</v>
      </c>
      <c r="AB49" s="277">
        <f t="shared" si="35"/>
        <v>4.3767473247855009E-2</v>
      </c>
      <c r="AC49" s="279">
        <f t="shared" si="36"/>
        <v>454</v>
      </c>
      <c r="AD49" s="277">
        <f t="shared" ref="AD49" si="56">IF(AE49=0,"-",AE49/$AH49)</f>
        <v>0.20611202159452424</v>
      </c>
      <c r="AE49" s="279">
        <f t="shared" si="20"/>
        <v>2138</v>
      </c>
      <c r="AF49" s="277">
        <f t="shared" ref="AF49" si="57">IF(AG49=0,"-",AG49/$AH49)</f>
        <v>0.75012050515762074</v>
      </c>
      <c r="AG49" s="279">
        <f t="shared" si="22"/>
        <v>7781</v>
      </c>
      <c r="AH49" s="235">
        <f t="shared" si="39"/>
        <v>10373</v>
      </c>
    </row>
    <row r="50" spans="2:34" ht="10.5" customHeight="1" x14ac:dyDescent="0.2">
      <c r="B50" s="440" t="s">
        <v>8</v>
      </c>
      <c r="C50" s="441"/>
      <c r="D50" s="441"/>
      <c r="E50" s="441"/>
      <c r="F50" s="442"/>
      <c r="G50" s="271">
        <f t="shared" si="23"/>
        <v>4.4726440607447474E-2</v>
      </c>
      <c r="H50" s="149">
        <v>645</v>
      </c>
      <c r="I50" s="72">
        <f t="shared" si="24"/>
        <v>0.23077456487067471</v>
      </c>
      <c r="J50" s="108">
        <v>3328</v>
      </c>
      <c r="K50" s="273">
        <f t="shared" si="25"/>
        <v>0.72449899452187783</v>
      </c>
      <c r="L50" s="149">
        <v>10448</v>
      </c>
      <c r="M50" s="235">
        <f t="shared" si="26"/>
        <v>14421</v>
      </c>
      <c r="N50" s="271">
        <f t="shared" si="27"/>
        <v>4.5294117647058825E-2</v>
      </c>
      <c r="O50" s="149">
        <v>77</v>
      </c>
      <c r="P50" s="72">
        <f t="shared" si="28"/>
        <v>0.19470588235294117</v>
      </c>
      <c r="Q50" s="108">
        <v>331</v>
      </c>
      <c r="R50" s="273">
        <f t="shared" si="29"/>
        <v>0.76</v>
      </c>
      <c r="S50" s="149">
        <v>1292</v>
      </c>
      <c r="T50" s="235">
        <f t="shared" si="30"/>
        <v>1700</v>
      </c>
      <c r="U50" s="271">
        <f t="shared" si="31"/>
        <v>8.0683624801271864E-2</v>
      </c>
      <c r="V50" s="149">
        <v>203</v>
      </c>
      <c r="W50" s="72">
        <f t="shared" si="32"/>
        <v>0.29848966613672495</v>
      </c>
      <c r="X50" s="108">
        <v>751</v>
      </c>
      <c r="Y50" s="273">
        <f t="shared" si="33"/>
        <v>0.62082670906200321</v>
      </c>
      <c r="Z50" s="149">
        <v>1562</v>
      </c>
      <c r="AA50" s="235">
        <f t="shared" si="34"/>
        <v>2516</v>
      </c>
      <c r="AB50" s="277">
        <f t="shared" si="35"/>
        <v>4.9632451574824273E-2</v>
      </c>
      <c r="AC50" s="279">
        <f t="shared" si="36"/>
        <v>925</v>
      </c>
      <c r="AD50" s="277">
        <f t="shared" ref="AD50" si="58">IF(AE50=0,"-",AE50/$AH50)</f>
        <v>0.23662606642700004</v>
      </c>
      <c r="AE50" s="279">
        <f t="shared" si="20"/>
        <v>4410</v>
      </c>
      <c r="AF50" s="277">
        <f t="shared" ref="AF50" si="59">IF(AG50=0,"-",AG50/$AH50)</f>
        <v>0.71374148199817566</v>
      </c>
      <c r="AG50" s="279">
        <f t="shared" si="22"/>
        <v>13302</v>
      </c>
      <c r="AH50" s="235">
        <f t="shared" si="39"/>
        <v>18637</v>
      </c>
    </row>
    <row r="51" spans="2:34" ht="10.5" customHeight="1" x14ac:dyDescent="0.2">
      <c r="B51" s="440" t="s">
        <v>13</v>
      </c>
      <c r="C51" s="441"/>
      <c r="D51" s="441"/>
      <c r="E51" s="441"/>
      <c r="F51" s="442"/>
      <c r="G51" s="271">
        <f t="shared" si="23"/>
        <v>3.2210526315789474E-2</v>
      </c>
      <c r="H51" s="149">
        <v>1071</v>
      </c>
      <c r="I51" s="72">
        <f t="shared" si="24"/>
        <v>0.20424060150375939</v>
      </c>
      <c r="J51" s="108">
        <v>6791</v>
      </c>
      <c r="K51" s="273">
        <f t="shared" si="25"/>
        <v>0.76354887218045109</v>
      </c>
      <c r="L51" s="149">
        <v>25388</v>
      </c>
      <c r="M51" s="235">
        <f t="shared" si="26"/>
        <v>33250</v>
      </c>
      <c r="N51" s="271">
        <f t="shared" si="27"/>
        <v>9.3161546085232909E-3</v>
      </c>
      <c r="O51" s="149">
        <v>47</v>
      </c>
      <c r="P51" s="72">
        <f t="shared" si="28"/>
        <v>0.25966303270564917</v>
      </c>
      <c r="Q51" s="108">
        <v>1310</v>
      </c>
      <c r="R51" s="273">
        <f t="shared" si="29"/>
        <v>0.73102081268582753</v>
      </c>
      <c r="S51" s="149">
        <v>3688</v>
      </c>
      <c r="T51" s="235">
        <f t="shared" si="30"/>
        <v>5045</v>
      </c>
      <c r="U51" s="271">
        <f t="shared" si="31"/>
        <v>2.085747392815759E-2</v>
      </c>
      <c r="V51" s="149">
        <v>72</v>
      </c>
      <c r="W51" s="72">
        <f t="shared" si="32"/>
        <v>0.24913093858632676</v>
      </c>
      <c r="X51" s="108">
        <v>860</v>
      </c>
      <c r="Y51" s="273">
        <f t="shared" si="33"/>
        <v>0.73001158748551565</v>
      </c>
      <c r="Z51" s="149">
        <v>2520</v>
      </c>
      <c r="AA51" s="235">
        <f t="shared" si="34"/>
        <v>3452</v>
      </c>
      <c r="AB51" s="277">
        <f t="shared" si="35"/>
        <v>2.8505042278487078E-2</v>
      </c>
      <c r="AC51" s="279">
        <f t="shared" si="36"/>
        <v>1190</v>
      </c>
      <c r="AD51" s="277">
        <f t="shared" ref="AD51" si="60">IF(AE51=0,"-",AE51/$AH51)</f>
        <v>0.21465015450211991</v>
      </c>
      <c r="AE51" s="279">
        <f t="shared" si="20"/>
        <v>8961</v>
      </c>
      <c r="AF51" s="277">
        <f t="shared" ref="AF51" si="61">IF(AG51=0,"-",AG51/$AH51)</f>
        <v>0.75684480321939296</v>
      </c>
      <c r="AG51" s="279">
        <f t="shared" si="22"/>
        <v>31596</v>
      </c>
      <c r="AH51" s="235">
        <f t="shared" si="39"/>
        <v>41747</v>
      </c>
    </row>
    <row r="52" spans="2:34" ht="10.5" customHeight="1" x14ac:dyDescent="0.2">
      <c r="B52" s="440" t="s">
        <v>14</v>
      </c>
      <c r="C52" s="441"/>
      <c r="D52" s="441"/>
      <c r="E52" s="441"/>
      <c r="F52" s="442"/>
      <c r="G52" s="271">
        <f t="shared" si="23"/>
        <v>6.9701280227596016E-2</v>
      </c>
      <c r="H52" s="149">
        <v>245</v>
      </c>
      <c r="I52" s="72">
        <f t="shared" si="24"/>
        <v>0.23129445234708393</v>
      </c>
      <c r="J52" s="108">
        <v>813</v>
      </c>
      <c r="K52" s="273">
        <f t="shared" si="25"/>
        <v>0.69900426742532007</v>
      </c>
      <c r="L52" s="149">
        <v>2457</v>
      </c>
      <c r="M52" s="235">
        <f t="shared" si="26"/>
        <v>3515</v>
      </c>
      <c r="N52" s="271">
        <f t="shared" si="27"/>
        <v>6.41025641025641E-3</v>
      </c>
      <c r="O52" s="149">
        <v>2</v>
      </c>
      <c r="P52" s="72">
        <f t="shared" si="28"/>
        <v>0.24358974358974358</v>
      </c>
      <c r="Q52" s="108">
        <v>76</v>
      </c>
      <c r="R52" s="273">
        <f t="shared" si="29"/>
        <v>0.75</v>
      </c>
      <c r="S52" s="149">
        <v>234</v>
      </c>
      <c r="T52" s="235">
        <f t="shared" si="30"/>
        <v>312</v>
      </c>
      <c r="U52" s="271">
        <f t="shared" si="31"/>
        <v>1.5290519877675841E-2</v>
      </c>
      <c r="V52" s="149">
        <v>5</v>
      </c>
      <c r="W52" s="72">
        <f t="shared" si="32"/>
        <v>0.42201834862385323</v>
      </c>
      <c r="X52" s="108">
        <v>138</v>
      </c>
      <c r="Y52" s="273">
        <f t="shared" si="33"/>
        <v>0.56269113149847094</v>
      </c>
      <c r="Z52" s="149">
        <v>184</v>
      </c>
      <c r="AA52" s="235">
        <f t="shared" si="34"/>
        <v>327</v>
      </c>
      <c r="AB52" s="277">
        <f t="shared" si="35"/>
        <v>6.0664419836302358E-2</v>
      </c>
      <c r="AC52" s="279">
        <f t="shared" si="36"/>
        <v>252</v>
      </c>
      <c r="AD52" s="277">
        <f t="shared" ref="AD52" si="62">IF(AE52=0,"-",AE52/$AH52)</f>
        <v>0.24723158401540685</v>
      </c>
      <c r="AE52" s="279">
        <f t="shared" si="20"/>
        <v>1027</v>
      </c>
      <c r="AF52" s="277">
        <f t="shared" ref="AF52" si="63">IF(AG52=0,"-",AG52/$AH52)</f>
        <v>0.69210399614829077</v>
      </c>
      <c r="AG52" s="279">
        <f t="shared" si="22"/>
        <v>2875</v>
      </c>
      <c r="AH52" s="235">
        <f t="shared" si="39"/>
        <v>4154</v>
      </c>
    </row>
    <row r="53" spans="2:34" ht="10.5" customHeight="1" x14ac:dyDescent="0.2">
      <c r="B53" s="440" t="s">
        <v>15</v>
      </c>
      <c r="C53" s="441"/>
      <c r="D53" s="441"/>
      <c r="E53" s="441"/>
      <c r="F53" s="442"/>
      <c r="G53" s="271">
        <f t="shared" si="23"/>
        <v>1.3914095583787053E-2</v>
      </c>
      <c r="H53" s="149">
        <v>46</v>
      </c>
      <c r="I53" s="72">
        <f t="shared" si="24"/>
        <v>0.18935269207501512</v>
      </c>
      <c r="J53" s="108">
        <v>626</v>
      </c>
      <c r="K53" s="273">
        <f t="shared" si="25"/>
        <v>0.79673321234119787</v>
      </c>
      <c r="L53" s="149">
        <v>2634</v>
      </c>
      <c r="M53" s="235">
        <f t="shared" si="26"/>
        <v>3306</v>
      </c>
      <c r="N53" s="271">
        <f t="shared" si="27"/>
        <v>2.4972855591748101E-2</v>
      </c>
      <c r="O53" s="149">
        <v>23</v>
      </c>
      <c r="P53" s="72">
        <f t="shared" si="28"/>
        <v>0.33116178067318131</v>
      </c>
      <c r="Q53" s="108">
        <v>305</v>
      </c>
      <c r="R53" s="273">
        <f t="shared" si="29"/>
        <v>0.64386536373507053</v>
      </c>
      <c r="S53" s="149">
        <v>593</v>
      </c>
      <c r="T53" s="235">
        <f t="shared" si="30"/>
        <v>921</v>
      </c>
      <c r="U53" s="271">
        <f t="shared" si="31"/>
        <v>3.5335689045936397E-2</v>
      </c>
      <c r="V53" s="149">
        <v>10</v>
      </c>
      <c r="W53" s="72">
        <f t="shared" si="32"/>
        <v>0.21554770318021202</v>
      </c>
      <c r="X53" s="108">
        <v>61</v>
      </c>
      <c r="Y53" s="273">
        <f t="shared" si="33"/>
        <v>0.74911660777385158</v>
      </c>
      <c r="Z53" s="149">
        <v>212</v>
      </c>
      <c r="AA53" s="235">
        <f t="shared" si="34"/>
        <v>283</v>
      </c>
      <c r="AB53" s="277">
        <f t="shared" si="35"/>
        <v>1.7516629711751663E-2</v>
      </c>
      <c r="AC53" s="279">
        <f t="shared" si="36"/>
        <v>79</v>
      </c>
      <c r="AD53" s="277">
        <f t="shared" ref="AD53" si="64">IF(AE53=0,"-",AE53/$AH53)</f>
        <v>0.21995565410199558</v>
      </c>
      <c r="AE53" s="279">
        <f t="shared" si="20"/>
        <v>992</v>
      </c>
      <c r="AF53" s="277">
        <f t="shared" ref="AF53" si="65">IF(AG53=0,"-",AG53/$AH53)</f>
        <v>0.76252771618625281</v>
      </c>
      <c r="AG53" s="279">
        <f t="shared" si="22"/>
        <v>3439</v>
      </c>
      <c r="AH53" s="235">
        <f t="shared" si="39"/>
        <v>4510</v>
      </c>
    </row>
    <row r="54" spans="2:34" ht="10.5" customHeight="1" x14ac:dyDescent="0.2">
      <c r="B54" s="440" t="s">
        <v>16</v>
      </c>
      <c r="C54" s="441"/>
      <c r="D54" s="441"/>
      <c r="E54" s="441"/>
      <c r="F54" s="442"/>
      <c r="G54" s="271">
        <f t="shared" si="23"/>
        <v>3.6315557514323492E-2</v>
      </c>
      <c r="H54" s="149">
        <v>412</v>
      </c>
      <c r="I54" s="72">
        <f t="shared" si="24"/>
        <v>0.1997355663287792</v>
      </c>
      <c r="J54" s="108">
        <v>2266</v>
      </c>
      <c r="K54" s="273">
        <f t="shared" si="25"/>
        <v>0.76394887615689733</v>
      </c>
      <c r="L54" s="149">
        <v>8667</v>
      </c>
      <c r="M54" s="235">
        <f t="shared" si="26"/>
        <v>11345</v>
      </c>
      <c r="N54" s="271">
        <f t="shared" si="27"/>
        <v>4.0946656649135986E-2</v>
      </c>
      <c r="O54" s="149">
        <v>109</v>
      </c>
      <c r="P54" s="72">
        <f t="shared" si="28"/>
        <v>0.24267468069120962</v>
      </c>
      <c r="Q54" s="108">
        <v>646</v>
      </c>
      <c r="R54" s="273">
        <f t="shared" si="29"/>
        <v>0.71637866265965444</v>
      </c>
      <c r="S54" s="149">
        <v>1907</v>
      </c>
      <c r="T54" s="235">
        <f t="shared" si="30"/>
        <v>2662</v>
      </c>
      <c r="U54" s="271">
        <f t="shared" si="31"/>
        <v>5.5734190782422297E-2</v>
      </c>
      <c r="V54" s="149">
        <v>104</v>
      </c>
      <c r="W54" s="72">
        <f t="shared" si="32"/>
        <v>0.22132904608788853</v>
      </c>
      <c r="X54" s="108">
        <v>413</v>
      </c>
      <c r="Y54" s="273">
        <f t="shared" si="33"/>
        <v>0.72293676312968913</v>
      </c>
      <c r="Z54" s="149">
        <v>1349</v>
      </c>
      <c r="AA54" s="235">
        <f t="shared" si="34"/>
        <v>1866</v>
      </c>
      <c r="AB54" s="277">
        <f t="shared" si="35"/>
        <v>3.9375039375039375E-2</v>
      </c>
      <c r="AC54" s="279">
        <f t="shared" si="36"/>
        <v>625</v>
      </c>
      <c r="AD54" s="277">
        <f t="shared" ref="AD54" si="66">IF(AE54=0,"-",AE54/$AH54)</f>
        <v>0.20947520947520948</v>
      </c>
      <c r="AE54" s="279">
        <f t="shared" si="20"/>
        <v>3325</v>
      </c>
      <c r="AF54" s="277">
        <f t="shared" ref="AF54" si="67">IF(AG54=0,"-",AG54/$AH54)</f>
        <v>0.75114975114975113</v>
      </c>
      <c r="AG54" s="279">
        <f t="shared" si="22"/>
        <v>11923</v>
      </c>
      <c r="AH54" s="235">
        <f t="shared" si="39"/>
        <v>15873</v>
      </c>
    </row>
    <row r="55" spans="2:34" ht="10.5" customHeight="1" x14ac:dyDescent="0.2">
      <c r="B55" s="440" t="s">
        <v>17</v>
      </c>
      <c r="C55" s="441"/>
      <c r="D55" s="441"/>
      <c r="E55" s="441"/>
      <c r="F55" s="442"/>
      <c r="G55" s="271">
        <f t="shared" si="23"/>
        <v>1.540216771249287E-2</v>
      </c>
      <c r="H55" s="149">
        <v>27</v>
      </c>
      <c r="I55" s="72">
        <f t="shared" si="24"/>
        <v>0.14204221334854536</v>
      </c>
      <c r="J55" s="108">
        <v>249</v>
      </c>
      <c r="K55" s="273">
        <f t="shared" si="25"/>
        <v>0.8425556189389618</v>
      </c>
      <c r="L55" s="149">
        <v>1477</v>
      </c>
      <c r="M55" s="235">
        <f t="shared" si="26"/>
        <v>1753</v>
      </c>
      <c r="N55" s="271">
        <f t="shared" si="27"/>
        <v>4.4117647058823532E-2</v>
      </c>
      <c r="O55" s="149">
        <v>6</v>
      </c>
      <c r="P55" s="72">
        <f t="shared" si="28"/>
        <v>0.18382352941176472</v>
      </c>
      <c r="Q55" s="108">
        <v>25</v>
      </c>
      <c r="R55" s="273">
        <f t="shared" si="29"/>
        <v>0.7720588235294118</v>
      </c>
      <c r="S55" s="149">
        <v>105</v>
      </c>
      <c r="T55" s="235">
        <f t="shared" si="30"/>
        <v>136</v>
      </c>
      <c r="U55" s="271">
        <f t="shared" si="31"/>
        <v>2.976190476190476E-2</v>
      </c>
      <c r="V55" s="149">
        <v>20</v>
      </c>
      <c r="W55" s="72">
        <f t="shared" si="32"/>
        <v>0.21130952380952381</v>
      </c>
      <c r="X55" s="108">
        <v>142</v>
      </c>
      <c r="Y55" s="273">
        <f t="shared" si="33"/>
        <v>0.7589285714285714</v>
      </c>
      <c r="Z55" s="149">
        <v>510</v>
      </c>
      <c r="AA55" s="235">
        <f t="shared" si="34"/>
        <v>672</v>
      </c>
      <c r="AB55" s="277">
        <f t="shared" si="35"/>
        <v>2.0695040999609528E-2</v>
      </c>
      <c r="AC55" s="279">
        <f t="shared" si="36"/>
        <v>53</v>
      </c>
      <c r="AD55" s="277">
        <f t="shared" ref="AD55" si="68">IF(AE55=0,"-",AE55/$AH55)</f>
        <v>0.16243654822335024</v>
      </c>
      <c r="AE55" s="279">
        <f t="shared" si="20"/>
        <v>416</v>
      </c>
      <c r="AF55" s="277">
        <f t="shared" ref="AF55" si="69">IF(AG55=0,"-",AG55/$AH55)</f>
        <v>0.8168684107770402</v>
      </c>
      <c r="AG55" s="279">
        <f t="shared" si="22"/>
        <v>2092</v>
      </c>
      <c r="AH55" s="235">
        <f t="shared" si="39"/>
        <v>2561</v>
      </c>
    </row>
    <row r="56" spans="2:34" ht="10.5" customHeight="1" x14ac:dyDescent="0.2">
      <c r="B56" s="440" t="s">
        <v>0</v>
      </c>
      <c r="C56" s="441"/>
      <c r="D56" s="441"/>
      <c r="E56" s="441"/>
      <c r="F56" s="442"/>
      <c r="G56" s="271">
        <f t="shared" si="23"/>
        <v>9.2233009708737865E-2</v>
      </c>
      <c r="H56" s="149">
        <v>19</v>
      </c>
      <c r="I56" s="72">
        <f t="shared" si="24"/>
        <v>0.28640776699029125</v>
      </c>
      <c r="J56" s="108">
        <v>59</v>
      </c>
      <c r="K56" s="273">
        <f t="shared" si="25"/>
        <v>0.62135922330097082</v>
      </c>
      <c r="L56" s="149">
        <v>128</v>
      </c>
      <c r="M56" s="235">
        <f t="shared" si="26"/>
        <v>206</v>
      </c>
      <c r="N56" s="271">
        <f t="shared" si="27"/>
        <v>2.2222222222222223E-2</v>
      </c>
      <c r="O56" s="149">
        <v>4</v>
      </c>
      <c r="P56" s="72">
        <f t="shared" si="28"/>
        <v>0.17222222222222222</v>
      </c>
      <c r="Q56" s="108">
        <v>31</v>
      </c>
      <c r="R56" s="273">
        <f t="shared" si="29"/>
        <v>0.80555555555555558</v>
      </c>
      <c r="S56" s="149">
        <v>145</v>
      </c>
      <c r="T56" s="235">
        <f t="shared" si="30"/>
        <v>180</v>
      </c>
      <c r="U56" s="271" t="str">
        <f t="shared" si="31"/>
        <v>-</v>
      </c>
      <c r="V56" s="149">
        <v>0</v>
      </c>
      <c r="W56" s="72" t="str">
        <f t="shared" si="32"/>
        <v>-</v>
      </c>
      <c r="X56" s="108">
        <v>0</v>
      </c>
      <c r="Y56" s="273" t="str">
        <f t="shared" si="33"/>
        <v>-</v>
      </c>
      <c r="Z56" s="149">
        <v>0</v>
      </c>
      <c r="AA56" s="235">
        <f t="shared" si="34"/>
        <v>0</v>
      </c>
      <c r="AB56" s="277">
        <f t="shared" si="35"/>
        <v>5.9585492227979271E-2</v>
      </c>
      <c r="AC56" s="279">
        <f t="shared" si="36"/>
        <v>23</v>
      </c>
      <c r="AD56" s="277">
        <f t="shared" ref="AD56" si="70">IF(AE56=0,"-",AE56/$AH56)</f>
        <v>0.23316062176165803</v>
      </c>
      <c r="AE56" s="279">
        <f t="shared" si="20"/>
        <v>90</v>
      </c>
      <c r="AF56" s="277">
        <f t="shared" ref="AF56" si="71">IF(AG56=0,"-",AG56/$AH56)</f>
        <v>0.70725388601036265</v>
      </c>
      <c r="AG56" s="279">
        <f t="shared" si="22"/>
        <v>273</v>
      </c>
      <c r="AH56" s="235">
        <f t="shared" si="39"/>
        <v>386</v>
      </c>
    </row>
    <row r="57" spans="2:34" ht="10.5" customHeight="1" x14ac:dyDescent="0.2">
      <c r="B57" s="463" t="str">
        <f>'Anexo II. Términos'!$B$52</f>
        <v>Total nacional</v>
      </c>
      <c r="C57" s="464"/>
      <c r="D57" s="464"/>
      <c r="E57" s="464"/>
      <c r="F57" s="465"/>
      <c r="G57" s="272">
        <f t="shared" si="23"/>
        <v>4.0710723477004794E-2</v>
      </c>
      <c r="H57" s="269">
        <f>SUM(H39:H56)</f>
        <v>8906</v>
      </c>
      <c r="I57" s="99">
        <f t="shared" si="24"/>
        <v>0.20369075209244708</v>
      </c>
      <c r="J57" s="214">
        <f>SUM(J39:J56)</f>
        <v>44560</v>
      </c>
      <c r="K57" s="274">
        <f t="shared" si="25"/>
        <v>0.75559852443054809</v>
      </c>
      <c r="L57" s="275">
        <f>SUM(L39:L56)</f>
        <v>165297</v>
      </c>
      <c r="M57" s="236">
        <f>SUM(M39:M56)</f>
        <v>218763</v>
      </c>
      <c r="N57" s="272">
        <f t="shared" si="27"/>
        <v>4.5578595658938452E-2</v>
      </c>
      <c r="O57" s="269">
        <f>SUM(O39:O56)</f>
        <v>1787</v>
      </c>
      <c r="P57" s="99">
        <f t="shared" si="28"/>
        <v>0.250261432907389</v>
      </c>
      <c r="Q57" s="214">
        <f>SUM(Q39:Q56)</f>
        <v>9812</v>
      </c>
      <c r="R57" s="274">
        <f t="shared" si="29"/>
        <v>0.70415997143367259</v>
      </c>
      <c r="S57" s="275">
        <f>SUM(S39:S56)</f>
        <v>27608</v>
      </c>
      <c r="T57" s="236">
        <f>SUM(T39:T56)</f>
        <v>39207</v>
      </c>
      <c r="U57" s="272">
        <f t="shared" si="31"/>
        <v>4.4455268712453318E-2</v>
      </c>
      <c r="V57" s="269">
        <f>SUM(V39:V56)</f>
        <v>1369</v>
      </c>
      <c r="W57" s="99">
        <f t="shared" si="32"/>
        <v>0.2383179087514207</v>
      </c>
      <c r="X57" s="214">
        <f>SUM(X39:X56)</f>
        <v>7339</v>
      </c>
      <c r="Y57" s="274">
        <f t="shared" si="33"/>
        <v>0.71722682253612602</v>
      </c>
      <c r="Z57" s="275">
        <f>SUM(Z39:Z56)</f>
        <v>22087</v>
      </c>
      <c r="AA57" s="236">
        <f>SUM(AA39:AA56)</f>
        <v>30795</v>
      </c>
      <c r="AB57" s="272">
        <f t="shared" si="35"/>
        <v>4.1770990251588661E-2</v>
      </c>
      <c r="AC57" s="269">
        <f>SUM(AC39:AC56)</f>
        <v>12062</v>
      </c>
      <c r="AD57" s="272">
        <f t="shared" ref="AD57" si="72">IF(AE57=0,"-",AE57/$AH57)</f>
        <v>0.2137066472737347</v>
      </c>
      <c r="AE57" s="269">
        <f t="shared" ref="AE57" si="73">SUM(AE39:AE56)</f>
        <v>61711</v>
      </c>
      <c r="AF57" s="272">
        <f t="shared" ref="AF57" si="74">IF(AG57=0,"-",AG57/$AH57)</f>
        <v>0.74452236247467662</v>
      </c>
      <c r="AG57" s="269">
        <f t="shared" ref="AG57" si="75">SUM(AG39:AG56)</f>
        <v>214992</v>
      </c>
      <c r="AH57" s="236">
        <f>SUM(AH39:AH56)</f>
        <v>288765</v>
      </c>
    </row>
    <row r="58" spans="2:34" ht="10.5" customHeight="1" x14ac:dyDescent="0.2">
      <c r="B58" s="267"/>
      <c r="C58" s="267"/>
      <c r="D58" s="267"/>
      <c r="E58" s="267"/>
      <c r="F58" s="267"/>
      <c r="G58" s="267"/>
      <c r="H58" s="267"/>
      <c r="I58" s="267"/>
      <c r="J58" s="267"/>
      <c r="K58" s="267"/>
      <c r="L58" s="267"/>
      <c r="M58" s="267"/>
      <c r="N58" s="267"/>
      <c r="O58" s="267"/>
      <c r="P58" s="267"/>
      <c r="Q58" s="267"/>
      <c r="R58" s="267"/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267"/>
      <c r="AG58" s="267"/>
      <c r="AH58" s="267"/>
    </row>
    <row r="59" spans="2:34" ht="10.5" customHeight="1" x14ac:dyDescent="0.2">
      <c r="B59" s="267"/>
      <c r="C59" s="267"/>
      <c r="D59" s="267"/>
      <c r="E59" s="267"/>
      <c r="F59" s="267"/>
      <c r="G59" s="267"/>
      <c r="H59" s="267"/>
      <c r="I59" s="267"/>
      <c r="J59" s="267"/>
      <c r="K59" s="267"/>
      <c r="L59" s="267"/>
      <c r="M59" s="267"/>
      <c r="N59" s="267"/>
      <c r="O59" s="267"/>
      <c r="P59" s="267"/>
      <c r="Q59" s="267"/>
      <c r="R59" s="267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</row>
    <row r="60" spans="2:34" ht="10.5" customHeight="1" x14ac:dyDescent="0.2">
      <c r="B60" s="267"/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7"/>
      <c r="AH60" s="267"/>
    </row>
    <row r="61" spans="2:34" ht="10.5" customHeight="1" x14ac:dyDescent="0.2">
      <c r="B61" s="267"/>
      <c r="C61" s="267"/>
      <c r="D61" s="267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267"/>
      <c r="AG61" s="267"/>
      <c r="AH61" s="267"/>
    </row>
    <row r="62" spans="2:34" ht="10.5" customHeight="1" x14ac:dyDescent="0.2">
      <c r="B62" s="267"/>
      <c r="C62" s="267"/>
      <c r="D62" s="267"/>
      <c r="E62" s="267"/>
      <c r="F62" s="267"/>
      <c r="G62" s="267"/>
      <c r="H62" s="267"/>
      <c r="I62" s="267"/>
      <c r="J62" s="267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267"/>
      <c r="AG62" s="267"/>
      <c r="AH62" s="267"/>
    </row>
    <row r="63" spans="2:34" ht="10.5" customHeight="1" x14ac:dyDescent="0.2">
      <c r="B63" s="267"/>
      <c r="C63" s="267"/>
      <c r="D63" s="267"/>
      <c r="E63" s="267"/>
      <c r="F63" s="267"/>
      <c r="G63" s="267"/>
      <c r="H63" s="267"/>
      <c r="I63" s="267"/>
      <c r="J63" s="267"/>
      <c r="K63" s="267"/>
      <c r="L63" s="267"/>
      <c r="M63" s="267"/>
      <c r="N63" s="267"/>
      <c r="O63" s="267"/>
      <c r="P63" s="267"/>
      <c r="Q63" s="267"/>
      <c r="R63" s="267"/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</row>
    <row r="64" spans="2:34" ht="10.5" customHeight="1" x14ac:dyDescent="0.2">
      <c r="B64" s="267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</row>
    <row r="65" spans="2:34" ht="10.5" customHeight="1" x14ac:dyDescent="0.2">
      <c r="B65" s="267"/>
      <c r="C65" s="267"/>
      <c r="D65" s="267"/>
      <c r="E65" s="267"/>
      <c r="F65" s="267"/>
      <c r="G65" s="267"/>
      <c r="H65" s="267"/>
      <c r="I65" s="267"/>
      <c r="J65" s="267"/>
      <c r="K65" s="267"/>
      <c r="L65" s="267"/>
      <c r="M65" s="267"/>
      <c r="N65" s="267"/>
      <c r="O65" s="267"/>
      <c r="P65" s="267"/>
      <c r="Q65" s="267"/>
      <c r="R65" s="267"/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</row>
    <row r="66" spans="2:34" ht="10.5" customHeight="1" x14ac:dyDescent="0.2">
      <c r="B66" s="267"/>
      <c r="C66" s="267"/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267"/>
      <c r="O66" s="267"/>
      <c r="P66" s="267"/>
      <c r="Q66" s="267"/>
      <c r="R66" s="267"/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</row>
    <row r="67" spans="2:34" ht="10.5" customHeight="1" x14ac:dyDescent="0.2">
      <c r="B67" s="267"/>
      <c r="C67" s="267"/>
      <c r="D67" s="267"/>
      <c r="E67" s="267"/>
      <c r="F67" s="267"/>
      <c r="G67" s="267"/>
      <c r="H67" s="267"/>
      <c r="I67" s="267"/>
      <c r="J67" s="267"/>
      <c r="K67" s="267"/>
      <c r="L67" s="267"/>
      <c r="M67" s="267"/>
      <c r="N67" s="267"/>
      <c r="O67" s="267"/>
      <c r="P67" s="267"/>
      <c r="Q67" s="267"/>
      <c r="R67" s="267"/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</row>
    <row r="68" spans="2:34" ht="10.5" customHeight="1" x14ac:dyDescent="0.2">
      <c r="B68" s="267"/>
      <c r="C68" s="267"/>
      <c r="D68" s="267"/>
      <c r="E68" s="267"/>
      <c r="F68" s="267"/>
      <c r="G68" s="267"/>
      <c r="H68" s="267"/>
      <c r="I68" s="267"/>
      <c r="J68" s="267"/>
      <c r="K68" s="267"/>
      <c r="L68" s="267"/>
      <c r="M68" s="267"/>
      <c r="N68" s="267"/>
      <c r="O68" s="267"/>
      <c r="P68" s="267"/>
      <c r="Q68" s="267"/>
      <c r="R68" s="267"/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</row>
    <row r="69" spans="2:34" ht="10.5" customHeight="1" x14ac:dyDescent="0.2">
      <c r="B69" s="267"/>
      <c r="C69" s="267"/>
      <c r="D69" s="267"/>
      <c r="E69" s="267"/>
      <c r="F69" s="267"/>
      <c r="G69" s="267"/>
      <c r="H69" s="267"/>
      <c r="I69" s="267"/>
      <c r="J69" s="267"/>
      <c r="K69" s="267"/>
      <c r="L69" s="267"/>
      <c r="M69" s="267"/>
      <c r="N69" s="267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</row>
    <row r="70" spans="2:34" ht="10.5" customHeight="1" x14ac:dyDescent="0.2"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7"/>
      <c r="N70" s="267"/>
      <c r="O70" s="267"/>
      <c r="P70" s="267"/>
      <c r="Q70" s="267"/>
      <c r="R70" s="267"/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</row>
    <row r="71" spans="2:34" ht="10.5" customHeight="1" x14ac:dyDescent="0.2">
      <c r="B71" s="267"/>
      <c r="C71" s="267"/>
      <c r="D71" s="267"/>
      <c r="E71" s="267"/>
      <c r="F71" s="267"/>
      <c r="G71" s="267"/>
      <c r="H71" s="267"/>
      <c r="I71" s="267"/>
      <c r="J71" s="267"/>
      <c r="K71" s="267"/>
      <c r="L71" s="267"/>
      <c r="M71" s="267"/>
      <c r="N71" s="267"/>
      <c r="O71" s="267"/>
      <c r="P71" s="267"/>
      <c r="Q71" s="267"/>
      <c r="R71" s="267"/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</row>
    <row r="72" spans="2:34" ht="10.5" customHeight="1" x14ac:dyDescent="0.2">
      <c r="B72" s="267"/>
      <c r="C72" s="267"/>
      <c r="D72" s="267"/>
      <c r="E72" s="267"/>
      <c r="F72" s="267"/>
      <c r="G72" s="267"/>
      <c r="H72" s="267"/>
      <c r="I72" s="267"/>
      <c r="J72" s="267"/>
      <c r="K72" s="267"/>
      <c r="L72" s="267"/>
      <c r="M72" s="267"/>
      <c r="N72" s="267"/>
      <c r="O72" s="267"/>
      <c r="P72" s="267"/>
      <c r="Q72" s="267"/>
      <c r="R72" s="267"/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</row>
    <row r="73" spans="2:34" ht="10.5" customHeight="1" x14ac:dyDescent="0.2">
      <c r="B73" s="267"/>
      <c r="C73" s="267"/>
      <c r="D73" s="267"/>
      <c r="E73" s="267"/>
      <c r="F73" s="267"/>
      <c r="G73" s="267"/>
      <c r="H73" s="267"/>
      <c r="I73" s="267"/>
      <c r="J73" s="267"/>
      <c r="K73" s="267"/>
      <c r="L73" s="267"/>
      <c r="M73" s="267"/>
      <c r="N73" s="267"/>
      <c r="O73" s="267"/>
      <c r="P73" s="267"/>
      <c r="Q73" s="267"/>
      <c r="R73" s="267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</row>
    <row r="74" spans="2:34" ht="10.5" customHeight="1" x14ac:dyDescent="0.2">
      <c r="B74" s="267"/>
      <c r="C74" s="267"/>
      <c r="D74" s="267"/>
      <c r="E74" s="267"/>
      <c r="F74" s="267"/>
      <c r="G74" s="267"/>
      <c r="H74" s="267"/>
      <c r="I74" s="267"/>
      <c r="J74" s="267"/>
      <c r="K74" s="267"/>
      <c r="L74" s="267"/>
      <c r="M74" s="267"/>
      <c r="N74" s="267"/>
      <c r="O74" s="267"/>
      <c r="P74" s="267"/>
      <c r="Q74" s="267"/>
      <c r="R74" s="267"/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</row>
    <row r="75" spans="2:34" ht="10.5" customHeight="1" x14ac:dyDescent="0.2">
      <c r="B75" s="267"/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</row>
    <row r="76" spans="2:34" ht="10.5" customHeight="1" x14ac:dyDescent="0.2">
      <c r="B76" s="267"/>
      <c r="C76" s="267"/>
      <c r="D76" s="267"/>
      <c r="E76" s="267"/>
      <c r="F76" s="267"/>
      <c r="G76" s="267"/>
      <c r="H76" s="267"/>
      <c r="I76" s="267"/>
      <c r="J76" s="267"/>
      <c r="K76" s="267"/>
      <c r="L76" s="267"/>
      <c r="M76" s="267"/>
      <c r="N76" s="267"/>
      <c r="O76" s="267"/>
      <c r="P76" s="267"/>
      <c r="Q76" s="267"/>
      <c r="R76" s="267"/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</row>
    <row r="77" spans="2:34" ht="10.5" customHeight="1" x14ac:dyDescent="0.2">
      <c r="B77" s="267"/>
      <c r="C77" s="267"/>
      <c r="D77" s="267"/>
      <c r="E77" s="267"/>
      <c r="F77" s="267"/>
      <c r="G77" s="267"/>
      <c r="H77" s="267"/>
      <c r="I77" s="267"/>
      <c r="J77" s="267"/>
      <c r="K77" s="267"/>
      <c r="L77" s="267"/>
      <c r="M77" s="267"/>
      <c r="N77" s="267"/>
      <c r="O77" s="267"/>
      <c r="P77" s="267"/>
      <c r="Q77" s="267"/>
      <c r="R77" s="267"/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</row>
    <row r="78" spans="2:34" ht="10.5" customHeight="1" x14ac:dyDescent="0.2">
      <c r="B78" s="267"/>
      <c r="C78" s="267"/>
      <c r="D78" s="267"/>
      <c r="E78" s="267"/>
      <c r="F78" s="267"/>
      <c r="G78" s="267"/>
      <c r="H78" s="267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</row>
    <row r="79" spans="2:34" ht="10.5" customHeight="1" x14ac:dyDescent="0.2">
      <c r="B79" s="267"/>
      <c r="C79" s="267"/>
      <c r="D79" s="267"/>
      <c r="E79" s="267"/>
      <c r="F79" s="267"/>
      <c r="G79" s="267"/>
      <c r="H79" s="267"/>
      <c r="I79" s="267"/>
      <c r="J79" s="267"/>
      <c r="K79" s="267"/>
      <c r="L79" s="267"/>
      <c r="M79" s="267"/>
      <c r="N79" s="267"/>
      <c r="O79" s="267"/>
      <c r="P79" s="267"/>
      <c r="Q79" s="267"/>
      <c r="R79" s="267"/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</row>
    <row r="80" spans="2:34" ht="10.5" customHeight="1" x14ac:dyDescent="0.2">
      <c r="B80" s="267"/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</row>
    <row r="81" spans="2:34" ht="10.5" customHeight="1" x14ac:dyDescent="0.2">
      <c r="B81" s="267"/>
      <c r="C81" s="267"/>
      <c r="D81" s="267"/>
      <c r="E81" s="267"/>
      <c r="F81" s="267"/>
      <c r="G81" s="267"/>
      <c r="H81" s="267"/>
      <c r="I81" s="267"/>
      <c r="J81" s="267"/>
      <c r="K81" s="267"/>
      <c r="L81" s="267"/>
      <c r="M81" s="267"/>
      <c r="N81" s="267"/>
      <c r="O81" s="267"/>
      <c r="P81" s="267"/>
      <c r="Q81" s="267"/>
      <c r="R81" s="267"/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</row>
    <row r="82" spans="2:34" ht="10.5" customHeight="1" x14ac:dyDescent="0.2">
      <c r="B82" s="267"/>
      <c r="C82" s="267"/>
      <c r="D82" s="267"/>
      <c r="E82" s="267"/>
      <c r="F82" s="267"/>
      <c r="G82" s="267"/>
      <c r="H82" s="267"/>
      <c r="I82" s="267"/>
      <c r="J82" s="267"/>
      <c r="K82" s="267"/>
      <c r="L82" s="267"/>
      <c r="M82" s="267"/>
      <c r="N82" s="267"/>
      <c r="O82" s="267"/>
      <c r="P82" s="267"/>
      <c r="Q82" s="267"/>
      <c r="R82" s="267"/>
      <c r="S82" s="267"/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</row>
    <row r="83" spans="2:34" ht="10.5" customHeight="1" x14ac:dyDescent="0.2">
      <c r="B83" s="267"/>
      <c r="C83" s="267"/>
      <c r="D83" s="267"/>
      <c r="E83" s="267"/>
      <c r="F83" s="267"/>
      <c r="G83" s="267"/>
      <c r="H83" s="267"/>
      <c r="I83" s="267"/>
      <c r="J83" s="267"/>
      <c r="K83" s="267"/>
      <c r="L83" s="267"/>
      <c r="M83" s="267"/>
      <c r="N83" s="267"/>
      <c r="O83" s="267"/>
      <c r="P83" s="267"/>
      <c r="Q83" s="267"/>
      <c r="R83" s="267"/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</row>
    <row r="84" spans="2:34" ht="10.5" customHeight="1" x14ac:dyDescent="0.2">
      <c r="B84" s="267"/>
      <c r="C84" s="267"/>
      <c r="D84" s="267"/>
      <c r="E84" s="267"/>
      <c r="F84" s="267"/>
      <c r="G84" s="267"/>
      <c r="H84" s="267"/>
      <c r="I84" s="267"/>
      <c r="J84" s="267"/>
      <c r="K84" s="267"/>
      <c r="L84" s="267"/>
      <c r="M84" s="267"/>
      <c r="N84" s="267"/>
      <c r="O84" s="267"/>
      <c r="P84" s="267"/>
      <c r="Q84" s="267"/>
      <c r="R84" s="267"/>
      <c r="S84" s="267"/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</row>
    <row r="85" spans="2:34" ht="10.5" customHeight="1" x14ac:dyDescent="0.2">
      <c r="B85" s="267"/>
      <c r="C85" s="267"/>
      <c r="D85" s="267"/>
      <c r="E85" s="267"/>
      <c r="F85" s="267"/>
      <c r="G85" s="267"/>
      <c r="H85" s="267"/>
      <c r="I85" s="267"/>
      <c r="J85" s="267"/>
      <c r="K85" s="267"/>
      <c r="L85" s="267"/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</row>
    <row r="86" spans="2:34" ht="10.5" customHeight="1" x14ac:dyDescent="0.2">
      <c r="B86" s="267"/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7"/>
      <c r="N86" s="267"/>
      <c r="O86" s="267"/>
      <c r="P86" s="267"/>
      <c r="Q86" s="267"/>
      <c r="R86" s="267"/>
      <c r="S86" s="267"/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</row>
    <row r="87" spans="2:34" ht="10.5" customHeight="1" x14ac:dyDescent="0.2">
      <c r="B87" s="267"/>
      <c r="C87" s="267"/>
      <c r="D87" s="267"/>
      <c r="E87" s="267"/>
      <c r="F87" s="267"/>
      <c r="G87" s="267"/>
      <c r="H87" s="267"/>
      <c r="I87" s="267"/>
      <c r="J87" s="267"/>
      <c r="K87" s="267"/>
      <c r="L87" s="267"/>
      <c r="M87" s="267"/>
      <c r="N87" s="267"/>
      <c r="O87" s="267"/>
      <c r="P87" s="267"/>
      <c r="Q87" s="267"/>
      <c r="R87" s="267"/>
      <c r="S87" s="267"/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</row>
    <row r="88" spans="2:34" ht="10.5" customHeight="1" x14ac:dyDescent="0.2">
      <c r="B88" s="267"/>
      <c r="C88" s="267"/>
      <c r="D88" s="267"/>
      <c r="E88" s="267"/>
      <c r="F88" s="267"/>
      <c r="G88" s="267"/>
      <c r="H88" s="267"/>
      <c r="I88" s="267"/>
      <c r="J88" s="267"/>
      <c r="K88" s="267"/>
      <c r="L88" s="267"/>
      <c r="M88" s="267"/>
      <c r="N88" s="267"/>
      <c r="O88" s="267"/>
      <c r="P88" s="267"/>
      <c r="Q88" s="267"/>
      <c r="R88" s="267"/>
      <c r="S88" s="267"/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</row>
    <row r="89" spans="2:34" ht="10.5" customHeight="1" x14ac:dyDescent="0.2">
      <c r="B89" s="267"/>
      <c r="C89" s="267"/>
      <c r="D89" s="267"/>
      <c r="E89" s="267"/>
      <c r="F89" s="267"/>
      <c r="G89" s="267"/>
      <c r="H89" s="267"/>
      <c r="I89" s="267"/>
      <c r="J89" s="267"/>
      <c r="K89" s="267"/>
      <c r="L89" s="267"/>
      <c r="M89" s="267"/>
      <c r="N89" s="267"/>
      <c r="O89" s="267"/>
      <c r="P89" s="267"/>
      <c r="Q89" s="267"/>
      <c r="R89" s="267"/>
      <c r="S89" s="267"/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67"/>
      <c r="AH89" s="267"/>
    </row>
    <row r="90" spans="2:34" ht="10.5" customHeight="1" x14ac:dyDescent="0.2">
      <c r="B90" s="267"/>
      <c r="C90" s="267"/>
      <c r="D90" s="267"/>
      <c r="E90" s="267"/>
      <c r="F90" s="267"/>
      <c r="G90" s="267"/>
      <c r="H90" s="267"/>
      <c r="I90" s="267"/>
      <c r="J90" s="267"/>
      <c r="K90" s="267"/>
      <c r="L90" s="267"/>
      <c r="M90" s="267"/>
      <c r="N90" s="267"/>
      <c r="O90" s="267"/>
      <c r="P90" s="267"/>
      <c r="Q90" s="267"/>
      <c r="R90" s="267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</row>
    <row r="91" spans="2:34" ht="10.5" customHeight="1" x14ac:dyDescent="0.2">
      <c r="B91" s="267"/>
      <c r="C91" s="267"/>
      <c r="D91" s="267"/>
      <c r="E91" s="267"/>
      <c r="F91" s="267"/>
      <c r="G91" s="267"/>
      <c r="H91" s="267"/>
      <c r="I91" s="267"/>
      <c r="J91" s="267"/>
      <c r="K91" s="267"/>
      <c r="L91" s="267"/>
      <c r="M91" s="267"/>
      <c r="N91" s="267"/>
      <c r="O91" s="267"/>
      <c r="P91" s="267"/>
      <c r="Q91" s="267"/>
      <c r="R91" s="267"/>
      <c r="S91" s="267"/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67"/>
      <c r="AH91" s="267"/>
    </row>
    <row r="92" spans="2:34" ht="10.5" customHeight="1" x14ac:dyDescent="0.2">
      <c r="B92" s="267"/>
      <c r="C92" s="267"/>
      <c r="D92" s="267"/>
      <c r="E92" s="267"/>
      <c r="F92" s="267"/>
      <c r="G92" s="267"/>
      <c r="H92" s="267"/>
      <c r="I92" s="267"/>
      <c r="J92" s="267"/>
      <c r="K92" s="267"/>
      <c r="L92" s="267"/>
      <c r="M92" s="267"/>
      <c r="N92" s="267"/>
      <c r="O92" s="267"/>
      <c r="P92" s="267"/>
      <c r="Q92" s="267"/>
      <c r="R92" s="267"/>
      <c r="S92" s="267"/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</row>
    <row r="93" spans="2:34" ht="10.5" customHeight="1" x14ac:dyDescent="0.2">
      <c r="B93" s="267"/>
      <c r="C93" s="267"/>
      <c r="D93" s="267"/>
      <c r="E93" s="267"/>
      <c r="F93" s="267"/>
      <c r="G93" s="267"/>
      <c r="H93" s="267"/>
      <c r="I93" s="267"/>
      <c r="J93" s="267"/>
      <c r="K93" s="267"/>
      <c r="L93" s="267"/>
      <c r="M93" s="267"/>
      <c r="N93" s="267"/>
      <c r="O93" s="267"/>
      <c r="P93" s="267"/>
      <c r="Q93" s="267"/>
      <c r="R93" s="267"/>
      <c r="S93" s="267"/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</row>
    <row r="94" spans="2:34" ht="10.5" customHeight="1" x14ac:dyDescent="0.2">
      <c r="B94" s="267"/>
      <c r="C94" s="267"/>
      <c r="D94" s="267"/>
      <c r="E94" s="267"/>
      <c r="F94" s="267"/>
      <c r="G94" s="267"/>
      <c r="H94" s="267"/>
      <c r="I94" s="267"/>
      <c r="J94" s="267"/>
      <c r="K94" s="267"/>
      <c r="L94" s="267"/>
      <c r="M94" s="267"/>
      <c r="N94" s="267"/>
      <c r="O94" s="267"/>
      <c r="P94" s="267"/>
      <c r="Q94" s="267"/>
      <c r="R94" s="267"/>
      <c r="S94" s="267"/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</row>
    <row r="95" spans="2:34" ht="10.5" customHeight="1" x14ac:dyDescent="0.2"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</row>
    <row r="96" spans="2:34" ht="10.5" customHeight="1" x14ac:dyDescent="0.2">
      <c r="B96" s="267"/>
      <c r="C96" s="267"/>
      <c r="D96" s="267"/>
      <c r="E96" s="267"/>
      <c r="F96" s="267"/>
      <c r="G96" s="267"/>
      <c r="H96" s="267"/>
      <c r="I96" s="267"/>
      <c r="J96" s="267"/>
      <c r="K96" s="267"/>
      <c r="L96" s="267"/>
      <c r="M96" s="267"/>
      <c r="N96" s="267"/>
      <c r="O96" s="267"/>
      <c r="P96" s="267"/>
      <c r="Q96" s="267"/>
      <c r="R96" s="267"/>
      <c r="S96" s="267"/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</row>
    <row r="97" spans="2:34" ht="10.5" customHeight="1" x14ac:dyDescent="0.2">
      <c r="B97" s="267"/>
      <c r="C97" s="267"/>
      <c r="D97" s="267"/>
      <c r="E97" s="267"/>
      <c r="F97" s="267"/>
      <c r="G97" s="267"/>
      <c r="H97" s="267"/>
      <c r="I97" s="267"/>
      <c r="J97" s="267"/>
      <c r="K97" s="267"/>
      <c r="L97" s="267"/>
      <c r="M97" s="267"/>
      <c r="N97" s="267"/>
      <c r="O97" s="267"/>
      <c r="P97" s="267"/>
      <c r="Q97" s="267"/>
      <c r="R97" s="267"/>
      <c r="S97" s="267"/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</row>
    <row r="98" spans="2:34" ht="10.5" customHeight="1" x14ac:dyDescent="0.2">
      <c r="B98" s="267"/>
      <c r="C98" s="267"/>
      <c r="D98" s="267"/>
      <c r="E98" s="267"/>
      <c r="F98" s="267"/>
      <c r="G98" s="267"/>
      <c r="H98" s="267"/>
      <c r="I98" s="267"/>
      <c r="J98" s="267"/>
      <c r="K98" s="267"/>
      <c r="L98" s="267"/>
      <c r="M98" s="267"/>
      <c r="N98" s="267"/>
      <c r="O98" s="267"/>
      <c r="P98" s="267"/>
      <c r="Q98" s="267"/>
      <c r="R98" s="267"/>
      <c r="S98" s="267"/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</row>
    <row r="99" spans="2:34" ht="10.5" customHeight="1" x14ac:dyDescent="0.2">
      <c r="B99" s="267"/>
      <c r="C99" s="267"/>
      <c r="D99" s="267"/>
      <c r="E99" s="267"/>
      <c r="F99" s="267"/>
      <c r="G99" s="267"/>
      <c r="H99" s="267"/>
      <c r="I99" s="267"/>
      <c r="J99" s="267"/>
      <c r="K99" s="267"/>
      <c r="L99" s="267"/>
      <c r="M99" s="267"/>
      <c r="N99" s="267"/>
      <c r="O99" s="267"/>
      <c r="P99" s="267"/>
      <c r="Q99" s="267"/>
      <c r="R99" s="267"/>
      <c r="S99" s="267"/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</row>
    <row r="100" spans="2:34" ht="10.5" customHeight="1" x14ac:dyDescent="0.2">
      <c r="B100" s="267"/>
      <c r="C100" s="267"/>
      <c r="D100" s="267"/>
      <c r="E100" s="267"/>
      <c r="F100" s="267"/>
      <c r="G100" s="267"/>
      <c r="H100" s="267"/>
      <c r="I100" s="267"/>
      <c r="J100" s="267"/>
      <c r="K100" s="267"/>
      <c r="L100" s="267"/>
      <c r="M100" s="267"/>
      <c r="N100" s="267"/>
      <c r="O100" s="267"/>
      <c r="P100" s="267"/>
      <c r="Q100" s="267"/>
      <c r="R100" s="267"/>
      <c r="S100" s="267"/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</row>
    <row r="101" spans="2:34" ht="10.5" customHeight="1" x14ac:dyDescent="0.2">
      <c r="B101" s="267"/>
      <c r="C101" s="267"/>
      <c r="D101" s="267"/>
      <c r="E101" s="267"/>
      <c r="F101" s="267"/>
      <c r="G101" s="267"/>
      <c r="H101" s="267"/>
      <c r="I101" s="267"/>
      <c r="J101" s="267"/>
      <c r="K101" s="267"/>
      <c r="L101" s="267"/>
      <c r="M101" s="267"/>
      <c r="N101" s="267"/>
      <c r="O101" s="267"/>
      <c r="P101" s="267"/>
      <c r="Q101" s="267"/>
      <c r="R101" s="267"/>
      <c r="S101" s="267"/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7"/>
      <c r="AH101" s="267"/>
    </row>
    <row r="102" spans="2:34" ht="10.5" customHeight="1" x14ac:dyDescent="0.2">
      <c r="B102" s="4"/>
      <c r="G102" s="4"/>
      <c r="I102" s="4"/>
      <c r="K102" s="4"/>
      <c r="N102" s="4"/>
      <c r="P102" s="4"/>
      <c r="R102" s="4"/>
      <c r="U102" s="4"/>
      <c r="W102" s="4"/>
      <c r="Y102" s="4"/>
    </row>
    <row r="103" spans="2:34" ht="10.5" customHeight="1" x14ac:dyDescent="0.2">
      <c r="B103" s="4"/>
      <c r="G103" s="116"/>
      <c r="H103" s="116"/>
      <c r="I103" s="4"/>
      <c r="J103" s="116"/>
      <c r="K103" s="4"/>
      <c r="L103" s="116"/>
      <c r="N103" s="4"/>
      <c r="O103" s="116"/>
      <c r="P103" s="4"/>
      <c r="Q103" s="116"/>
      <c r="R103" s="4"/>
      <c r="S103" s="116"/>
      <c r="T103" s="116"/>
      <c r="U103" s="4"/>
      <c r="V103" s="116"/>
      <c r="W103" s="4"/>
      <c r="X103" s="116"/>
      <c r="Y103" s="4"/>
      <c r="Z103" s="116"/>
      <c r="AC103" s="116"/>
      <c r="AD103" s="116"/>
      <c r="AE103" s="116"/>
      <c r="AF103" s="116"/>
      <c r="AG103" s="116"/>
      <c r="AH103" s="116"/>
    </row>
    <row r="104" spans="2:34" ht="10.5" customHeight="1" x14ac:dyDescent="0.2">
      <c r="B104" s="4"/>
      <c r="G104" s="4"/>
      <c r="I104" s="4"/>
      <c r="K104" s="4"/>
      <c r="N104" s="4"/>
      <c r="P104" s="4"/>
      <c r="R104" s="4"/>
      <c r="U104" s="4"/>
      <c r="W104" s="4"/>
      <c r="Y104" s="4"/>
    </row>
    <row r="105" spans="2:34" ht="10.5" customHeight="1" x14ac:dyDescent="0.2">
      <c r="B105" s="4"/>
      <c r="G105" s="4"/>
      <c r="I105" s="4"/>
      <c r="K105" s="4"/>
      <c r="N105" s="4"/>
      <c r="P105" s="4"/>
      <c r="R105" s="4"/>
      <c r="U105" s="4"/>
      <c r="W105" s="4"/>
      <c r="Y105" s="4"/>
    </row>
    <row r="106" spans="2:34" ht="10.5" customHeight="1" x14ac:dyDescent="0.2">
      <c r="B106" s="4"/>
      <c r="G106" s="26"/>
      <c r="H106" s="26"/>
      <c r="I106" s="26"/>
      <c r="J106" s="26"/>
      <c r="K106" s="26"/>
      <c r="L106" s="26"/>
      <c r="N106" s="26"/>
      <c r="O106" s="26"/>
      <c r="P106" s="26"/>
      <c r="Q106" s="26"/>
      <c r="R106" s="26"/>
      <c r="U106" s="26"/>
      <c r="V106" s="26"/>
      <c r="W106" s="26"/>
      <c r="X106" s="26"/>
      <c r="Y106" s="26"/>
    </row>
    <row r="107" spans="2:34" ht="10.5" customHeight="1" x14ac:dyDescent="0.2">
      <c r="B107" s="4"/>
    </row>
    <row r="108" spans="2:34" ht="10.5" customHeight="1" x14ac:dyDescent="0.2">
      <c r="B108" s="4"/>
      <c r="G108" s="4"/>
      <c r="I108" s="4"/>
      <c r="K108" s="4"/>
      <c r="N108" s="4"/>
      <c r="P108" s="4"/>
      <c r="R108" s="4"/>
      <c r="U108" s="4"/>
      <c r="W108" s="4"/>
      <c r="Y108" s="4"/>
    </row>
    <row r="109" spans="2:34" ht="10.5" customHeight="1" x14ac:dyDescent="0.2"/>
    <row r="110" spans="2:34" ht="10.5" customHeight="1" x14ac:dyDescent="0.2">
      <c r="B110" s="4"/>
      <c r="H110" s="4"/>
      <c r="J110" s="4"/>
      <c r="L110" s="4"/>
      <c r="O110" s="4"/>
      <c r="Q110" s="4"/>
      <c r="S110" s="4"/>
      <c r="V110" s="4"/>
      <c r="X110" s="4"/>
      <c r="Z110" s="4"/>
    </row>
    <row r="111" spans="2:34" ht="10.5" customHeight="1" x14ac:dyDescent="0.2">
      <c r="B111" s="4"/>
      <c r="H111" s="116"/>
      <c r="I111" s="116"/>
      <c r="J111" s="4"/>
      <c r="K111" s="116"/>
      <c r="L111" s="4"/>
      <c r="O111" s="4"/>
      <c r="P111" s="116"/>
      <c r="Q111" s="4"/>
      <c r="R111" s="116"/>
      <c r="S111" s="4"/>
      <c r="V111" s="4"/>
      <c r="X111" s="4"/>
      <c r="Y111" s="116"/>
      <c r="Z111" s="4"/>
    </row>
    <row r="112" spans="2:34" ht="10.5" customHeight="1" x14ac:dyDescent="0.2">
      <c r="B112" s="4"/>
      <c r="H112" s="4"/>
      <c r="J112" s="4"/>
      <c r="L112" s="4"/>
      <c r="O112" s="4"/>
      <c r="Q112" s="4"/>
      <c r="S112" s="4"/>
      <c r="V112" s="4"/>
      <c r="X112" s="4"/>
      <c r="Z112" s="4"/>
    </row>
    <row r="113" spans="2:26" ht="10.5" customHeight="1" x14ac:dyDescent="0.2">
      <c r="B113" s="4"/>
      <c r="H113" s="4"/>
      <c r="J113" s="4"/>
      <c r="L113" s="4"/>
      <c r="O113" s="4"/>
      <c r="Q113" s="4"/>
      <c r="S113" s="4"/>
      <c r="V113" s="4"/>
      <c r="X113" s="4"/>
      <c r="Z113" s="4"/>
    </row>
    <row r="114" spans="2:26" ht="10.5" customHeight="1" x14ac:dyDescent="0.2">
      <c r="B114" s="4"/>
      <c r="H114" s="26"/>
      <c r="I114" s="26"/>
      <c r="J114" s="26"/>
      <c r="K114" s="26"/>
      <c r="L114" s="26"/>
      <c r="O114" s="26"/>
      <c r="P114" s="26"/>
      <c r="Q114" s="26"/>
      <c r="R114" s="26"/>
      <c r="S114" s="26"/>
      <c r="V114" s="26"/>
      <c r="W114" s="26"/>
      <c r="X114" s="26"/>
      <c r="Y114" s="26"/>
      <c r="Z114" s="26"/>
    </row>
    <row r="115" spans="2:26" ht="10.5" customHeight="1" x14ac:dyDescent="0.2">
      <c r="B115" s="4"/>
    </row>
    <row r="116" spans="2:26" ht="10.5" customHeight="1" x14ac:dyDescent="0.2">
      <c r="B116" s="4"/>
      <c r="H116" s="4"/>
      <c r="J116" s="4"/>
      <c r="L116" s="4"/>
      <c r="O116" s="4"/>
      <c r="Q116" s="4"/>
      <c r="S116" s="4"/>
      <c r="V116" s="4"/>
      <c r="X116" s="4"/>
      <c r="Z116" s="4"/>
    </row>
    <row r="117" spans="2:26" ht="10.5" customHeight="1" x14ac:dyDescent="0.2"/>
    <row r="118" spans="2:26" ht="10.5" customHeight="1" x14ac:dyDescent="0.2"/>
    <row r="119" spans="2:26" ht="10.5" customHeight="1" x14ac:dyDescent="0.2"/>
    <row r="120" spans="2:26" ht="10.5" customHeight="1" x14ac:dyDescent="0.2"/>
    <row r="121" spans="2:26" ht="10.5" customHeight="1" x14ac:dyDescent="0.2"/>
    <row r="122" spans="2:26" ht="10.5" customHeight="1" x14ac:dyDescent="0.2"/>
    <row r="123" spans="2:26" ht="10.5" customHeight="1" x14ac:dyDescent="0.2"/>
    <row r="124" spans="2:26" ht="10.5" customHeight="1" x14ac:dyDescent="0.2"/>
    <row r="125" spans="2:26" ht="10.5" customHeight="1" x14ac:dyDescent="0.2"/>
    <row r="126" spans="2:26" ht="10.5" customHeight="1" x14ac:dyDescent="0.2"/>
    <row r="127" spans="2:26" ht="10.5" customHeight="1" x14ac:dyDescent="0.2"/>
    <row r="128" spans="2:26" ht="10.5" customHeight="1" x14ac:dyDescent="0.2"/>
    <row r="129" spans="17:19" ht="10.5" customHeight="1" x14ac:dyDescent="0.2"/>
    <row r="130" spans="17:19" ht="10.5" customHeight="1" x14ac:dyDescent="0.2"/>
    <row r="131" spans="17:19" ht="10.5" customHeight="1" x14ac:dyDescent="0.2"/>
    <row r="132" spans="17:19" ht="10.5" customHeight="1" x14ac:dyDescent="0.2"/>
    <row r="133" spans="17:19" ht="10.5" customHeight="1" x14ac:dyDescent="0.2"/>
    <row r="134" spans="17:19" ht="10.5" customHeight="1" x14ac:dyDescent="0.2"/>
    <row r="135" spans="17:19" ht="10.5" customHeight="1" x14ac:dyDescent="0.2"/>
    <row r="136" spans="17:19" ht="10.5" customHeight="1" x14ac:dyDescent="0.2"/>
    <row r="137" spans="17:19" ht="10.5" customHeight="1" x14ac:dyDescent="0.2">
      <c r="Q137" s="50"/>
      <c r="R137" s="51"/>
      <c r="S137" s="50"/>
    </row>
    <row r="138" spans="17:19" ht="10.5" customHeight="1" x14ac:dyDescent="0.2">
      <c r="Q138" s="50"/>
      <c r="R138" s="51"/>
      <c r="S138" s="50"/>
    </row>
    <row r="139" spans="17:19" ht="10.5" customHeight="1" x14ac:dyDescent="0.2">
      <c r="Q139" s="50"/>
      <c r="R139" s="51"/>
      <c r="S139" s="50"/>
    </row>
    <row r="140" spans="17:19" ht="10.5" customHeight="1" x14ac:dyDescent="0.2">
      <c r="Q140" s="50"/>
      <c r="R140" s="51"/>
      <c r="S140" s="50"/>
    </row>
    <row r="141" spans="17:19" ht="10.5" customHeight="1" x14ac:dyDescent="0.2">
      <c r="Q141" s="50"/>
      <c r="R141" s="51"/>
      <c r="S141" s="50"/>
    </row>
    <row r="142" spans="17:19" ht="10.5" customHeight="1" x14ac:dyDescent="0.2">
      <c r="Q142" s="50"/>
      <c r="R142" s="51"/>
      <c r="S142" s="50"/>
    </row>
    <row r="143" spans="17:19" ht="10.5" customHeight="1" x14ac:dyDescent="0.2">
      <c r="Q143" s="50"/>
      <c r="R143" s="51"/>
      <c r="S143" s="50"/>
    </row>
    <row r="144" spans="17:19" ht="10.5" customHeight="1" x14ac:dyDescent="0.2">
      <c r="Q144" s="50"/>
      <c r="R144" s="51"/>
      <c r="S144" s="50"/>
    </row>
    <row r="145" spans="17:19" ht="10.5" customHeight="1" x14ac:dyDescent="0.2">
      <c r="Q145" s="50"/>
      <c r="R145" s="51"/>
      <c r="S145" s="50"/>
    </row>
    <row r="146" spans="17:19" ht="10.5" customHeight="1" x14ac:dyDescent="0.2">
      <c r="Q146" s="50"/>
      <c r="R146" s="51"/>
      <c r="S146" s="50"/>
    </row>
    <row r="147" spans="17:19" ht="10.5" customHeight="1" x14ac:dyDescent="0.2">
      <c r="Q147" s="50"/>
      <c r="R147" s="51"/>
      <c r="S147" s="50"/>
    </row>
    <row r="148" spans="17:19" ht="10.5" customHeight="1" x14ac:dyDescent="0.2">
      <c r="Q148" s="50"/>
      <c r="R148" s="51"/>
      <c r="S148" s="50"/>
    </row>
    <row r="149" spans="17:19" ht="10.5" customHeight="1" x14ac:dyDescent="0.2">
      <c r="Q149" s="50"/>
      <c r="R149" s="51"/>
      <c r="S149" s="50"/>
    </row>
    <row r="150" spans="17:19" ht="10.5" customHeight="1" x14ac:dyDescent="0.2">
      <c r="Q150" s="50"/>
      <c r="R150" s="51"/>
      <c r="S150" s="50"/>
    </row>
    <row r="151" spans="17:19" ht="10.5" customHeight="1" x14ac:dyDescent="0.2">
      <c r="Q151" s="50"/>
      <c r="R151" s="51"/>
      <c r="S151" s="50"/>
    </row>
    <row r="152" spans="17:19" ht="10.5" customHeight="1" x14ac:dyDescent="0.2">
      <c r="Q152" s="50"/>
      <c r="R152" s="51"/>
      <c r="S152" s="50"/>
    </row>
    <row r="153" spans="17:19" ht="10.5" customHeight="1" x14ac:dyDescent="0.2">
      <c r="Q153" s="50"/>
      <c r="R153" s="51"/>
      <c r="S153" s="50"/>
    </row>
    <row r="154" spans="17:19" ht="10.5" customHeight="1" x14ac:dyDescent="0.2">
      <c r="Q154" s="50"/>
      <c r="R154" s="51"/>
      <c r="S154" s="50"/>
    </row>
    <row r="155" spans="17:19" ht="10.5" customHeight="1" x14ac:dyDescent="0.2">
      <c r="Q155" s="50"/>
      <c r="R155" s="51"/>
      <c r="S155" s="50"/>
    </row>
    <row r="156" spans="17:19" ht="10.5" customHeight="1" x14ac:dyDescent="0.2">
      <c r="Q156" s="50"/>
      <c r="R156" s="51"/>
      <c r="S156" s="50"/>
    </row>
    <row r="157" spans="17:19" ht="10.5" customHeight="1" x14ac:dyDescent="0.2">
      <c r="Q157" s="50"/>
      <c r="R157" s="51"/>
      <c r="S157" s="50"/>
    </row>
    <row r="158" spans="17:19" ht="10.5" customHeight="1" x14ac:dyDescent="0.2">
      <c r="Q158" s="50"/>
      <c r="R158" s="51"/>
      <c r="S158" s="50"/>
    </row>
    <row r="159" spans="17:19" ht="10.5" customHeight="1" x14ac:dyDescent="0.2">
      <c r="Q159" s="50"/>
      <c r="R159" s="51"/>
      <c r="S159" s="50"/>
    </row>
    <row r="160" spans="17:19" ht="10.5" customHeight="1" x14ac:dyDescent="0.2">
      <c r="Q160" s="50"/>
      <c r="R160" s="51"/>
      <c r="S160" s="50"/>
    </row>
    <row r="161" spans="17:19" ht="10.5" customHeight="1" x14ac:dyDescent="0.2">
      <c r="Q161" s="50"/>
      <c r="R161" s="51"/>
      <c r="S161" s="50"/>
    </row>
    <row r="162" spans="17:19" ht="10.5" customHeight="1" x14ac:dyDescent="0.2">
      <c r="Q162" s="50"/>
      <c r="R162" s="51"/>
      <c r="S162" s="50"/>
    </row>
    <row r="163" spans="17:19" ht="10.5" customHeight="1" x14ac:dyDescent="0.2">
      <c r="Q163" s="50"/>
      <c r="R163" s="51"/>
      <c r="S163" s="50"/>
    </row>
    <row r="164" spans="17:19" ht="10.5" customHeight="1" x14ac:dyDescent="0.2">
      <c r="Q164" s="50"/>
      <c r="R164" s="51"/>
      <c r="S164" s="50"/>
    </row>
    <row r="165" spans="17:19" ht="10.5" customHeight="1" x14ac:dyDescent="0.2">
      <c r="Q165" s="50"/>
      <c r="R165" s="51"/>
      <c r="S165" s="50"/>
    </row>
    <row r="166" spans="17:19" ht="10.5" customHeight="1" x14ac:dyDescent="0.2">
      <c r="Q166" s="50"/>
      <c r="R166" s="51"/>
      <c r="S166" s="50"/>
    </row>
    <row r="167" spans="17:19" ht="10.5" customHeight="1" x14ac:dyDescent="0.2">
      <c r="Q167" s="50"/>
      <c r="R167" s="51"/>
      <c r="S167" s="50"/>
    </row>
    <row r="168" spans="17:19" ht="10.5" customHeight="1" x14ac:dyDescent="0.2">
      <c r="Q168" s="50"/>
      <c r="R168" s="51"/>
      <c r="S168" s="50"/>
    </row>
    <row r="169" spans="17:19" ht="10.5" customHeight="1" x14ac:dyDescent="0.2">
      <c r="Q169" s="50"/>
      <c r="R169" s="51"/>
      <c r="S169" s="50"/>
    </row>
    <row r="170" spans="17:19" ht="10.5" customHeight="1" x14ac:dyDescent="0.2">
      <c r="Q170" s="50"/>
      <c r="R170" s="51"/>
      <c r="S170" s="50"/>
    </row>
    <row r="171" spans="17:19" ht="10.5" customHeight="1" x14ac:dyDescent="0.2">
      <c r="Q171" s="50"/>
      <c r="R171" s="51"/>
      <c r="S171" s="50"/>
    </row>
    <row r="172" spans="17:19" ht="10.5" customHeight="1" x14ac:dyDescent="0.2">
      <c r="Q172" s="50"/>
      <c r="R172" s="51"/>
      <c r="S172" s="50"/>
    </row>
    <row r="173" spans="17:19" ht="10.5" customHeight="1" x14ac:dyDescent="0.2">
      <c r="Q173" s="50"/>
      <c r="R173" s="51"/>
      <c r="S173" s="50"/>
    </row>
    <row r="174" spans="17:19" ht="10.5" customHeight="1" x14ac:dyDescent="0.2">
      <c r="Q174" s="50"/>
      <c r="R174" s="51"/>
      <c r="S174" s="50"/>
    </row>
    <row r="175" spans="17:19" ht="10.5" customHeight="1" x14ac:dyDescent="0.2">
      <c r="Q175" s="50"/>
      <c r="R175" s="51"/>
      <c r="S175" s="50"/>
    </row>
    <row r="176" spans="17:19" ht="10.5" customHeight="1" x14ac:dyDescent="0.2">
      <c r="Q176" s="50"/>
      <c r="R176" s="51"/>
      <c r="S176" s="50"/>
    </row>
    <row r="177" spans="17:19" ht="10.5" customHeight="1" x14ac:dyDescent="0.2">
      <c r="Q177" s="50"/>
      <c r="R177" s="51"/>
      <c r="S177" s="50"/>
    </row>
    <row r="178" spans="17:19" ht="10.5" customHeight="1" x14ac:dyDescent="0.2"/>
    <row r="179" spans="17:19" ht="10.5" customHeight="1" x14ac:dyDescent="0.2"/>
    <row r="180" spans="17:19" ht="10.5" customHeight="1" x14ac:dyDescent="0.2"/>
    <row r="181" spans="17:19" ht="10.5" customHeight="1" x14ac:dyDescent="0.2"/>
    <row r="182" spans="17:19" ht="10.5" customHeight="1" x14ac:dyDescent="0.2"/>
    <row r="183" spans="17:19" ht="10.5" customHeight="1" x14ac:dyDescent="0.2"/>
    <row r="184" spans="17:19" ht="10.5" customHeight="1" x14ac:dyDescent="0.2"/>
    <row r="185" spans="17:19" ht="10.5" customHeight="1" x14ac:dyDescent="0.2"/>
    <row r="186" spans="17:19" ht="10.5" customHeight="1" x14ac:dyDescent="0.2"/>
    <row r="187" spans="17:19" ht="10.5" customHeight="1" x14ac:dyDescent="0.2"/>
    <row r="188" spans="17:19" ht="10.5" customHeight="1" x14ac:dyDescent="0.2"/>
    <row r="189" spans="17:19" ht="10.5" customHeight="1" x14ac:dyDescent="0.2"/>
    <row r="190" spans="17:19" ht="10.5" customHeight="1" x14ac:dyDescent="0.2"/>
    <row r="191" spans="17:19" ht="10.5" customHeight="1" x14ac:dyDescent="0.2"/>
    <row r="192" spans="17:19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78">
    <mergeCell ref="AD35:AE37"/>
    <mergeCell ref="U35:V37"/>
    <mergeCell ref="W35:X37"/>
    <mergeCell ref="Y35:Z37"/>
    <mergeCell ref="AA35:AA37"/>
    <mergeCell ref="AB35:AC37"/>
    <mergeCell ref="B57:F57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45:F45"/>
    <mergeCell ref="B39:F39"/>
    <mergeCell ref="G35:H37"/>
    <mergeCell ref="I35:J37"/>
    <mergeCell ref="K35:L37"/>
    <mergeCell ref="B40:F40"/>
    <mergeCell ref="B41:F41"/>
    <mergeCell ref="B42:F42"/>
    <mergeCell ref="B43:F43"/>
    <mergeCell ref="B44:F44"/>
    <mergeCell ref="B27:F27"/>
    <mergeCell ref="B28:F28"/>
    <mergeCell ref="B29:F29"/>
    <mergeCell ref="B33:AH33"/>
    <mergeCell ref="B34:F38"/>
    <mergeCell ref="G34:M34"/>
    <mergeCell ref="N34:T34"/>
    <mergeCell ref="U34:AA34"/>
    <mergeCell ref="AB34:AH34"/>
    <mergeCell ref="M35:M37"/>
    <mergeCell ref="N35:O37"/>
    <mergeCell ref="P35:Q37"/>
    <mergeCell ref="R35:S37"/>
    <mergeCell ref="T35:T37"/>
    <mergeCell ref="AF35:AG37"/>
    <mergeCell ref="AH35:AH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4:F14"/>
    <mergeCell ref="P9:Q9"/>
    <mergeCell ref="R9:S9"/>
    <mergeCell ref="U9:V9"/>
    <mergeCell ref="W9:X9"/>
    <mergeCell ref="B11:F11"/>
    <mergeCell ref="B12:F12"/>
    <mergeCell ref="B13:F13"/>
    <mergeCell ref="B7:AH7"/>
    <mergeCell ref="B8:F10"/>
    <mergeCell ref="G8:M8"/>
    <mergeCell ref="N8:T8"/>
    <mergeCell ref="U8:AA8"/>
    <mergeCell ref="AB8:AH8"/>
    <mergeCell ref="G9:H9"/>
    <mergeCell ref="I9:J9"/>
    <mergeCell ref="K9:L9"/>
    <mergeCell ref="N9:O9"/>
    <mergeCell ref="AD9:AE9"/>
    <mergeCell ref="AF9:AG9"/>
    <mergeCell ref="Y9:Z9"/>
    <mergeCell ref="AB9:AC9"/>
  </mergeCells>
  <conditionalFormatting sqref="H11:H28">
    <cfRule type="colorScale" priority="25">
      <colorScale>
        <cfvo type="min"/>
        <cfvo type="max"/>
        <color rgb="FFFCFCFF"/>
        <color rgb="FF63BE7B"/>
      </colorScale>
    </cfRule>
  </conditionalFormatting>
  <conditionalFormatting sqref="H39:H5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11:J28">
    <cfRule type="colorScale" priority="24">
      <colorScale>
        <cfvo type="min"/>
        <cfvo type="max"/>
        <color rgb="FFFCFCFF"/>
        <color rgb="FF63BE7B"/>
      </colorScale>
    </cfRule>
  </conditionalFormatting>
  <conditionalFormatting sqref="J39:J5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11:L28">
    <cfRule type="colorScale" priority="23">
      <colorScale>
        <cfvo type="min"/>
        <cfvo type="max"/>
        <color rgb="FFFCFCFF"/>
        <color rgb="FF63BE7B"/>
      </colorScale>
    </cfRule>
  </conditionalFormatting>
  <conditionalFormatting sqref="L39:L56">
    <cfRule type="colorScale" priority="10">
      <colorScale>
        <cfvo type="min"/>
        <cfvo type="max"/>
        <color rgb="FFFCFCFF"/>
        <color rgb="FF63BE7B"/>
      </colorScale>
    </cfRule>
  </conditionalFormatting>
  <conditionalFormatting sqref="O11:O28">
    <cfRule type="colorScale" priority="22">
      <colorScale>
        <cfvo type="min"/>
        <cfvo type="max"/>
        <color rgb="FFFCFCFF"/>
        <color rgb="FF63BE7B"/>
      </colorScale>
    </cfRule>
  </conditionalFormatting>
  <conditionalFormatting sqref="O39:O56">
    <cfRule type="colorScale" priority="9">
      <colorScale>
        <cfvo type="min"/>
        <cfvo type="max"/>
        <color rgb="FFFCFCFF"/>
        <color rgb="FF63BE7B"/>
      </colorScale>
    </cfRule>
  </conditionalFormatting>
  <conditionalFormatting sqref="Q11:Q28">
    <cfRule type="colorScale" priority="21">
      <colorScale>
        <cfvo type="min"/>
        <cfvo type="max"/>
        <color rgb="FFFCFCFF"/>
        <color rgb="FF63BE7B"/>
      </colorScale>
    </cfRule>
  </conditionalFormatting>
  <conditionalFormatting sqref="Q39:Q56">
    <cfRule type="colorScale" priority="8">
      <colorScale>
        <cfvo type="min"/>
        <cfvo type="max"/>
        <color rgb="FFFCFCFF"/>
        <color rgb="FF63BE7B"/>
      </colorScale>
    </cfRule>
  </conditionalFormatting>
  <conditionalFormatting sqref="S11:S28">
    <cfRule type="colorScale" priority="20">
      <colorScale>
        <cfvo type="min"/>
        <cfvo type="max"/>
        <color rgb="FFFCFCFF"/>
        <color rgb="FF63BE7B"/>
      </colorScale>
    </cfRule>
  </conditionalFormatting>
  <conditionalFormatting sqref="S39:S56">
    <cfRule type="colorScale" priority="7">
      <colorScale>
        <cfvo type="min"/>
        <cfvo type="max"/>
        <color rgb="FFFCFCFF"/>
        <color rgb="FF63BE7B"/>
      </colorScale>
    </cfRule>
  </conditionalFormatting>
  <conditionalFormatting sqref="V11:V28">
    <cfRule type="colorScale" priority="19">
      <colorScale>
        <cfvo type="min"/>
        <cfvo type="max"/>
        <color rgb="FFFCFCFF"/>
        <color rgb="FF63BE7B"/>
      </colorScale>
    </cfRule>
  </conditionalFormatting>
  <conditionalFormatting sqref="V39:V56">
    <cfRule type="colorScale" priority="6">
      <colorScale>
        <cfvo type="min"/>
        <cfvo type="max"/>
        <color rgb="FFFCFCFF"/>
        <color rgb="FF63BE7B"/>
      </colorScale>
    </cfRule>
  </conditionalFormatting>
  <conditionalFormatting sqref="X11:X28">
    <cfRule type="colorScale" priority="18">
      <colorScale>
        <cfvo type="min"/>
        <cfvo type="max"/>
        <color rgb="FFFCFCFF"/>
        <color rgb="FF63BE7B"/>
      </colorScale>
    </cfRule>
  </conditionalFormatting>
  <conditionalFormatting sqref="X39:X56">
    <cfRule type="colorScale" priority="5">
      <colorScale>
        <cfvo type="min"/>
        <cfvo type="max"/>
        <color rgb="FFFCFCFF"/>
        <color rgb="FF63BE7B"/>
      </colorScale>
    </cfRule>
  </conditionalFormatting>
  <conditionalFormatting sqref="Z11:Z28">
    <cfRule type="colorScale" priority="17">
      <colorScale>
        <cfvo type="min"/>
        <cfvo type="max"/>
        <color rgb="FFFCFCFF"/>
        <color rgb="FF63BE7B"/>
      </colorScale>
    </cfRule>
  </conditionalFormatting>
  <conditionalFormatting sqref="Z39:Z56">
    <cfRule type="colorScale" priority="4">
      <colorScale>
        <cfvo type="min"/>
        <cfvo type="max"/>
        <color rgb="FFFCFCFF"/>
        <color rgb="FF63BE7B"/>
      </colorScale>
    </cfRule>
  </conditionalFormatting>
  <conditionalFormatting sqref="AC11:AC28">
    <cfRule type="colorScale" priority="16">
      <colorScale>
        <cfvo type="min"/>
        <cfvo type="max"/>
        <color rgb="FFFCFCFF"/>
        <color rgb="FF63BE7B"/>
      </colorScale>
    </cfRule>
  </conditionalFormatting>
  <conditionalFormatting sqref="AC39:AC56">
    <cfRule type="colorScale" priority="3">
      <colorScale>
        <cfvo type="min"/>
        <cfvo type="max"/>
        <color rgb="FFFCFCFF"/>
        <color rgb="FF63BE7B"/>
      </colorScale>
    </cfRule>
  </conditionalFormatting>
  <conditionalFormatting sqref="AE11:AE28">
    <cfRule type="colorScale" priority="15">
      <colorScale>
        <cfvo type="min"/>
        <cfvo type="max"/>
        <color rgb="FFFCFCFF"/>
        <color rgb="FF63BE7B"/>
      </colorScale>
    </cfRule>
  </conditionalFormatting>
  <conditionalFormatting sqref="AE39:AE56">
    <cfRule type="colorScale" priority="2">
      <colorScale>
        <cfvo type="min"/>
        <cfvo type="max"/>
        <color rgb="FFFCFCFF"/>
        <color rgb="FF63BE7B"/>
      </colorScale>
    </cfRule>
  </conditionalFormatting>
  <conditionalFormatting sqref="AG11:AG28">
    <cfRule type="colorScale" priority="14">
      <colorScale>
        <cfvo type="min"/>
        <cfvo type="max"/>
        <color rgb="FFFCFCFF"/>
        <color rgb="FF63BE7B"/>
      </colorScale>
    </cfRule>
  </conditionalFormatting>
  <conditionalFormatting sqref="AG39:AG56">
    <cfRule type="colorScale" priority="1">
      <colorScale>
        <cfvo type="min"/>
        <cfvo type="max"/>
        <color rgb="FFFCFCFF"/>
        <color rgb="FF63BE7B"/>
      </colorScale>
    </cfRule>
  </conditionalFormatting>
  <conditionalFormatting sqref="AH11:AH28">
    <cfRule type="colorScale" priority="13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0F00-000000000000}"/>
  </hyperlinks>
  <pageMargins left="0.7" right="0.7" top="0.75" bottom="0.75" header="0.3" footer="0.3"/>
  <pageSetup paperSize="9" scale="56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38" width="8.5703125" customWidth="1"/>
  </cols>
  <sheetData>
    <row r="1" spans="1:19" ht="10.5" customHeight="1" x14ac:dyDescent="0.2"/>
    <row r="2" spans="1:19" ht="10.5" customHeight="1" x14ac:dyDescent="0.2">
      <c r="B2" s="31" t="s">
        <v>235</v>
      </c>
    </row>
    <row r="3" spans="1:19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9" ht="10.5" customHeight="1" x14ac:dyDescent="0.2">
      <c r="A4" s="45"/>
      <c r="O4" s="4"/>
      <c r="P4" s="4"/>
      <c r="Q4" s="4"/>
      <c r="R4" s="4"/>
      <c r="S4" s="4"/>
    </row>
    <row r="5" spans="1:19" ht="10.5" customHeight="1" x14ac:dyDescent="0.2">
      <c r="A5" s="45"/>
      <c r="B5" s="44" t="str">
        <f>Índice!$B$27</f>
        <v>1.2.3.3. Perfil del residente por sexo en centros de atención a personas mayores</v>
      </c>
      <c r="O5" s="4"/>
      <c r="P5" s="4"/>
      <c r="Q5" s="4"/>
      <c r="R5" s="4"/>
      <c r="S5" s="4"/>
    </row>
    <row r="6" spans="1:19" ht="10.5" customHeight="1" x14ac:dyDescent="0.2">
      <c r="A6" s="45"/>
      <c r="B6" s="44"/>
      <c r="C6" s="134"/>
      <c r="N6" s="4"/>
      <c r="O6" s="4"/>
      <c r="P6" s="4"/>
      <c r="Q6" s="4"/>
      <c r="R6" s="4"/>
      <c r="S6" s="4"/>
    </row>
    <row r="7" spans="1:19" ht="10.5" customHeight="1" x14ac:dyDescent="0.2">
      <c r="B7" s="538" t="str">
        <f>'Anexo I. Abreviaturas'!$B$38</f>
        <v>Centros de atención a personas mayores</v>
      </c>
      <c r="C7" s="539"/>
      <c r="D7" s="539"/>
      <c r="E7" s="539"/>
      <c r="F7" s="539"/>
      <c r="G7" s="539"/>
      <c r="H7" s="539"/>
      <c r="I7" s="539"/>
      <c r="J7" s="539"/>
      <c r="K7" s="540"/>
      <c r="L7" s="111"/>
      <c r="M7" s="111"/>
    </row>
    <row r="8" spans="1:19" ht="10.5" customHeight="1" x14ac:dyDescent="0.2">
      <c r="B8" s="443" t="str">
        <f>'Anexo I. Abreviaturas'!$B$14</f>
        <v>CCAA</v>
      </c>
      <c r="C8" s="444"/>
      <c r="D8" s="444"/>
      <c r="E8" s="444"/>
      <c r="F8" s="445"/>
      <c r="G8" s="514" t="str">
        <f>'Anexo I. Abreviaturas'!$B$58</f>
        <v>Hombres</v>
      </c>
      <c r="H8" s="479"/>
      <c r="I8" s="514" t="str">
        <f>'Anexo I. Abreviaturas'!$B$65</f>
        <v>Mujeres</v>
      </c>
      <c r="J8" s="479"/>
      <c r="K8" s="283" t="str">
        <f>'Anexo II. Términos'!$B$51</f>
        <v>Total</v>
      </c>
      <c r="L8" s="111"/>
      <c r="M8" s="111"/>
    </row>
    <row r="9" spans="1:19" ht="10.5" customHeight="1" x14ac:dyDescent="0.2">
      <c r="B9" s="449"/>
      <c r="C9" s="450"/>
      <c r="D9" s="450"/>
      <c r="E9" s="450"/>
      <c r="F9" s="451"/>
      <c r="G9" s="173" t="str">
        <f>'Anexo I. Abreviaturas'!$B$16</f>
        <v>Núm.</v>
      </c>
      <c r="H9" s="175" t="str">
        <f>'Anexo I. Abreviaturas'!$B$8</f>
        <v>%</v>
      </c>
      <c r="I9" s="173" t="str">
        <f>'Anexo I. Abreviaturas'!$B$16</f>
        <v>Núm.</v>
      </c>
      <c r="J9" s="175" t="str">
        <f>'Anexo I. Abreviaturas'!$B$8</f>
        <v>%</v>
      </c>
      <c r="K9" s="284" t="str">
        <f>'Anexo I. Abreviaturas'!$B$16</f>
        <v>Núm.</v>
      </c>
      <c r="L9" s="111"/>
      <c r="M9" s="111"/>
    </row>
    <row r="10" spans="1:19" ht="10.5" customHeight="1" x14ac:dyDescent="0.2">
      <c r="B10" s="460" t="s">
        <v>7</v>
      </c>
      <c r="C10" s="461"/>
      <c r="D10" s="461"/>
      <c r="E10" s="461"/>
      <c r="F10" s="462"/>
      <c r="G10" s="75">
        <f>'1.2.2.1. Dotación. Plazas, resi'!G26+'1.2.2.1. Dotación. Plazas, resi'!J26</f>
        <v>8890</v>
      </c>
      <c r="H10" s="241">
        <f t="shared" ref="H10:H28" si="0">IF(G10=0,"-",G10/$K10)</f>
        <v>0.3441867668124976</v>
      </c>
      <c r="I10" s="75">
        <f>'1.2.2.1. Dotación. Plazas, resi'!H26+'1.2.2.1. Dotación. Plazas, resi'!K26</f>
        <v>16939</v>
      </c>
      <c r="J10" s="76">
        <f t="shared" ref="J10:J28" si="1">IF(I10=0,"-",I10/$K10)</f>
        <v>0.6558132331875024</v>
      </c>
      <c r="K10" s="77">
        <f>G10+I10</f>
        <v>25829</v>
      </c>
      <c r="L10" s="111"/>
      <c r="M10" s="111"/>
    </row>
    <row r="11" spans="1:19" ht="10.5" customHeight="1" x14ac:dyDescent="0.2">
      <c r="B11" s="440" t="s">
        <v>6</v>
      </c>
      <c r="C11" s="441"/>
      <c r="D11" s="441"/>
      <c r="E11" s="441"/>
      <c r="F11" s="442"/>
      <c r="G11" s="78">
        <f>'1.2.2.1. Dotación. Plazas, resi'!G27+'1.2.2.1. Dotación. Plazas, resi'!J27</f>
        <v>4849</v>
      </c>
      <c r="H11" s="72">
        <f t="shared" si="0"/>
        <v>0.33612921114654098</v>
      </c>
      <c r="I11" s="78">
        <f>'1.2.2.1. Dotación. Plazas, resi'!H27+'1.2.2.1. Dotación. Plazas, resi'!K27</f>
        <v>9577</v>
      </c>
      <c r="J11" s="72">
        <f t="shared" si="1"/>
        <v>0.66387078885345907</v>
      </c>
      <c r="K11" s="79">
        <f t="shared" ref="K11:K27" si="2">G11+I11</f>
        <v>14426</v>
      </c>
      <c r="L11" s="111"/>
      <c r="M11" s="111"/>
    </row>
    <row r="12" spans="1:19" ht="10.5" customHeight="1" x14ac:dyDescent="0.2">
      <c r="B12" s="440" t="s">
        <v>9</v>
      </c>
      <c r="C12" s="441"/>
      <c r="D12" s="441"/>
      <c r="E12" s="441"/>
      <c r="F12" s="442"/>
      <c r="G12" s="78">
        <f>'1.2.2.1. Dotación. Plazas, resi'!G28+'1.2.2.1. Dotación. Plazas, resi'!J28</f>
        <v>3474</v>
      </c>
      <c r="H12" s="72">
        <f t="shared" si="0"/>
        <v>0.31212938005390833</v>
      </c>
      <c r="I12" s="78">
        <f>'1.2.2.1. Dotación. Plazas, resi'!H28+'1.2.2.1. Dotación. Plazas, resi'!K28</f>
        <v>7656</v>
      </c>
      <c r="J12" s="72">
        <f t="shared" si="1"/>
        <v>0.68787061994609167</v>
      </c>
      <c r="K12" s="79">
        <f t="shared" si="2"/>
        <v>11130</v>
      </c>
      <c r="L12" s="111"/>
      <c r="M12" s="111"/>
    </row>
    <row r="13" spans="1:19" ht="10.5" customHeight="1" x14ac:dyDescent="0.2">
      <c r="B13" s="440" t="s">
        <v>10</v>
      </c>
      <c r="C13" s="441"/>
      <c r="D13" s="441"/>
      <c r="E13" s="441"/>
      <c r="F13" s="442"/>
      <c r="G13" s="78">
        <f>'1.2.2.1. Dotación. Plazas, resi'!G29+'1.2.2.1. Dotación. Plazas, resi'!J29</f>
        <v>1199</v>
      </c>
      <c r="H13" s="72">
        <f t="shared" si="0"/>
        <v>0.31240229286086502</v>
      </c>
      <c r="I13" s="78">
        <f>'1.2.2.1. Dotación. Plazas, resi'!H29+'1.2.2.1. Dotación. Plazas, resi'!K29</f>
        <v>2639</v>
      </c>
      <c r="J13" s="72">
        <f t="shared" si="1"/>
        <v>0.68759770713913493</v>
      </c>
      <c r="K13" s="79">
        <f t="shared" si="2"/>
        <v>3838</v>
      </c>
      <c r="L13" s="111"/>
      <c r="M13" s="111"/>
    </row>
    <row r="14" spans="1:19" ht="10.5" customHeight="1" x14ac:dyDescent="0.2">
      <c r="B14" s="440" t="s">
        <v>5</v>
      </c>
      <c r="C14" s="441"/>
      <c r="D14" s="441"/>
      <c r="E14" s="441"/>
      <c r="F14" s="442"/>
      <c r="G14" s="78">
        <f>'1.2.2.1. Dotación. Plazas, resi'!G30+'1.2.2.1. Dotación. Plazas, resi'!J30</f>
        <v>2002</v>
      </c>
      <c r="H14" s="72">
        <f t="shared" si="0"/>
        <v>0.33283458021612633</v>
      </c>
      <c r="I14" s="78">
        <f>'1.2.2.1. Dotación. Plazas, resi'!H30+'1.2.2.1. Dotación. Plazas, resi'!K30</f>
        <v>4013</v>
      </c>
      <c r="J14" s="72">
        <f t="shared" si="1"/>
        <v>0.66716541978387367</v>
      </c>
      <c r="K14" s="79">
        <f t="shared" si="2"/>
        <v>6015</v>
      </c>
      <c r="L14" s="111"/>
      <c r="M14" s="111"/>
    </row>
    <row r="15" spans="1:19" ht="10.5" customHeight="1" x14ac:dyDescent="0.2">
      <c r="B15" s="440" t="s">
        <v>4</v>
      </c>
      <c r="C15" s="441"/>
      <c r="D15" s="441"/>
      <c r="E15" s="441"/>
      <c r="F15" s="442"/>
      <c r="G15" s="78">
        <f>'1.2.2.1. Dotación. Plazas, resi'!G31+'1.2.2.1. Dotación. Plazas, resi'!J31</f>
        <v>1403</v>
      </c>
      <c r="H15" s="72">
        <f t="shared" si="0"/>
        <v>0.28504672897196259</v>
      </c>
      <c r="I15" s="78">
        <f>'1.2.2.1. Dotación. Plazas, resi'!H31+'1.2.2.1. Dotación. Plazas, resi'!K31</f>
        <v>3519</v>
      </c>
      <c r="J15" s="72">
        <f t="shared" si="1"/>
        <v>0.71495327102803741</v>
      </c>
      <c r="K15" s="79">
        <f t="shared" si="2"/>
        <v>4922</v>
      </c>
      <c r="L15" s="111"/>
      <c r="M15" s="111"/>
    </row>
    <row r="16" spans="1:19" ht="10.5" customHeight="1" x14ac:dyDescent="0.2">
      <c r="B16" s="440" t="s">
        <v>3</v>
      </c>
      <c r="C16" s="441"/>
      <c r="D16" s="441"/>
      <c r="E16" s="441"/>
      <c r="F16" s="442"/>
      <c r="G16" s="78">
        <f>'1.2.2.1. Dotación. Plazas, resi'!G32+'1.2.2.1. Dotación. Plazas, resi'!J32</f>
        <v>12549</v>
      </c>
      <c r="H16" s="72">
        <f t="shared" si="0"/>
        <v>0.3446864613947867</v>
      </c>
      <c r="I16" s="78">
        <f>'1.2.2.1. Dotación. Plazas, resi'!H32+'1.2.2.1. Dotación. Plazas, resi'!K32</f>
        <v>23858</v>
      </c>
      <c r="J16" s="72">
        <f t="shared" si="1"/>
        <v>0.65531353860521324</v>
      </c>
      <c r="K16" s="79">
        <f t="shared" si="2"/>
        <v>36407</v>
      </c>
      <c r="L16" s="111"/>
      <c r="M16" s="111"/>
    </row>
    <row r="17" spans="2:13" ht="10.5" customHeight="1" x14ac:dyDescent="0.2">
      <c r="B17" s="440" t="s">
        <v>11</v>
      </c>
      <c r="C17" s="441"/>
      <c r="D17" s="441"/>
      <c r="E17" s="441"/>
      <c r="F17" s="442"/>
      <c r="G17" s="78">
        <f>'1.2.2.1. Dotación. Plazas, resi'!G33+'1.2.2.1. Dotación. Plazas, resi'!J33</f>
        <v>7614</v>
      </c>
      <c r="H17" s="72">
        <f t="shared" si="0"/>
        <v>0.35876172077463131</v>
      </c>
      <c r="I17" s="78">
        <f>'1.2.2.1. Dotación. Plazas, resi'!H33+'1.2.2.1. Dotación. Plazas, resi'!K33</f>
        <v>13609</v>
      </c>
      <c r="J17" s="72">
        <f t="shared" si="1"/>
        <v>0.64123827922536869</v>
      </c>
      <c r="K17" s="79">
        <f t="shared" si="2"/>
        <v>21223</v>
      </c>
      <c r="L17" s="111"/>
      <c r="M17" s="111"/>
    </row>
    <row r="18" spans="2:13" ht="10.5" customHeight="1" x14ac:dyDescent="0.2">
      <c r="B18" s="440" t="s">
        <v>12</v>
      </c>
      <c r="C18" s="441"/>
      <c r="D18" s="441"/>
      <c r="E18" s="441"/>
      <c r="F18" s="442"/>
      <c r="G18" s="78">
        <f>'1.2.2.1. Dotación. Plazas, resi'!G34+'1.2.2.1. Dotación. Plazas, resi'!J34</f>
        <v>12753</v>
      </c>
      <c r="H18" s="72">
        <f t="shared" si="0"/>
        <v>0.27068961857661367</v>
      </c>
      <c r="I18" s="78">
        <f>'1.2.2.1. Dotación. Plazas, resi'!H34+'1.2.2.1. Dotación. Plazas, resi'!K34</f>
        <v>34360</v>
      </c>
      <c r="J18" s="72">
        <f t="shared" si="1"/>
        <v>0.72931038142338633</v>
      </c>
      <c r="K18" s="79">
        <f t="shared" si="2"/>
        <v>47113</v>
      </c>
      <c r="L18" s="111"/>
      <c r="M18" s="111"/>
    </row>
    <row r="19" spans="2:13" ht="10.5" customHeight="1" x14ac:dyDescent="0.2">
      <c r="B19" s="440" t="s">
        <v>2</v>
      </c>
      <c r="C19" s="441"/>
      <c r="D19" s="441"/>
      <c r="E19" s="441"/>
      <c r="F19" s="442"/>
      <c r="G19" s="78">
        <f>'1.2.2.1. Dotación. Plazas, resi'!G35+'1.2.2.1. Dotación. Plazas, resi'!J35</f>
        <v>6302</v>
      </c>
      <c r="H19" s="72">
        <f t="shared" si="0"/>
        <v>0.32118648386932369</v>
      </c>
      <c r="I19" s="78">
        <f>'1.2.2.1. Dotación. Plazas, resi'!H35+'1.2.2.1. Dotación. Plazas, resi'!K35</f>
        <v>13319</v>
      </c>
      <c r="J19" s="72">
        <f t="shared" si="1"/>
        <v>0.67881351613067631</v>
      </c>
      <c r="K19" s="79">
        <f t="shared" si="2"/>
        <v>19621</v>
      </c>
      <c r="L19" s="111"/>
      <c r="M19" s="111"/>
    </row>
    <row r="20" spans="2:13" ht="10.5" customHeight="1" x14ac:dyDescent="0.2">
      <c r="B20" s="440" t="s">
        <v>1</v>
      </c>
      <c r="C20" s="441"/>
      <c r="D20" s="441"/>
      <c r="E20" s="441"/>
      <c r="F20" s="442"/>
      <c r="G20" s="78">
        <f>'1.2.2.1. Dotación. Plazas, resi'!G36+'1.2.2.1. Dotación. Plazas, resi'!J36</f>
        <v>3743</v>
      </c>
      <c r="H20" s="72">
        <f t="shared" si="0"/>
        <v>0.36084064397956234</v>
      </c>
      <c r="I20" s="78">
        <f>'1.2.2.1. Dotación. Plazas, resi'!H36+'1.2.2.1. Dotación. Plazas, resi'!K36</f>
        <v>6630</v>
      </c>
      <c r="J20" s="72">
        <f t="shared" si="1"/>
        <v>0.63915935602043772</v>
      </c>
      <c r="K20" s="79">
        <f t="shared" si="2"/>
        <v>10373</v>
      </c>
      <c r="L20" s="111"/>
      <c r="M20" s="111"/>
    </row>
    <row r="21" spans="2:13" ht="10.5" customHeight="1" x14ac:dyDescent="0.2">
      <c r="B21" s="440" t="s">
        <v>8</v>
      </c>
      <c r="C21" s="441"/>
      <c r="D21" s="441"/>
      <c r="E21" s="441"/>
      <c r="F21" s="442"/>
      <c r="G21" s="78">
        <f>'1.2.2.1. Dotación. Plazas, resi'!G37+'1.2.2.1. Dotación. Plazas, resi'!J37</f>
        <v>6125</v>
      </c>
      <c r="H21" s="72">
        <f t="shared" si="0"/>
        <v>0.32864731448194451</v>
      </c>
      <c r="I21" s="78">
        <f>'1.2.2.1. Dotación. Plazas, resi'!H37+'1.2.2.1. Dotación. Plazas, resi'!K37</f>
        <v>12512</v>
      </c>
      <c r="J21" s="72">
        <f t="shared" si="1"/>
        <v>0.67135268551805549</v>
      </c>
      <c r="K21" s="79">
        <f t="shared" si="2"/>
        <v>18637</v>
      </c>
      <c r="L21" s="111"/>
      <c r="M21" s="111"/>
    </row>
    <row r="22" spans="2:13" ht="10.5" customHeight="1" x14ac:dyDescent="0.2">
      <c r="B22" s="440" t="s">
        <v>13</v>
      </c>
      <c r="C22" s="441"/>
      <c r="D22" s="441"/>
      <c r="E22" s="441"/>
      <c r="F22" s="442"/>
      <c r="G22" s="78">
        <f>'1.2.2.1. Dotación. Plazas, resi'!G38+'1.2.2.1. Dotación. Plazas, resi'!J38</f>
        <v>11978</v>
      </c>
      <c r="H22" s="72">
        <f t="shared" si="0"/>
        <v>0.28691882051404893</v>
      </c>
      <c r="I22" s="78">
        <f>'1.2.2.1. Dotación. Plazas, resi'!H38+'1.2.2.1. Dotación. Plazas, resi'!K38</f>
        <v>29769</v>
      </c>
      <c r="J22" s="72">
        <f t="shared" si="1"/>
        <v>0.71308117948595107</v>
      </c>
      <c r="K22" s="79">
        <f t="shared" si="2"/>
        <v>41747</v>
      </c>
      <c r="L22" s="111"/>
      <c r="M22" s="111"/>
    </row>
    <row r="23" spans="2:13" ht="10.5" customHeight="1" x14ac:dyDescent="0.2">
      <c r="B23" s="440" t="s">
        <v>14</v>
      </c>
      <c r="C23" s="441"/>
      <c r="D23" s="441"/>
      <c r="E23" s="441"/>
      <c r="F23" s="442"/>
      <c r="G23" s="78">
        <f>'1.2.2.1. Dotación. Plazas, resi'!G39+'1.2.2.1. Dotación. Plazas, resi'!J39</f>
        <v>1449</v>
      </c>
      <c r="H23" s="72">
        <f t="shared" si="0"/>
        <v>0.34882041405873859</v>
      </c>
      <c r="I23" s="78">
        <f>'1.2.2.1. Dotación. Plazas, resi'!H39+'1.2.2.1. Dotación. Plazas, resi'!K39</f>
        <v>2705</v>
      </c>
      <c r="J23" s="72">
        <f t="shared" si="1"/>
        <v>0.65117958594126146</v>
      </c>
      <c r="K23" s="79">
        <f t="shared" si="2"/>
        <v>4154</v>
      </c>
      <c r="L23" s="111"/>
      <c r="M23" s="111"/>
    </row>
    <row r="24" spans="2:13" ht="10.5" customHeight="1" x14ac:dyDescent="0.2">
      <c r="B24" s="440" t="s">
        <v>15</v>
      </c>
      <c r="C24" s="441"/>
      <c r="D24" s="441"/>
      <c r="E24" s="441"/>
      <c r="F24" s="442"/>
      <c r="G24" s="78">
        <f>'1.2.2.1. Dotación. Plazas, resi'!G40+'1.2.2.1. Dotación. Plazas, resi'!J40</f>
        <v>1589</v>
      </c>
      <c r="H24" s="72">
        <f t="shared" si="0"/>
        <v>0.35232815964523284</v>
      </c>
      <c r="I24" s="78">
        <f>'1.2.2.1. Dotación. Plazas, resi'!H40+'1.2.2.1. Dotación. Plazas, resi'!K40</f>
        <v>2921</v>
      </c>
      <c r="J24" s="72">
        <f t="shared" si="1"/>
        <v>0.64767184035476721</v>
      </c>
      <c r="K24" s="79">
        <f t="shared" si="2"/>
        <v>4510</v>
      </c>
      <c r="L24" s="111"/>
      <c r="M24" s="111"/>
    </row>
    <row r="25" spans="2:13" ht="10.5" customHeight="1" x14ac:dyDescent="0.2">
      <c r="B25" s="440" t="s">
        <v>16</v>
      </c>
      <c r="C25" s="441"/>
      <c r="D25" s="441"/>
      <c r="E25" s="441"/>
      <c r="F25" s="442"/>
      <c r="G25" s="78">
        <f>'1.2.2.1. Dotación. Plazas, resi'!G41+'1.2.2.1. Dotación. Plazas, resi'!J41</f>
        <v>4954</v>
      </c>
      <c r="H25" s="72">
        <f t="shared" si="0"/>
        <v>0.3121023121023121</v>
      </c>
      <c r="I25" s="78">
        <f>'1.2.2.1. Dotación. Plazas, resi'!H41+'1.2.2.1. Dotación. Plazas, resi'!K41</f>
        <v>10919</v>
      </c>
      <c r="J25" s="72">
        <f t="shared" si="1"/>
        <v>0.6878976878976879</v>
      </c>
      <c r="K25" s="79">
        <f t="shared" si="2"/>
        <v>15873</v>
      </c>
      <c r="L25" s="111"/>
      <c r="M25" s="111"/>
    </row>
    <row r="26" spans="2:13" ht="10.5" customHeight="1" x14ac:dyDescent="0.2">
      <c r="B26" s="440" t="s">
        <v>17</v>
      </c>
      <c r="C26" s="441"/>
      <c r="D26" s="441"/>
      <c r="E26" s="441"/>
      <c r="F26" s="442"/>
      <c r="G26" s="78">
        <f>'1.2.2.1. Dotación. Plazas, resi'!G42+'1.2.2.1. Dotación. Plazas, resi'!J42</f>
        <v>811</v>
      </c>
      <c r="H26" s="72">
        <f t="shared" si="0"/>
        <v>0.31667317454119487</v>
      </c>
      <c r="I26" s="78">
        <f>'1.2.2.1. Dotación. Plazas, resi'!H42+'1.2.2.1. Dotación. Plazas, resi'!K42</f>
        <v>1750</v>
      </c>
      <c r="J26" s="72">
        <f t="shared" si="1"/>
        <v>0.68332682545880519</v>
      </c>
      <c r="K26" s="79">
        <f t="shared" si="2"/>
        <v>2561</v>
      </c>
      <c r="L26" s="111"/>
      <c r="M26" s="111"/>
    </row>
    <row r="27" spans="2:13" ht="10.5" customHeight="1" x14ac:dyDescent="0.2">
      <c r="B27" s="440" t="s">
        <v>0</v>
      </c>
      <c r="C27" s="441"/>
      <c r="D27" s="441"/>
      <c r="E27" s="441"/>
      <c r="F27" s="442"/>
      <c r="G27" s="78">
        <f>'1.2.2.1. Dotación. Plazas, resi'!G43+'1.2.2.1. Dotación. Plazas, resi'!J43</f>
        <v>105</v>
      </c>
      <c r="H27" s="72">
        <f t="shared" si="0"/>
        <v>0.27202072538860106</v>
      </c>
      <c r="I27" s="78">
        <f>'1.2.2.1. Dotación. Plazas, resi'!H43+'1.2.2.1. Dotación. Plazas, resi'!K43</f>
        <v>281</v>
      </c>
      <c r="J27" s="72">
        <f t="shared" si="1"/>
        <v>0.727979274611399</v>
      </c>
      <c r="K27" s="79">
        <f t="shared" si="2"/>
        <v>386</v>
      </c>
      <c r="L27" s="111"/>
      <c r="M27" s="111"/>
    </row>
    <row r="28" spans="2:13" ht="10.5" customHeight="1" x14ac:dyDescent="0.2">
      <c r="B28" s="463" t="str">
        <f>'Anexo II. Términos'!$B$52</f>
        <v>Total nacional</v>
      </c>
      <c r="C28" s="464"/>
      <c r="D28" s="464"/>
      <c r="E28" s="464"/>
      <c r="F28" s="465"/>
      <c r="G28" s="80">
        <f>SUM(G10:G27)</f>
        <v>91789</v>
      </c>
      <c r="H28" s="243">
        <f t="shared" si="0"/>
        <v>0.31786747008813393</v>
      </c>
      <c r="I28" s="80">
        <f>SUM(I10:I27)</f>
        <v>196976</v>
      </c>
      <c r="J28" s="99">
        <f t="shared" si="1"/>
        <v>0.68213252991186601</v>
      </c>
      <c r="K28" s="282">
        <f>SUM(K10:K27)</f>
        <v>288765</v>
      </c>
      <c r="L28" s="111"/>
      <c r="M28" s="111"/>
    </row>
    <row r="29" spans="2:13" ht="10.5" customHeight="1" x14ac:dyDescent="0.2">
      <c r="L29" s="111"/>
      <c r="M29" s="111"/>
    </row>
    <row r="30" spans="2:13" ht="10.5" customHeight="1" x14ac:dyDescent="0.2"/>
    <row r="31" spans="2:13" ht="10.5" customHeight="1" x14ac:dyDescent="0.2"/>
    <row r="32" spans="2:13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23">
    <mergeCell ref="B25:F25"/>
    <mergeCell ref="B26:F26"/>
    <mergeCell ref="B27:F27"/>
    <mergeCell ref="B28:F28"/>
    <mergeCell ref="B19:F19"/>
    <mergeCell ref="B20:F20"/>
    <mergeCell ref="B21:F21"/>
    <mergeCell ref="B22:F22"/>
    <mergeCell ref="B23:F23"/>
    <mergeCell ref="B24:F24"/>
    <mergeCell ref="B7:K7"/>
    <mergeCell ref="B18:F18"/>
    <mergeCell ref="B8:F9"/>
    <mergeCell ref="G8:H8"/>
    <mergeCell ref="I8:J8"/>
    <mergeCell ref="B10:F10"/>
    <mergeCell ref="B11:F11"/>
    <mergeCell ref="B12:F12"/>
    <mergeCell ref="B13:F13"/>
    <mergeCell ref="B14:F14"/>
    <mergeCell ref="B15:F15"/>
    <mergeCell ref="B16:F16"/>
    <mergeCell ref="B17:F17"/>
  </mergeCells>
  <conditionalFormatting sqref="H10:H27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10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B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38" width="8.5703125" customWidth="1"/>
  </cols>
  <sheetData>
    <row r="1" spans="1:28" ht="10.5" customHeight="1" x14ac:dyDescent="0.2"/>
    <row r="2" spans="1:28" ht="10.5" customHeight="1" x14ac:dyDescent="0.2">
      <c r="B2" s="31" t="s">
        <v>235</v>
      </c>
    </row>
    <row r="3" spans="1:28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8" ht="10.5" customHeight="1" x14ac:dyDescent="0.2">
      <c r="A4" s="45"/>
      <c r="O4" s="4"/>
      <c r="P4" s="4"/>
      <c r="Q4" s="4"/>
      <c r="R4" s="4"/>
      <c r="S4" s="4"/>
    </row>
    <row r="5" spans="1:28" ht="10.5" customHeight="1" x14ac:dyDescent="0.2">
      <c r="A5" s="45"/>
      <c r="B5" s="44" t="str">
        <f>Índice!$B$28</f>
        <v>1.2.4. Residentes empadronados en centros de atención a personas mayores</v>
      </c>
      <c r="O5" s="4"/>
      <c r="P5" s="4"/>
      <c r="Q5" s="4"/>
      <c r="R5" s="4"/>
      <c r="S5" s="4"/>
    </row>
    <row r="6" spans="1:28" ht="10.5" customHeight="1" x14ac:dyDescent="0.2">
      <c r="A6" s="45"/>
      <c r="B6" s="44"/>
      <c r="C6" s="134"/>
      <c r="N6" s="4"/>
      <c r="O6" s="4"/>
      <c r="P6" s="4"/>
      <c r="Q6" s="4"/>
      <c r="R6" s="4"/>
      <c r="S6" s="4"/>
    </row>
    <row r="7" spans="1:28" ht="10.5" customHeight="1" x14ac:dyDescent="0.2">
      <c r="A7" s="54"/>
      <c r="B7" s="494" t="str">
        <f>'Anexo I. Abreviaturas'!$B$38</f>
        <v>Centros de atención a personas mayores</v>
      </c>
      <c r="C7" s="495"/>
      <c r="D7" s="495"/>
      <c r="E7" s="495"/>
      <c r="F7" s="495"/>
      <c r="G7" s="495"/>
      <c r="H7" s="495"/>
      <c r="I7" s="495"/>
      <c r="J7" s="495"/>
      <c r="K7" s="496"/>
    </row>
    <row r="8" spans="1:28" ht="10.5" customHeight="1" x14ac:dyDescent="0.2">
      <c r="B8" s="443" t="str">
        <f>'Anexo I. Abreviaturas'!$B$64</f>
        <v>Modelo de gestión</v>
      </c>
      <c r="C8" s="444"/>
      <c r="D8" s="444"/>
      <c r="E8" s="444"/>
      <c r="F8" s="445"/>
      <c r="G8" s="436" t="str">
        <f>'Anexo II. Términos'!$B$32</f>
        <v>Residentes empadronados en el centro</v>
      </c>
      <c r="H8" s="452"/>
      <c r="I8" s="452"/>
      <c r="J8" s="437"/>
      <c r="K8" s="541" t="str">
        <f>'Anexo I. Abreviaturas'!$B$20</f>
        <v>Resident.</v>
      </c>
      <c r="L8" s="288"/>
      <c r="M8" s="294"/>
      <c r="Y8" s="55"/>
      <c r="Z8" s="55"/>
      <c r="AA8" s="55"/>
      <c r="AB8" s="55"/>
    </row>
    <row r="9" spans="1:28" ht="10.5" customHeight="1" x14ac:dyDescent="0.2">
      <c r="B9" s="446"/>
      <c r="C9" s="447"/>
      <c r="D9" s="447"/>
      <c r="E9" s="447"/>
      <c r="F9" s="448"/>
      <c r="G9" s="454"/>
      <c r="H9" s="455"/>
      <c r="I9" s="455"/>
      <c r="J9" s="456"/>
      <c r="K9" s="542"/>
      <c r="L9" s="288"/>
      <c r="M9" s="294"/>
      <c r="Y9" s="55"/>
      <c r="Z9" s="55"/>
      <c r="AA9" s="55"/>
      <c r="AB9" s="55"/>
    </row>
    <row r="10" spans="1:28" ht="10.5" customHeight="1" x14ac:dyDescent="0.2">
      <c r="B10" s="446"/>
      <c r="C10" s="447"/>
      <c r="D10" s="447"/>
      <c r="E10" s="447"/>
      <c r="F10" s="448"/>
      <c r="G10" s="173" t="str">
        <f>'Anexo I. Abreviaturas'!$B$58</f>
        <v>Hombres</v>
      </c>
      <c r="H10" s="174" t="str">
        <f>'Anexo I. Abreviaturas'!$B$65</f>
        <v>Mujeres</v>
      </c>
      <c r="I10" s="544" t="str">
        <f>'Anexo II. Términos'!$B$51</f>
        <v>Total</v>
      </c>
      <c r="J10" s="545"/>
      <c r="K10" s="543"/>
      <c r="L10" s="288"/>
      <c r="M10" s="294"/>
      <c r="Y10" s="55"/>
      <c r="Z10" s="55"/>
      <c r="AA10" s="55"/>
      <c r="AB10" s="55"/>
    </row>
    <row r="11" spans="1:28" ht="10.5" customHeight="1" x14ac:dyDescent="0.2">
      <c r="B11" s="446"/>
      <c r="C11" s="447"/>
      <c r="D11" s="447"/>
      <c r="E11" s="447"/>
      <c r="F11" s="448"/>
      <c r="G11" s="285" t="str">
        <f>'Anexo I. Abreviaturas'!$B$16</f>
        <v>Núm.</v>
      </c>
      <c r="H11" s="287" t="str">
        <f>'Anexo I. Abreviaturas'!$B$16</f>
        <v>Núm.</v>
      </c>
      <c r="I11" s="287" t="str">
        <f>'Anexo I. Abreviaturas'!$B$16</f>
        <v>Núm.</v>
      </c>
      <c r="J11" s="98" t="str">
        <f>'Anexo I. Abreviaturas'!$B$10</f>
        <v>% Mod.</v>
      </c>
      <c r="K11" s="286" t="str">
        <f>'Anexo I. Abreviaturas'!$B$16</f>
        <v>Núm.</v>
      </c>
      <c r="L11" s="288"/>
      <c r="M11" s="288"/>
      <c r="X11" s="55"/>
      <c r="Y11" s="55"/>
      <c r="Z11" s="55"/>
      <c r="AA11" s="55"/>
    </row>
    <row r="12" spans="1:28" ht="10.5" customHeight="1" x14ac:dyDescent="0.2">
      <c r="A12" s="4"/>
      <c r="B12" s="460" t="str">
        <f>'Anexo II. Términos'!$B$46</f>
        <v>Titularidad pública y gestión privada con lucro</v>
      </c>
      <c r="C12" s="461"/>
      <c r="D12" s="461"/>
      <c r="E12" s="461"/>
      <c r="F12" s="462"/>
      <c r="G12" s="295">
        <v>4528</v>
      </c>
      <c r="H12" s="168">
        <v>9144</v>
      </c>
      <c r="I12" s="230">
        <f t="shared" ref="I12:I16" si="0">G12+H12</f>
        <v>13672</v>
      </c>
      <c r="J12" s="233">
        <f t="shared" ref="J12:J16" si="1">I12/K12</f>
        <v>0.59841554689893639</v>
      </c>
      <c r="K12" s="77">
        <f>'1.2.2.1. Dotación. Plazas, resi'!M12</f>
        <v>22847</v>
      </c>
      <c r="L12" s="288"/>
      <c r="M12" s="292"/>
    </row>
    <row r="13" spans="1:28" ht="10.5" customHeight="1" x14ac:dyDescent="0.2">
      <c r="A13" s="4"/>
      <c r="B13" s="440" t="str">
        <f>'Anexo II. Términos'!$B$47</f>
        <v>Titularidad pública y gestión privada sin lucro</v>
      </c>
      <c r="C13" s="441"/>
      <c r="D13" s="441"/>
      <c r="E13" s="441"/>
      <c r="F13" s="442"/>
      <c r="G13" s="78">
        <v>1510</v>
      </c>
      <c r="H13" s="260">
        <v>3112</v>
      </c>
      <c r="I13" s="231">
        <f t="shared" si="0"/>
        <v>4622</v>
      </c>
      <c r="J13" s="298">
        <f t="shared" si="1"/>
        <v>0.58152994464016106</v>
      </c>
      <c r="K13" s="300">
        <f>'1.2.2.1. Dotación. Plazas, resi'!M13</f>
        <v>7948</v>
      </c>
      <c r="L13" s="288"/>
      <c r="M13" s="288"/>
      <c r="T13" s="50"/>
      <c r="U13" s="51"/>
      <c r="V13" s="50"/>
    </row>
    <row r="14" spans="1:28" ht="10.5" customHeight="1" x14ac:dyDescent="0.2">
      <c r="A14" s="4"/>
      <c r="B14" s="440" t="str">
        <f>'Anexo II. Términos'!$B$48</f>
        <v>Titularidad y gestión pública</v>
      </c>
      <c r="C14" s="441"/>
      <c r="D14" s="441"/>
      <c r="E14" s="441"/>
      <c r="F14" s="442"/>
      <c r="G14" s="78">
        <v>9140</v>
      </c>
      <c r="H14" s="260">
        <v>16795</v>
      </c>
      <c r="I14" s="231">
        <f t="shared" si="0"/>
        <v>25935</v>
      </c>
      <c r="J14" s="298">
        <f t="shared" si="1"/>
        <v>0.66148901981788966</v>
      </c>
      <c r="K14" s="300">
        <f>'1.2.2.1. Dotación. Plazas, resi'!M14</f>
        <v>39207</v>
      </c>
      <c r="L14" s="288"/>
      <c r="M14" s="288"/>
      <c r="T14" s="48"/>
      <c r="U14" s="49"/>
      <c r="V14" s="48"/>
    </row>
    <row r="15" spans="1:28" ht="10.5" customHeight="1" x14ac:dyDescent="0.2">
      <c r="A15" s="4"/>
      <c r="B15" s="440" t="str">
        <f>'Anexo II. Términos'!$B$49</f>
        <v>Titularidad y gestión privada con lucro</v>
      </c>
      <c r="C15" s="441"/>
      <c r="D15" s="441"/>
      <c r="E15" s="441"/>
      <c r="F15" s="442"/>
      <c r="G15" s="78">
        <v>20079</v>
      </c>
      <c r="H15" s="260">
        <v>45194</v>
      </c>
      <c r="I15" s="231">
        <f t="shared" si="0"/>
        <v>65273</v>
      </c>
      <c r="J15" s="298">
        <f t="shared" si="1"/>
        <v>0.4590677000548577</v>
      </c>
      <c r="K15" s="300">
        <f>'1.2.2.1. Dotación. Plazas, resi'!M15</f>
        <v>142186</v>
      </c>
      <c r="L15" s="288"/>
      <c r="M15" s="288"/>
      <c r="T15" s="48"/>
      <c r="U15" s="49"/>
      <c r="V15" s="48"/>
    </row>
    <row r="16" spans="1:28" ht="10.5" customHeight="1" x14ac:dyDescent="0.2">
      <c r="A16" s="4"/>
      <c r="B16" s="457" t="str">
        <f>'Anexo II. Términos'!$B$50</f>
        <v>Titularidad y gestión privada sin lucro</v>
      </c>
      <c r="C16" s="458"/>
      <c r="D16" s="458"/>
      <c r="E16" s="458"/>
      <c r="F16" s="459"/>
      <c r="G16" s="78">
        <v>14086</v>
      </c>
      <c r="H16" s="260">
        <v>32133</v>
      </c>
      <c r="I16" s="231">
        <f t="shared" si="0"/>
        <v>46219</v>
      </c>
      <c r="J16" s="298">
        <f t="shared" si="1"/>
        <v>0.60356242736069576</v>
      </c>
      <c r="K16" s="300">
        <f>'1.2.2.1. Dotación. Plazas, resi'!M16</f>
        <v>76577</v>
      </c>
      <c r="L16" s="288"/>
      <c r="M16" s="288"/>
      <c r="T16" s="48"/>
      <c r="U16" s="49"/>
      <c r="V16" s="48"/>
    </row>
    <row r="17" spans="1:23" ht="10.5" customHeight="1" x14ac:dyDescent="0.2">
      <c r="B17" s="463" t="str">
        <f>'Anexo II. Términos'!$B$52</f>
        <v>Total nacional</v>
      </c>
      <c r="C17" s="464"/>
      <c r="D17" s="464"/>
      <c r="E17" s="464"/>
      <c r="F17" s="465"/>
      <c r="G17" s="80">
        <f>SUM(G12:G16)</f>
        <v>49343</v>
      </c>
      <c r="H17" s="261">
        <f>SUM(H12:H16)</f>
        <v>106378</v>
      </c>
      <c r="I17" s="229">
        <f>G17+H17</f>
        <v>155721</v>
      </c>
      <c r="J17" s="299">
        <f>I17/K17</f>
        <v>0.53926549270167778</v>
      </c>
      <c r="K17" s="297">
        <f>SUM(K12:K16)</f>
        <v>288765</v>
      </c>
      <c r="T17" s="81"/>
      <c r="U17" s="82"/>
      <c r="V17" s="81"/>
      <c r="W17" s="82"/>
    </row>
    <row r="18" spans="1:23" ht="10.5" customHeight="1" x14ac:dyDescent="0.2">
      <c r="B18" s="30" t="str">
        <f>CONCATENATE("* ",'Anexo I. Abreviaturas'!$B$10,": ",'Anexo I. Abreviaturas'!$F$10)</f>
        <v>* % Mod.: Porcentaje sobre el total de ese modelo de gestión</v>
      </c>
    </row>
    <row r="19" spans="1:23" ht="10.5" customHeight="1" x14ac:dyDescent="0.2">
      <c r="B19" s="44"/>
    </row>
    <row r="20" spans="1:23" ht="10.5" customHeight="1" x14ac:dyDescent="0.2"/>
    <row r="21" spans="1:23" ht="10.5" customHeight="1" x14ac:dyDescent="0.2">
      <c r="A21" s="45"/>
      <c r="B21" s="538" t="str">
        <f>'Anexo I. Abreviaturas'!$B$38</f>
        <v>Centros de atención a personas mayores</v>
      </c>
      <c r="C21" s="539"/>
      <c r="D21" s="539"/>
      <c r="E21" s="539"/>
      <c r="F21" s="539"/>
      <c r="G21" s="539"/>
      <c r="H21" s="539"/>
      <c r="I21" s="539"/>
      <c r="J21" s="539"/>
      <c r="K21" s="540"/>
      <c r="N21" s="4"/>
      <c r="O21" s="4"/>
      <c r="P21" s="4"/>
      <c r="Q21" s="4"/>
      <c r="R21" s="4"/>
      <c r="S21" s="4"/>
    </row>
    <row r="22" spans="1:23" ht="10.5" customHeight="1" x14ac:dyDescent="0.2">
      <c r="B22" s="443" t="str">
        <f>'Anexo I. Abreviaturas'!$B$14</f>
        <v>CCAA</v>
      </c>
      <c r="C22" s="444"/>
      <c r="D22" s="444"/>
      <c r="E22" s="444"/>
      <c r="F22" s="445"/>
      <c r="G22" s="436" t="str">
        <f>'Anexo II. Términos'!$B$32</f>
        <v>Residentes empadronados en el centro</v>
      </c>
      <c r="H22" s="452"/>
      <c r="I22" s="452"/>
      <c r="J22" s="437"/>
      <c r="K22" s="541" t="str">
        <f>'Anexo I. Abreviaturas'!$B$20</f>
        <v>Resident.</v>
      </c>
    </row>
    <row r="23" spans="1:23" ht="10.5" customHeight="1" x14ac:dyDescent="0.2">
      <c r="B23" s="446"/>
      <c r="C23" s="447"/>
      <c r="D23" s="447"/>
      <c r="E23" s="447"/>
      <c r="F23" s="448"/>
      <c r="G23" s="454"/>
      <c r="H23" s="455"/>
      <c r="I23" s="455"/>
      <c r="J23" s="456"/>
      <c r="K23" s="542"/>
    </row>
    <row r="24" spans="1:23" ht="10.5" customHeight="1" x14ac:dyDescent="0.2">
      <c r="B24" s="446"/>
      <c r="C24" s="447"/>
      <c r="D24" s="447"/>
      <c r="E24" s="447"/>
      <c r="F24" s="448"/>
      <c r="G24" s="173" t="str">
        <f>'Anexo I. Abreviaturas'!$B$58</f>
        <v>Hombres</v>
      </c>
      <c r="H24" s="174" t="str">
        <f>'Anexo I. Abreviaturas'!$B$65</f>
        <v>Mujeres</v>
      </c>
      <c r="I24" s="544" t="str">
        <f>'Anexo II. Términos'!$B$51</f>
        <v>Total</v>
      </c>
      <c r="J24" s="545"/>
      <c r="K24" s="543"/>
      <c r="M24" s="155"/>
    </row>
    <row r="25" spans="1:23" ht="10.5" customHeight="1" x14ac:dyDescent="0.2">
      <c r="B25" s="449"/>
      <c r="C25" s="450"/>
      <c r="D25" s="450"/>
      <c r="E25" s="450"/>
      <c r="F25" s="451"/>
      <c r="G25" s="285" t="str">
        <f>'Anexo I. Abreviaturas'!$B$16</f>
        <v>Núm.</v>
      </c>
      <c r="H25" s="287" t="str">
        <f>'Anexo I. Abreviaturas'!$B$16</f>
        <v>Núm.</v>
      </c>
      <c r="I25" s="287" t="str">
        <f>'Anexo I. Abreviaturas'!$B$16</f>
        <v>Núm.</v>
      </c>
      <c r="J25" s="53" t="str">
        <f>'Anexo I. Abreviaturas'!$B$9</f>
        <v>% CCAA</v>
      </c>
      <c r="K25" s="286" t="str">
        <f>'Anexo I. Abreviaturas'!$B$16</f>
        <v>Núm.</v>
      </c>
      <c r="L25" s="109"/>
      <c r="M25" s="109"/>
    </row>
    <row r="26" spans="1:23" ht="10.5" customHeight="1" x14ac:dyDescent="0.2">
      <c r="B26" s="460" t="s">
        <v>7</v>
      </c>
      <c r="C26" s="461"/>
      <c r="D26" s="461"/>
      <c r="E26" s="461"/>
      <c r="F26" s="462"/>
      <c r="G26" s="75">
        <v>4818</v>
      </c>
      <c r="H26" s="168">
        <v>9245</v>
      </c>
      <c r="I26" s="230">
        <f t="shared" ref="I26:I43" si="2">G26+H26</f>
        <v>14063</v>
      </c>
      <c r="J26" s="247">
        <f>IF(I26=0,"-",I26/K26)</f>
        <v>0.54446552324906117</v>
      </c>
      <c r="K26" s="77">
        <f>'1.2.2.1. Dotación. Plazas, resi'!M26</f>
        <v>25829</v>
      </c>
      <c r="L26" s="32"/>
      <c r="M26" s="292"/>
      <c r="N26" s="32"/>
      <c r="O26" s="32"/>
      <c r="P26" s="32"/>
      <c r="Q26" s="32"/>
    </row>
    <row r="27" spans="1:23" ht="10.5" customHeight="1" x14ac:dyDescent="0.2">
      <c r="B27" s="440" t="s">
        <v>6</v>
      </c>
      <c r="C27" s="441"/>
      <c r="D27" s="441"/>
      <c r="E27" s="441"/>
      <c r="F27" s="442"/>
      <c r="G27" s="78">
        <v>2743</v>
      </c>
      <c r="H27" s="244">
        <v>5582</v>
      </c>
      <c r="I27" s="231">
        <f t="shared" si="2"/>
        <v>8325</v>
      </c>
      <c r="J27" s="248">
        <f t="shared" ref="J27:J44" si="3">IF(I27=0,"-",I27/K27)</f>
        <v>0.57708304450298076</v>
      </c>
      <c r="K27" s="300">
        <f>'1.2.2.1. Dotación. Plazas, resi'!M27</f>
        <v>14426</v>
      </c>
      <c r="L27" s="32"/>
      <c r="M27" s="32"/>
      <c r="N27" s="32"/>
      <c r="O27" s="32"/>
      <c r="P27" s="32"/>
      <c r="Q27" s="32"/>
    </row>
    <row r="28" spans="1:23" ht="10.5" customHeight="1" x14ac:dyDescent="0.2">
      <c r="B28" s="440" t="s">
        <v>9</v>
      </c>
      <c r="C28" s="441"/>
      <c r="D28" s="441"/>
      <c r="E28" s="441"/>
      <c r="F28" s="442"/>
      <c r="G28" s="78">
        <v>1483</v>
      </c>
      <c r="H28" s="244">
        <v>3235</v>
      </c>
      <c r="I28" s="231">
        <f t="shared" si="2"/>
        <v>4718</v>
      </c>
      <c r="J28" s="248">
        <f t="shared" si="3"/>
        <v>0.42389937106918241</v>
      </c>
      <c r="K28" s="300">
        <f>'1.2.2.1. Dotación. Plazas, resi'!M28</f>
        <v>11130</v>
      </c>
      <c r="L28" s="32"/>
      <c r="M28" s="32"/>
      <c r="N28" s="32"/>
      <c r="O28" s="32"/>
      <c r="P28" s="32"/>
      <c r="Q28" s="32"/>
    </row>
    <row r="29" spans="1:23" ht="10.5" customHeight="1" x14ac:dyDescent="0.2">
      <c r="B29" s="440" t="s">
        <v>10</v>
      </c>
      <c r="C29" s="441"/>
      <c r="D29" s="441"/>
      <c r="E29" s="441"/>
      <c r="F29" s="442"/>
      <c r="G29" s="78">
        <v>752</v>
      </c>
      <c r="H29" s="244">
        <v>1353</v>
      </c>
      <c r="I29" s="231">
        <f t="shared" si="2"/>
        <v>2105</v>
      </c>
      <c r="J29" s="248">
        <f t="shared" si="3"/>
        <v>0.54846274101094317</v>
      </c>
      <c r="K29" s="300">
        <f>'1.2.2.1. Dotación. Plazas, resi'!M29</f>
        <v>3838</v>
      </c>
      <c r="L29" s="288"/>
      <c r="M29" s="288"/>
      <c r="N29" s="32"/>
      <c r="O29" s="32"/>
      <c r="P29" s="32"/>
      <c r="Q29" s="32"/>
    </row>
    <row r="30" spans="1:23" ht="10.5" customHeight="1" x14ac:dyDescent="0.2">
      <c r="B30" s="440" t="s">
        <v>5</v>
      </c>
      <c r="C30" s="441"/>
      <c r="D30" s="441"/>
      <c r="E30" s="441"/>
      <c r="F30" s="442"/>
      <c r="G30" s="78">
        <v>914</v>
      </c>
      <c r="H30" s="244">
        <v>1723</v>
      </c>
      <c r="I30" s="231">
        <f t="shared" si="2"/>
        <v>2637</v>
      </c>
      <c r="J30" s="248">
        <f t="shared" si="3"/>
        <v>0.43840399002493763</v>
      </c>
      <c r="K30" s="300">
        <f>'1.2.2.1. Dotación. Plazas, resi'!M30</f>
        <v>6015</v>
      </c>
      <c r="L30" s="288"/>
      <c r="M30" s="288"/>
    </row>
    <row r="31" spans="1:23" ht="10.5" customHeight="1" x14ac:dyDescent="0.2">
      <c r="B31" s="440" t="s">
        <v>4</v>
      </c>
      <c r="C31" s="441"/>
      <c r="D31" s="441"/>
      <c r="E31" s="441"/>
      <c r="F31" s="442"/>
      <c r="G31" s="78">
        <v>721</v>
      </c>
      <c r="H31" s="244">
        <v>1653</v>
      </c>
      <c r="I31" s="231">
        <f t="shared" si="2"/>
        <v>2374</v>
      </c>
      <c r="J31" s="248">
        <f t="shared" si="3"/>
        <v>0.48232425843153187</v>
      </c>
      <c r="K31" s="300">
        <f>'1.2.2.1. Dotación. Plazas, resi'!M31</f>
        <v>4922</v>
      </c>
      <c r="L31" s="289"/>
      <c r="M31" s="289"/>
    </row>
    <row r="32" spans="1:23" ht="10.5" customHeight="1" x14ac:dyDescent="0.2">
      <c r="B32" s="440" t="s">
        <v>3</v>
      </c>
      <c r="C32" s="441"/>
      <c r="D32" s="441"/>
      <c r="E32" s="441"/>
      <c r="F32" s="442"/>
      <c r="G32" s="78">
        <v>4840</v>
      </c>
      <c r="H32" s="244">
        <v>9299</v>
      </c>
      <c r="I32" s="231">
        <f t="shared" si="2"/>
        <v>14139</v>
      </c>
      <c r="J32" s="248">
        <f t="shared" si="3"/>
        <v>0.3883593814376356</v>
      </c>
      <c r="K32" s="300">
        <f>'1.2.2.1. Dotación. Plazas, resi'!M32</f>
        <v>36407</v>
      </c>
      <c r="L32" s="130"/>
      <c r="M32" s="130"/>
      <c r="N32" s="155"/>
    </row>
    <row r="33" spans="2:13" ht="10.5" customHeight="1" x14ac:dyDescent="0.2">
      <c r="B33" s="440" t="s">
        <v>11</v>
      </c>
      <c r="C33" s="441"/>
      <c r="D33" s="441"/>
      <c r="E33" s="441"/>
      <c r="F33" s="442"/>
      <c r="G33" s="78">
        <v>3162</v>
      </c>
      <c r="H33" s="244">
        <v>5782</v>
      </c>
      <c r="I33" s="231">
        <f t="shared" si="2"/>
        <v>8944</v>
      </c>
      <c r="J33" s="248">
        <f t="shared" si="3"/>
        <v>0.42142958111482826</v>
      </c>
      <c r="K33" s="300">
        <f>'1.2.2.1. Dotación. Plazas, resi'!M33</f>
        <v>21223</v>
      </c>
      <c r="L33" s="111"/>
      <c r="M33" s="111"/>
    </row>
    <row r="34" spans="2:13" ht="10.5" customHeight="1" x14ac:dyDescent="0.2">
      <c r="B34" s="440" t="s">
        <v>12</v>
      </c>
      <c r="C34" s="441"/>
      <c r="D34" s="441"/>
      <c r="E34" s="441"/>
      <c r="F34" s="442"/>
      <c r="G34" s="78">
        <v>7260</v>
      </c>
      <c r="H34" s="244">
        <v>20584</v>
      </c>
      <c r="I34" s="231">
        <f t="shared" si="2"/>
        <v>27844</v>
      </c>
      <c r="J34" s="248">
        <f t="shared" si="3"/>
        <v>0.59100460594740301</v>
      </c>
      <c r="K34" s="300">
        <f>'1.2.2.1. Dotación. Plazas, resi'!M34</f>
        <v>47113</v>
      </c>
      <c r="L34" s="111"/>
      <c r="M34" s="111"/>
    </row>
    <row r="35" spans="2:13" ht="10.5" customHeight="1" x14ac:dyDescent="0.2">
      <c r="B35" s="440" t="s">
        <v>2</v>
      </c>
      <c r="C35" s="441"/>
      <c r="D35" s="441"/>
      <c r="E35" s="441"/>
      <c r="F35" s="442"/>
      <c r="G35" s="78">
        <v>5148</v>
      </c>
      <c r="H35" s="244">
        <v>10545</v>
      </c>
      <c r="I35" s="231">
        <f t="shared" si="2"/>
        <v>15693</v>
      </c>
      <c r="J35" s="248">
        <f t="shared" si="3"/>
        <v>0.79980632995260181</v>
      </c>
      <c r="K35" s="300">
        <f>'1.2.2.1. Dotación. Plazas, resi'!M35</f>
        <v>19621</v>
      </c>
      <c r="L35" s="111"/>
      <c r="M35" s="111"/>
    </row>
    <row r="36" spans="2:13" ht="10.5" customHeight="1" x14ac:dyDescent="0.2">
      <c r="B36" s="440" t="s">
        <v>1</v>
      </c>
      <c r="C36" s="441"/>
      <c r="D36" s="441"/>
      <c r="E36" s="441"/>
      <c r="F36" s="442"/>
      <c r="G36" s="78">
        <v>1963</v>
      </c>
      <c r="H36" s="244">
        <v>3479</v>
      </c>
      <c r="I36" s="231">
        <f t="shared" si="2"/>
        <v>5442</v>
      </c>
      <c r="J36" s="248">
        <f t="shared" si="3"/>
        <v>0.52463125421768053</v>
      </c>
      <c r="K36" s="300">
        <f>'1.2.2.1. Dotación. Plazas, resi'!M36</f>
        <v>10373</v>
      </c>
      <c r="L36" s="111"/>
      <c r="M36" s="111"/>
    </row>
    <row r="37" spans="2:13" ht="10.5" customHeight="1" x14ac:dyDescent="0.2">
      <c r="B37" s="440" t="s">
        <v>8</v>
      </c>
      <c r="C37" s="441"/>
      <c r="D37" s="441"/>
      <c r="E37" s="441"/>
      <c r="F37" s="442"/>
      <c r="G37" s="78">
        <v>3970</v>
      </c>
      <c r="H37" s="244">
        <v>7526</v>
      </c>
      <c r="I37" s="231">
        <f t="shared" si="2"/>
        <v>11496</v>
      </c>
      <c r="J37" s="248">
        <f t="shared" si="3"/>
        <v>0.61683747384235665</v>
      </c>
      <c r="K37" s="300">
        <f>'1.2.2.1. Dotación. Plazas, resi'!M37</f>
        <v>18637</v>
      </c>
      <c r="L37" s="111"/>
      <c r="M37" s="111"/>
    </row>
    <row r="38" spans="2:13" ht="10.5" customHeight="1" x14ac:dyDescent="0.2">
      <c r="B38" s="440" t="s">
        <v>13</v>
      </c>
      <c r="C38" s="441"/>
      <c r="D38" s="441"/>
      <c r="E38" s="441"/>
      <c r="F38" s="442"/>
      <c r="G38" s="78">
        <v>6756</v>
      </c>
      <c r="H38" s="244">
        <v>16032</v>
      </c>
      <c r="I38" s="231">
        <f t="shared" si="2"/>
        <v>22788</v>
      </c>
      <c r="J38" s="248">
        <f t="shared" si="3"/>
        <v>0.54585958272450719</v>
      </c>
      <c r="K38" s="300">
        <f>'1.2.2.1. Dotación. Plazas, resi'!M38</f>
        <v>41747</v>
      </c>
      <c r="L38" s="111"/>
      <c r="M38" s="111"/>
    </row>
    <row r="39" spans="2:13" ht="10.5" customHeight="1" x14ac:dyDescent="0.2">
      <c r="B39" s="440" t="s">
        <v>14</v>
      </c>
      <c r="C39" s="441"/>
      <c r="D39" s="441"/>
      <c r="E39" s="441"/>
      <c r="F39" s="442"/>
      <c r="G39" s="78">
        <v>728</v>
      </c>
      <c r="H39" s="244">
        <v>1600</v>
      </c>
      <c r="I39" s="231">
        <f t="shared" si="2"/>
        <v>2328</v>
      </c>
      <c r="J39" s="248">
        <f t="shared" si="3"/>
        <v>0.56042368801155518</v>
      </c>
      <c r="K39" s="300">
        <f>'1.2.2.1. Dotación. Plazas, resi'!M39</f>
        <v>4154</v>
      </c>
      <c r="L39" s="111"/>
      <c r="M39" s="111"/>
    </row>
    <row r="40" spans="2:13" ht="10.5" customHeight="1" x14ac:dyDescent="0.2">
      <c r="B40" s="440" t="s">
        <v>15</v>
      </c>
      <c r="C40" s="441"/>
      <c r="D40" s="441"/>
      <c r="E40" s="441"/>
      <c r="F40" s="442"/>
      <c r="G40" s="78">
        <v>991</v>
      </c>
      <c r="H40" s="244">
        <v>1856</v>
      </c>
      <c r="I40" s="231">
        <f t="shared" si="2"/>
        <v>2847</v>
      </c>
      <c r="J40" s="248">
        <f t="shared" si="3"/>
        <v>0.63126385809312635</v>
      </c>
      <c r="K40" s="300">
        <f>'1.2.2.1. Dotación. Plazas, resi'!M40</f>
        <v>4510</v>
      </c>
      <c r="L40" s="111"/>
      <c r="M40" s="111"/>
    </row>
    <row r="41" spans="2:13" ht="10.5" customHeight="1" x14ac:dyDescent="0.2">
      <c r="B41" s="440" t="s">
        <v>16</v>
      </c>
      <c r="C41" s="441"/>
      <c r="D41" s="441"/>
      <c r="E41" s="441"/>
      <c r="F41" s="442"/>
      <c r="G41" s="78">
        <v>2620</v>
      </c>
      <c r="H41" s="244">
        <v>5795</v>
      </c>
      <c r="I41" s="231">
        <f t="shared" si="2"/>
        <v>8415</v>
      </c>
      <c r="J41" s="248">
        <f t="shared" si="3"/>
        <v>0.53014553014553012</v>
      </c>
      <c r="K41" s="300">
        <f>'1.2.2.1. Dotación. Plazas, resi'!M41</f>
        <v>15873</v>
      </c>
      <c r="L41" s="111"/>
      <c r="M41" s="111"/>
    </row>
    <row r="42" spans="2:13" ht="10.5" customHeight="1" x14ac:dyDescent="0.2">
      <c r="B42" s="440" t="s">
        <v>17</v>
      </c>
      <c r="C42" s="441"/>
      <c r="D42" s="441"/>
      <c r="E42" s="441"/>
      <c r="F42" s="442"/>
      <c r="G42" s="78">
        <v>436</v>
      </c>
      <c r="H42" s="244">
        <v>945</v>
      </c>
      <c r="I42" s="231">
        <f t="shared" si="2"/>
        <v>1381</v>
      </c>
      <c r="J42" s="248">
        <f t="shared" si="3"/>
        <v>0.53924248340491998</v>
      </c>
      <c r="K42" s="300">
        <f>'1.2.2.1. Dotación. Plazas, resi'!M42</f>
        <v>2561</v>
      </c>
      <c r="L42" s="111"/>
      <c r="M42" s="111"/>
    </row>
    <row r="43" spans="2:13" ht="10.5" customHeight="1" x14ac:dyDescent="0.2">
      <c r="B43" s="440" t="s">
        <v>0</v>
      </c>
      <c r="C43" s="441"/>
      <c r="D43" s="441"/>
      <c r="E43" s="441"/>
      <c r="F43" s="442"/>
      <c r="G43" s="78">
        <v>38</v>
      </c>
      <c r="H43" s="244">
        <v>144</v>
      </c>
      <c r="I43" s="231">
        <f t="shared" si="2"/>
        <v>182</v>
      </c>
      <c r="J43" s="248">
        <f t="shared" si="3"/>
        <v>0.47150259067357514</v>
      </c>
      <c r="K43" s="300">
        <f>'1.2.2.1. Dotación. Plazas, resi'!M43</f>
        <v>386</v>
      </c>
      <c r="L43" s="111"/>
      <c r="M43" s="111"/>
    </row>
    <row r="44" spans="2:13" ht="10.5" customHeight="1" x14ac:dyDescent="0.2">
      <c r="B44" s="463" t="str">
        <f>'Anexo II. Términos'!$B$52</f>
        <v>Total nacional</v>
      </c>
      <c r="C44" s="464"/>
      <c r="D44" s="464"/>
      <c r="E44" s="464"/>
      <c r="F44" s="465"/>
      <c r="G44" s="80">
        <f>SUM(G26:G43)</f>
        <v>49343</v>
      </c>
      <c r="H44" s="229">
        <f>SUM(H26:H43)</f>
        <v>106378</v>
      </c>
      <c r="I44" s="229">
        <f>G44+H44</f>
        <v>155721</v>
      </c>
      <c r="J44" s="249">
        <f t="shared" si="3"/>
        <v>0.53926549270167778</v>
      </c>
      <c r="K44" s="282">
        <f>'1.2.2.1. Dotación. Plazas, resi'!M44</f>
        <v>288765</v>
      </c>
      <c r="L44" s="111"/>
      <c r="M44" s="111"/>
    </row>
    <row r="45" spans="2:13" ht="10.5" customHeight="1" x14ac:dyDescent="0.2">
      <c r="B45" s="30" t="str">
        <f>CONCATENATE("* ",'Anexo I. Abreviaturas'!$B$9,": ",'Anexo I. Abreviaturas'!$F$9)</f>
        <v>* % CCAA: Porcentaje sobre el total de esa Comunidad Autónoma</v>
      </c>
      <c r="L45" s="111"/>
      <c r="M45" s="111"/>
    </row>
    <row r="46" spans="2:13" ht="10.5" customHeight="1" x14ac:dyDescent="0.2">
      <c r="L46" s="111"/>
      <c r="M46" s="111"/>
    </row>
    <row r="47" spans="2:13" ht="10.5" customHeight="1" x14ac:dyDescent="0.2">
      <c r="L47" s="111"/>
      <c r="M47" s="111"/>
    </row>
    <row r="48" spans="2:13" ht="10.5" customHeight="1" x14ac:dyDescent="0.2">
      <c r="L48" s="111"/>
      <c r="M48" s="111"/>
    </row>
    <row r="49" spans="4:13" ht="10.5" customHeight="1" x14ac:dyDescent="0.2">
      <c r="D49" s="293" t="s">
        <v>115</v>
      </c>
      <c r="E49" s="293" t="s">
        <v>142</v>
      </c>
      <c r="F49" s="293" t="s">
        <v>35</v>
      </c>
      <c r="G49" s="293" t="s">
        <v>115</v>
      </c>
      <c r="H49" s="293" t="s">
        <v>142</v>
      </c>
      <c r="I49" s="293" t="s">
        <v>35</v>
      </c>
      <c r="L49" s="111"/>
      <c r="M49" s="111"/>
    </row>
    <row r="50" spans="4:13" ht="10.5" customHeight="1" x14ac:dyDescent="0.2">
      <c r="D50" s="41">
        <f>_xlfn.RANK.EQ(J12,J$12:J$16,1)+COUNTIF(J12:J$12,J12)-1</f>
        <v>3</v>
      </c>
      <c r="E50" s="290" t="str">
        <f>B12</f>
        <v>Titularidad pública y gestión privada con lucro</v>
      </c>
      <c r="F50" s="267">
        <f>J12</f>
        <v>0.59841554689893639</v>
      </c>
      <c r="G50" s="23">
        <v>1</v>
      </c>
      <c r="H50" s="291" t="e">
        <f t="shared" ref="H50:I54" si="4">VLOOKUP($F50,$D$49:$F$54,MATCH(R$18,$D$49:$F$49,0),FALSE)</f>
        <v>#N/A</v>
      </c>
      <c r="I50" s="291" t="e">
        <f t="shared" si="4"/>
        <v>#N/A</v>
      </c>
      <c r="L50" s="111"/>
      <c r="M50" s="111"/>
    </row>
    <row r="51" spans="4:13" ht="10.5" customHeight="1" x14ac:dyDescent="0.2">
      <c r="D51" s="41">
        <f>_xlfn.RANK.EQ(J13,J$12:J$16,1)+COUNTIF(J$12:J13,J13)-1</f>
        <v>2</v>
      </c>
      <c r="E51" s="290" t="str">
        <f>B13</f>
        <v>Titularidad pública y gestión privada sin lucro</v>
      </c>
      <c r="F51" s="267">
        <f>J13</f>
        <v>0.58152994464016106</v>
      </c>
      <c r="G51" s="23">
        <v>2</v>
      </c>
      <c r="H51" s="291" t="e">
        <f t="shared" si="4"/>
        <v>#N/A</v>
      </c>
      <c r="I51" s="291" t="e">
        <f t="shared" si="4"/>
        <v>#N/A</v>
      </c>
      <c r="L51" s="111"/>
      <c r="M51" s="111"/>
    </row>
    <row r="52" spans="4:13" ht="10.5" customHeight="1" x14ac:dyDescent="0.2">
      <c r="D52" s="41">
        <f>_xlfn.RANK.EQ(J14,J$12:J$16,1)+COUNTIF(J$12:J14,J14)-1</f>
        <v>5</v>
      </c>
      <c r="E52" s="290" t="str">
        <f>B14</f>
        <v>Titularidad y gestión pública</v>
      </c>
      <c r="F52" s="267">
        <f>J14</f>
        <v>0.66148901981788966</v>
      </c>
      <c r="G52" s="23">
        <v>3</v>
      </c>
      <c r="H52" s="291" t="e">
        <f t="shared" si="4"/>
        <v>#N/A</v>
      </c>
      <c r="I52" s="291" t="e">
        <f t="shared" si="4"/>
        <v>#N/A</v>
      </c>
      <c r="L52" s="111"/>
      <c r="M52" s="111"/>
    </row>
    <row r="53" spans="4:13" ht="10.5" customHeight="1" x14ac:dyDescent="0.2">
      <c r="D53" s="41">
        <f>_xlfn.RANK.EQ(J15,J$12:J$16,1)+COUNTIF(J$12:J15,J15)-1</f>
        <v>1</v>
      </c>
      <c r="E53" s="290" t="str">
        <f>B15</f>
        <v>Titularidad y gestión privada con lucro</v>
      </c>
      <c r="F53" s="267">
        <f>J15</f>
        <v>0.4590677000548577</v>
      </c>
      <c r="G53" s="23">
        <v>4</v>
      </c>
      <c r="H53" s="291" t="e">
        <f t="shared" si="4"/>
        <v>#N/A</v>
      </c>
      <c r="I53" s="291" t="e">
        <f t="shared" si="4"/>
        <v>#N/A</v>
      </c>
      <c r="L53" s="111"/>
      <c r="M53" s="111"/>
    </row>
    <row r="54" spans="4:13" ht="10.5" customHeight="1" x14ac:dyDescent="0.2">
      <c r="D54" s="41">
        <f>_xlfn.RANK.EQ(J16,J$12:J$16,1)+COUNTIF(J$12:J16,J16)-1</f>
        <v>4</v>
      </c>
      <c r="E54" s="290" t="str">
        <f>B16</f>
        <v>Titularidad y gestión privada sin lucro</v>
      </c>
      <c r="F54" s="267">
        <f>J16</f>
        <v>0.60356242736069576</v>
      </c>
      <c r="G54" s="23">
        <v>4</v>
      </c>
      <c r="H54" s="291" t="e">
        <f t="shared" si="4"/>
        <v>#N/A</v>
      </c>
      <c r="I54" s="291" t="e">
        <f t="shared" si="4"/>
        <v>#N/A</v>
      </c>
      <c r="L54" s="111"/>
      <c r="M54" s="111"/>
    </row>
    <row r="55" spans="4:13" ht="10.5" customHeight="1" x14ac:dyDescent="0.2">
      <c r="L55" s="111"/>
      <c r="M55" s="111"/>
    </row>
    <row r="56" spans="4:13" ht="10.5" customHeight="1" x14ac:dyDescent="0.2">
      <c r="L56" s="111"/>
      <c r="M56" s="111"/>
    </row>
    <row r="57" spans="4:13" ht="10.5" customHeight="1" x14ac:dyDescent="0.2">
      <c r="L57" s="111"/>
      <c r="M57" s="111"/>
    </row>
    <row r="58" spans="4:13" ht="10.5" customHeight="1" x14ac:dyDescent="0.2">
      <c r="L58" s="111"/>
      <c r="M58" s="111"/>
    </row>
    <row r="59" spans="4:13" ht="10.5" customHeight="1" x14ac:dyDescent="0.2">
      <c r="L59" s="111"/>
      <c r="M59" s="111"/>
    </row>
    <row r="60" spans="4:13" ht="10.5" customHeight="1" x14ac:dyDescent="0.2">
      <c r="L60" s="111"/>
      <c r="M60" s="111"/>
    </row>
    <row r="61" spans="4:13" ht="10.5" customHeight="1" x14ac:dyDescent="0.2">
      <c r="L61" s="111"/>
      <c r="M61" s="111"/>
    </row>
    <row r="62" spans="4:13" ht="10.5" customHeight="1" x14ac:dyDescent="0.2">
      <c r="L62" s="111"/>
      <c r="M62" s="111"/>
    </row>
    <row r="63" spans="4:13" ht="10.5" customHeight="1" x14ac:dyDescent="0.2">
      <c r="L63" s="111"/>
      <c r="M63" s="111"/>
    </row>
    <row r="64" spans="4:13" ht="10.5" customHeight="1" x14ac:dyDescent="0.2">
      <c r="L64" s="111"/>
      <c r="M64" s="111"/>
    </row>
    <row r="65" spans="12:13" ht="10.5" customHeight="1" x14ac:dyDescent="0.2">
      <c r="L65" s="111"/>
      <c r="M65" s="111"/>
    </row>
    <row r="66" spans="12:13" ht="10.5" customHeight="1" x14ac:dyDescent="0.2">
      <c r="L66" s="111"/>
      <c r="M66" s="111"/>
    </row>
    <row r="67" spans="12:13" ht="10.5" customHeight="1" x14ac:dyDescent="0.2">
      <c r="L67" s="111"/>
      <c r="M67" s="111"/>
    </row>
    <row r="68" spans="12:13" ht="10.5" customHeight="1" x14ac:dyDescent="0.2">
      <c r="L68" s="111"/>
      <c r="M68" s="111"/>
    </row>
    <row r="69" spans="12:13" ht="10.5" customHeight="1" x14ac:dyDescent="0.2">
      <c r="L69" s="111"/>
      <c r="M69" s="111"/>
    </row>
    <row r="70" spans="12:13" ht="10.5" customHeight="1" x14ac:dyDescent="0.2">
      <c r="L70" s="111"/>
      <c r="M70" s="111"/>
    </row>
    <row r="71" spans="12:13" ht="10.5" customHeight="1" x14ac:dyDescent="0.2"/>
    <row r="72" spans="12:13" ht="10.5" customHeight="1" x14ac:dyDescent="0.2"/>
    <row r="73" spans="12:13" ht="10.5" customHeight="1" x14ac:dyDescent="0.2"/>
    <row r="74" spans="12:13" ht="10.5" customHeight="1" x14ac:dyDescent="0.2"/>
    <row r="75" spans="12:13" ht="10.5" customHeight="1" x14ac:dyDescent="0.2"/>
    <row r="76" spans="12:13" ht="10.5" customHeight="1" x14ac:dyDescent="0.2"/>
    <row r="77" spans="12:13" ht="10.5" customHeight="1" x14ac:dyDescent="0.2"/>
    <row r="78" spans="12:13" ht="10.5" customHeight="1" x14ac:dyDescent="0.2"/>
    <row r="79" spans="12:13" ht="10.5" customHeight="1" x14ac:dyDescent="0.2"/>
    <row r="80" spans="12:13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spans="2:8" ht="10.5" customHeight="1" x14ac:dyDescent="0.2"/>
    <row r="98" spans="2:8" ht="10.5" customHeight="1" x14ac:dyDescent="0.2"/>
    <row r="99" spans="2:8" ht="10.5" customHeight="1" x14ac:dyDescent="0.2"/>
    <row r="100" spans="2:8" ht="10.5" customHeight="1" x14ac:dyDescent="0.2">
      <c r="B100" s="4"/>
      <c r="G100" s="4"/>
      <c r="H100" s="4"/>
    </row>
    <row r="101" spans="2:8" ht="10.5" customHeight="1" x14ac:dyDescent="0.2">
      <c r="B101" s="4"/>
      <c r="G101" s="116"/>
      <c r="H101" s="116"/>
    </row>
    <row r="102" spans="2:8" ht="10.5" customHeight="1" x14ac:dyDescent="0.2">
      <c r="B102" s="4"/>
      <c r="G102" s="4"/>
      <c r="H102" s="116"/>
    </row>
    <row r="103" spans="2:8" ht="10.5" customHeight="1" x14ac:dyDescent="0.2">
      <c r="B103" s="4"/>
      <c r="G103" s="4"/>
      <c r="H103" s="116"/>
    </row>
    <row r="104" spans="2:8" ht="10.5" customHeight="1" x14ac:dyDescent="0.2">
      <c r="B104" s="4"/>
      <c r="G104" s="4"/>
      <c r="H104" s="4"/>
    </row>
    <row r="105" spans="2:8" ht="10.5" customHeight="1" x14ac:dyDescent="0.2">
      <c r="B105" s="4"/>
    </row>
    <row r="106" spans="2:8" ht="10.5" customHeight="1" x14ac:dyDescent="0.2">
      <c r="B106" s="4"/>
      <c r="G106" s="4"/>
      <c r="H106" s="4"/>
    </row>
    <row r="107" spans="2:8" ht="10.5" customHeight="1" x14ac:dyDescent="0.2"/>
    <row r="108" spans="2:8" ht="10.5" customHeight="1" x14ac:dyDescent="0.2">
      <c r="B108" s="4"/>
      <c r="G108" s="4"/>
      <c r="H108" s="4"/>
    </row>
    <row r="109" spans="2:8" ht="10.5" customHeight="1" x14ac:dyDescent="0.2">
      <c r="B109" s="4"/>
      <c r="G109" s="116"/>
      <c r="H109" s="116"/>
    </row>
    <row r="110" spans="2:8" ht="10.5" customHeight="1" x14ac:dyDescent="0.2">
      <c r="B110" s="4"/>
      <c r="G110" s="4"/>
      <c r="H110" s="4"/>
    </row>
    <row r="111" spans="2:8" ht="10.5" customHeight="1" x14ac:dyDescent="0.2">
      <c r="B111" s="4"/>
      <c r="G111" s="4"/>
      <c r="H111" s="4"/>
    </row>
    <row r="112" spans="2:8" ht="10.5" customHeight="1" x14ac:dyDescent="0.2">
      <c r="B112" s="4"/>
      <c r="G112" s="4"/>
      <c r="H112" s="4"/>
    </row>
    <row r="113" spans="2:8" ht="10.5" customHeight="1" x14ac:dyDescent="0.2">
      <c r="B113" s="4"/>
    </row>
    <row r="114" spans="2:8" ht="10.5" customHeight="1" x14ac:dyDescent="0.2">
      <c r="B114" s="4"/>
      <c r="G114" s="4"/>
      <c r="H114" s="4"/>
    </row>
    <row r="115" spans="2:8" ht="10.5" customHeight="1" x14ac:dyDescent="0.2"/>
    <row r="116" spans="2:8" ht="10.5" customHeight="1" x14ac:dyDescent="0.2">
      <c r="B116" s="4"/>
    </row>
    <row r="117" spans="2:8" ht="10.5" customHeight="1" x14ac:dyDescent="0.2">
      <c r="B117" s="4"/>
    </row>
    <row r="118" spans="2:8" ht="10.5" customHeight="1" x14ac:dyDescent="0.2">
      <c r="B118" s="4"/>
    </row>
    <row r="119" spans="2:8" ht="10.5" customHeight="1" x14ac:dyDescent="0.2">
      <c r="B119" s="4"/>
    </row>
    <row r="120" spans="2:8" ht="10.5" customHeight="1" x14ac:dyDescent="0.2">
      <c r="B120" s="4"/>
    </row>
    <row r="121" spans="2:8" ht="10.5" customHeight="1" x14ac:dyDescent="0.2">
      <c r="B121" s="4"/>
    </row>
    <row r="122" spans="2:8" ht="10.5" customHeight="1" x14ac:dyDescent="0.2">
      <c r="B122" s="4"/>
    </row>
    <row r="123" spans="2:8" ht="10.5" customHeight="1" x14ac:dyDescent="0.2"/>
    <row r="124" spans="2:8" ht="10.5" customHeight="1" x14ac:dyDescent="0.2"/>
    <row r="125" spans="2:8" ht="10.5" customHeight="1" x14ac:dyDescent="0.2"/>
    <row r="126" spans="2:8" ht="10.5" customHeight="1" x14ac:dyDescent="0.2"/>
    <row r="127" spans="2:8" ht="10.5" customHeight="1" x14ac:dyDescent="0.2"/>
    <row r="128" spans="2: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35">
    <mergeCell ref="B7:K7"/>
    <mergeCell ref="B21:K21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  <mergeCell ref="B27:F27"/>
    <mergeCell ref="B28:F28"/>
    <mergeCell ref="B29:F29"/>
    <mergeCell ref="K22:K24"/>
    <mergeCell ref="B22:F25"/>
    <mergeCell ref="I24:J24"/>
    <mergeCell ref="B26:F26"/>
    <mergeCell ref="G22:J23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11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4" width="7.42578125" customWidth="1"/>
    <col min="35" max="43" width="8.5703125" customWidth="1"/>
  </cols>
  <sheetData>
    <row r="1" spans="1:22" ht="10.5" customHeight="1" x14ac:dyDescent="0.2"/>
    <row r="2" spans="1:22" ht="10.5" customHeight="1" x14ac:dyDescent="0.2">
      <c r="B2" s="31" t="s">
        <v>235</v>
      </c>
      <c r="C2" s="31"/>
      <c r="D2" s="31"/>
      <c r="E2" s="31"/>
      <c r="F2" s="31"/>
    </row>
    <row r="3" spans="1:22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2" ht="10.5" customHeight="1" x14ac:dyDescent="0.2">
      <c r="A4" s="45"/>
      <c r="O4" s="4"/>
      <c r="P4" s="4"/>
      <c r="Q4" s="4"/>
      <c r="R4" s="4"/>
      <c r="S4" s="4"/>
      <c r="T4" s="4"/>
      <c r="U4" s="4"/>
      <c r="V4" s="4"/>
    </row>
    <row r="5" spans="1:22" ht="10.5" customHeight="1" x14ac:dyDescent="0.2">
      <c r="A5" s="45"/>
      <c r="B5" s="44" t="str">
        <f>Índice!$B$29</f>
        <v>1.2.5. Servicios de proximidad en centros de atención a personas mayores</v>
      </c>
      <c r="C5" s="44"/>
      <c r="D5" s="44"/>
      <c r="E5" s="44"/>
      <c r="F5" s="44"/>
      <c r="O5" s="4"/>
      <c r="P5" s="4"/>
      <c r="Q5" s="4"/>
      <c r="R5" s="4"/>
      <c r="S5" s="4"/>
      <c r="T5" s="4"/>
      <c r="U5" s="4"/>
      <c r="V5" s="4"/>
    </row>
    <row r="6" spans="1:22" ht="10.5" customHeight="1" x14ac:dyDescent="0.2">
      <c r="A6" s="45"/>
      <c r="B6" s="44"/>
      <c r="C6" s="44"/>
      <c r="D6" s="44"/>
      <c r="E6" s="44"/>
      <c r="F6" s="44"/>
      <c r="O6" s="4"/>
      <c r="P6" s="4"/>
      <c r="Q6" s="4"/>
      <c r="R6" s="4"/>
      <c r="S6" s="4"/>
      <c r="T6" s="4"/>
      <c r="U6" s="4"/>
    </row>
    <row r="7" spans="1:22" ht="10.5" customHeight="1" x14ac:dyDescent="0.2">
      <c r="A7" s="54"/>
      <c r="B7" s="494" t="str">
        <f>'Anexo I. Abreviaturas'!$B$38</f>
        <v>Centros de atención a personas mayores</v>
      </c>
      <c r="C7" s="495"/>
      <c r="D7" s="495"/>
      <c r="E7" s="495"/>
      <c r="F7" s="495"/>
      <c r="G7" s="495"/>
      <c r="H7" s="495"/>
      <c r="I7" s="495"/>
      <c r="J7" s="495"/>
      <c r="K7" s="495"/>
      <c r="L7" s="495"/>
      <c r="M7" s="496"/>
    </row>
    <row r="8" spans="1:22" ht="10.5" customHeight="1" x14ac:dyDescent="0.2">
      <c r="A8" s="54"/>
      <c r="B8" s="446" t="str">
        <f>'Anexo I. Abreviaturas'!$B$64</f>
        <v>Modelo de gestión</v>
      </c>
      <c r="C8" s="447"/>
      <c r="D8" s="447"/>
      <c r="E8" s="447"/>
      <c r="F8" s="448"/>
      <c r="G8" s="536" t="str">
        <f>'Anexo II. Términos'!$B$34</f>
        <v>Servicios de proximidad</v>
      </c>
      <c r="H8" s="537"/>
      <c r="I8" s="537"/>
      <c r="J8" s="509"/>
      <c r="K8" s="516" t="str">
        <f>'Anexo I. Abreviaturas'!$B$32</f>
        <v>Centros</v>
      </c>
      <c r="L8" s="517"/>
      <c r="M8" s="518"/>
    </row>
    <row r="9" spans="1:22" ht="10.5" customHeight="1" x14ac:dyDescent="0.2">
      <c r="B9" s="446"/>
      <c r="C9" s="447"/>
      <c r="D9" s="447"/>
      <c r="E9" s="447"/>
      <c r="F9" s="448"/>
      <c r="G9" s="510" t="str">
        <f>'Anexo I. Abreviaturas'!$B$35</f>
        <v>Centro de día</v>
      </c>
      <c r="H9" s="511"/>
      <c r="I9" s="511" t="str">
        <f>'Anexo I. Abreviaturas'!$B$67</f>
        <v>Otros servicios</v>
      </c>
      <c r="J9" s="480"/>
      <c r="K9" s="528" t="s">
        <v>195</v>
      </c>
      <c r="L9" s="529"/>
      <c r="M9" s="175" t="str">
        <f>'Anexo II. Términos'!$B$51</f>
        <v>Total</v>
      </c>
      <c r="N9" s="155"/>
    </row>
    <row r="10" spans="1:22" ht="10.5" customHeight="1" x14ac:dyDescent="0.2">
      <c r="B10" s="449"/>
      <c r="C10" s="450"/>
      <c r="D10" s="450"/>
      <c r="E10" s="450"/>
      <c r="F10" s="451"/>
      <c r="G10" s="52" t="str">
        <f>'Anexo I. Abreviaturas'!$B$16</f>
        <v>Núm.</v>
      </c>
      <c r="H10" s="174" t="str">
        <f>'Anexo I. Abreviaturas'!$B$10</f>
        <v>% Mod.</v>
      </c>
      <c r="I10" s="98" t="str">
        <f>'Anexo I. Abreviaturas'!$B$16</f>
        <v>Núm.</v>
      </c>
      <c r="J10" s="175" t="str">
        <f>'Anexo I. Abreviaturas'!$B$10</f>
        <v>% Mod.</v>
      </c>
      <c r="K10" s="173" t="str">
        <f>'Anexo I. Abreviaturas'!$B$16</f>
        <v>Núm.</v>
      </c>
      <c r="L10" s="174" t="str">
        <f>'Anexo I. Abreviaturas'!$B$10</f>
        <v>% Mod.</v>
      </c>
      <c r="M10" s="296" t="str">
        <f>'Anexo I. Abreviaturas'!$B$16</f>
        <v>Núm.</v>
      </c>
    </row>
    <row r="11" spans="1:22" ht="10.5" customHeight="1" x14ac:dyDescent="0.2">
      <c r="A11" s="4"/>
      <c r="B11" s="460" t="str">
        <f>'Anexo II. Términos'!$B$46</f>
        <v>Titularidad pública y gestión privada con lucro</v>
      </c>
      <c r="C11" s="461"/>
      <c r="D11" s="461"/>
      <c r="E11" s="461"/>
      <c r="F11" s="462"/>
      <c r="G11" s="75">
        <v>216</v>
      </c>
      <c r="H11" s="76">
        <f t="shared" ref="H11:H16" si="0">IF(G11=0,"-",G11/$M11)</f>
        <v>0.55958549222797926</v>
      </c>
      <c r="I11" s="168">
        <v>117</v>
      </c>
      <c r="J11" s="105">
        <f t="shared" ref="J11:J16" si="1">IF(I11=0,"-",I11/$M11)</f>
        <v>0.30310880829015546</v>
      </c>
      <c r="K11" s="75">
        <v>263</v>
      </c>
      <c r="L11" s="241">
        <f t="shared" ref="L11:L16" si="2">IF(K11=0,"-",K11/$M11)</f>
        <v>0.68134715025906734</v>
      </c>
      <c r="M11" s="234">
        <v>386</v>
      </c>
      <c r="N11" s="155"/>
      <c r="O11" s="155"/>
    </row>
    <row r="12" spans="1:22" ht="10.5" customHeight="1" x14ac:dyDescent="0.2">
      <c r="A12" s="4"/>
      <c r="B12" s="440" t="str">
        <f>'Anexo II. Términos'!$B$47</f>
        <v>Titularidad pública y gestión privada sin lucro</v>
      </c>
      <c r="C12" s="441"/>
      <c r="D12" s="441"/>
      <c r="E12" s="441"/>
      <c r="F12" s="442"/>
      <c r="G12" s="78">
        <v>89</v>
      </c>
      <c r="H12" s="72">
        <f t="shared" si="0"/>
        <v>0.61805555555555558</v>
      </c>
      <c r="I12" s="260">
        <v>50</v>
      </c>
      <c r="J12" s="106">
        <f t="shared" si="1"/>
        <v>0.34722222222222221</v>
      </c>
      <c r="K12" s="78">
        <v>102</v>
      </c>
      <c r="L12" s="242">
        <f t="shared" si="2"/>
        <v>0.70833333333333337</v>
      </c>
      <c r="M12" s="314">
        <v>144</v>
      </c>
    </row>
    <row r="13" spans="1:22" ht="10.5" customHeight="1" x14ac:dyDescent="0.2">
      <c r="A13" s="4"/>
      <c r="B13" s="440" t="str">
        <f>'Anexo II. Términos'!$B$48</f>
        <v>Titularidad y gestión pública</v>
      </c>
      <c r="C13" s="441"/>
      <c r="D13" s="441"/>
      <c r="E13" s="441"/>
      <c r="F13" s="442"/>
      <c r="G13" s="78">
        <v>288</v>
      </c>
      <c r="H13" s="72">
        <f t="shared" si="0"/>
        <v>0.4622792937399679</v>
      </c>
      <c r="I13" s="260">
        <v>215</v>
      </c>
      <c r="J13" s="106">
        <f>IF(I13=0,"-",I13/$M13)</f>
        <v>0.3451043338683788</v>
      </c>
      <c r="K13" s="78">
        <v>379</v>
      </c>
      <c r="L13" s="242">
        <f t="shared" si="2"/>
        <v>0.608346709470305</v>
      </c>
      <c r="M13" s="314">
        <v>623</v>
      </c>
    </row>
    <row r="14" spans="1:22" ht="10.5" customHeight="1" x14ac:dyDescent="0.2">
      <c r="A14" s="4"/>
      <c r="B14" s="440" t="str">
        <f>'Anexo II. Términos'!$B$49</f>
        <v>Titularidad y gestión privada con lucro</v>
      </c>
      <c r="C14" s="441"/>
      <c r="D14" s="441"/>
      <c r="E14" s="441"/>
      <c r="F14" s="442"/>
      <c r="G14" s="78">
        <v>802</v>
      </c>
      <c r="H14" s="72">
        <f t="shared" si="0"/>
        <v>0.37582005623242737</v>
      </c>
      <c r="I14" s="260">
        <v>480</v>
      </c>
      <c r="J14" s="106">
        <f t="shared" si="1"/>
        <v>0.22492970946579194</v>
      </c>
      <c r="K14" s="78">
        <v>1051</v>
      </c>
      <c r="L14" s="242">
        <f t="shared" si="2"/>
        <v>0.49250234301780693</v>
      </c>
      <c r="M14" s="314">
        <v>2134</v>
      </c>
    </row>
    <row r="15" spans="1:22" ht="10.5" customHeight="1" x14ac:dyDescent="0.2">
      <c r="A15" s="4"/>
      <c r="B15" s="457" t="str">
        <f>'Anexo II. Términos'!$B$50</f>
        <v>Titularidad y gestión privada sin lucro</v>
      </c>
      <c r="C15" s="458"/>
      <c r="D15" s="458"/>
      <c r="E15" s="458"/>
      <c r="F15" s="459"/>
      <c r="G15" s="78">
        <v>327</v>
      </c>
      <c r="H15" s="72">
        <f t="shared" si="0"/>
        <v>0.29486023444544635</v>
      </c>
      <c r="I15" s="260">
        <v>254</v>
      </c>
      <c r="J15" s="106">
        <f t="shared" si="1"/>
        <v>0.22903516681695221</v>
      </c>
      <c r="K15" s="78">
        <v>472</v>
      </c>
      <c r="L15" s="242">
        <f t="shared" si="2"/>
        <v>0.42560865644724977</v>
      </c>
      <c r="M15" s="315">
        <v>1109</v>
      </c>
    </row>
    <row r="16" spans="1:22" ht="10.5" customHeight="1" x14ac:dyDescent="0.2">
      <c r="B16" s="463" t="str">
        <f>'Anexo II. Términos'!$B$52</f>
        <v>Total nacional</v>
      </c>
      <c r="C16" s="464"/>
      <c r="D16" s="464"/>
      <c r="E16" s="464"/>
      <c r="F16" s="465"/>
      <c r="G16" s="80">
        <f>SUM(G11:G15)</f>
        <v>1722</v>
      </c>
      <c r="H16" s="99">
        <f t="shared" si="0"/>
        <v>0.39171974522292996</v>
      </c>
      <c r="I16" s="261">
        <f>SUM(I11:I15)</f>
        <v>1116</v>
      </c>
      <c r="J16" s="83">
        <f t="shared" si="1"/>
        <v>0.25386715195632392</v>
      </c>
      <c r="K16" s="80">
        <f>SUM(K11:K15)</f>
        <v>2267</v>
      </c>
      <c r="L16" s="243">
        <f t="shared" si="2"/>
        <v>0.51569608735213834</v>
      </c>
      <c r="M16" s="301">
        <f>SUM(M11:M15)</f>
        <v>4396</v>
      </c>
    </row>
    <row r="17" spans="2:16" ht="10.5" customHeight="1" x14ac:dyDescent="0.2">
      <c r="B17" s="30" t="str">
        <f>CONCATENATE("* ",'Anexo I. Abreviaturas'!$B$10,": ",'Anexo I. Abreviaturas'!$F$10)</f>
        <v>* % Mod.: Porcentaje sobre el total de ese modelo de gestión</v>
      </c>
    </row>
    <row r="18" spans="2:16" ht="10.5" customHeight="1" x14ac:dyDescent="0.2"/>
    <row r="19" spans="2:16" ht="10.5" customHeight="1" x14ac:dyDescent="0.2"/>
    <row r="20" spans="2:16" ht="10.5" customHeight="1" x14ac:dyDescent="0.2">
      <c r="B20" s="549" t="str">
        <f>'Anexo I. Abreviaturas'!$B$38</f>
        <v>Centros de atención a personas mayores</v>
      </c>
      <c r="C20" s="550"/>
      <c r="D20" s="550"/>
      <c r="E20" s="550"/>
      <c r="F20" s="550"/>
      <c r="G20" s="551"/>
      <c r="H20" s="551"/>
      <c r="I20" s="551"/>
      <c r="J20" s="551"/>
      <c r="K20" s="551"/>
      <c r="L20" s="551"/>
      <c r="M20" s="552"/>
    </row>
    <row r="21" spans="2:16" ht="10.5" customHeight="1" x14ac:dyDescent="0.2">
      <c r="B21" s="560" t="str">
        <f>'Anexo I. Abreviaturas'!$B$14</f>
        <v>CCAA</v>
      </c>
      <c r="C21" s="561"/>
      <c r="D21" s="561"/>
      <c r="E21" s="561"/>
      <c r="F21" s="562"/>
      <c r="G21" s="553" t="str">
        <f>'Anexo II. Términos'!$B$34</f>
        <v>Servicios de proximidad</v>
      </c>
      <c r="H21" s="537"/>
      <c r="I21" s="537"/>
      <c r="J21" s="509"/>
      <c r="K21" s="454" t="str">
        <f>'Anexo I. Abreviaturas'!$B$32</f>
        <v>Centros</v>
      </c>
      <c r="L21" s="455"/>
      <c r="M21" s="456"/>
    </row>
    <row r="22" spans="2:16" ht="10.5" customHeight="1" x14ac:dyDescent="0.2">
      <c r="B22" s="446"/>
      <c r="C22" s="447"/>
      <c r="D22" s="447"/>
      <c r="E22" s="447"/>
      <c r="F22" s="563"/>
      <c r="G22" s="529" t="str">
        <f>'Anexo I. Abreviaturas'!$B$35</f>
        <v>Centro de día</v>
      </c>
      <c r="H22" s="511"/>
      <c r="I22" s="511" t="str">
        <f>'Anexo I. Abreviaturas'!$B$67</f>
        <v>Otros servicios</v>
      </c>
      <c r="J22" s="480"/>
      <c r="K22" s="528" t="s">
        <v>195</v>
      </c>
      <c r="L22" s="529"/>
      <c r="M22" s="175" t="str">
        <f>'Anexo II. Términos'!$B$51</f>
        <v>Total</v>
      </c>
    </row>
    <row r="23" spans="2:16" ht="10.5" customHeight="1" x14ac:dyDescent="0.2">
      <c r="B23" s="446"/>
      <c r="C23" s="447"/>
      <c r="D23" s="447"/>
      <c r="E23" s="447"/>
      <c r="F23" s="563"/>
      <c r="G23" s="302" t="str">
        <f>'Anexo I. Abreviaturas'!$B$16</f>
        <v>Núm.</v>
      </c>
      <c r="H23" s="280" t="str">
        <f>'Anexo I. Abreviaturas'!$B$10</f>
        <v>% Mod.</v>
      </c>
      <c r="I23" s="303" t="str">
        <f>'Anexo I. Abreviaturas'!$B$16</f>
        <v>Núm.</v>
      </c>
      <c r="J23" s="172" t="str">
        <f>'Anexo I. Abreviaturas'!$B$10</f>
        <v>% Mod.</v>
      </c>
      <c r="K23" s="281" t="str">
        <f>'Anexo I. Abreviaturas'!$B$16</f>
        <v>Núm.</v>
      </c>
      <c r="L23" s="280" t="str">
        <f>'Anexo I. Abreviaturas'!$B$10</f>
        <v>% Mod.</v>
      </c>
      <c r="M23" s="170" t="str">
        <f>'Anexo I. Abreviaturas'!$B$16</f>
        <v>Núm.</v>
      </c>
    </row>
    <row r="24" spans="2:16" ht="10.5" customHeight="1" x14ac:dyDescent="0.2">
      <c r="B24" s="564" t="s">
        <v>7</v>
      </c>
      <c r="C24" s="565"/>
      <c r="D24" s="565"/>
      <c r="E24" s="565"/>
      <c r="F24" s="566"/>
      <c r="G24" s="304">
        <v>135</v>
      </c>
      <c r="H24" s="305">
        <f t="shared" ref="H24:H42" si="3">IF(G24=0,"-",G24/$M24)</f>
        <v>0.35809018567639256</v>
      </c>
      <c r="I24" s="306">
        <v>67</v>
      </c>
      <c r="J24" s="307">
        <f t="shared" ref="J24:J42" si="4">IF(I24=0,"-",I24/$M24)</f>
        <v>0.17771883289124668</v>
      </c>
      <c r="K24" s="304">
        <v>171</v>
      </c>
      <c r="L24" s="308">
        <f t="shared" ref="L24:L42" si="5">IF(K24=0,"-",K24/$M24)</f>
        <v>0.45358090185676392</v>
      </c>
      <c r="M24" s="316">
        <f>'1.2.1. Dotación. Plazas y tipos'!Q36</f>
        <v>377</v>
      </c>
      <c r="P24" s="146"/>
    </row>
    <row r="25" spans="2:16" ht="10.5" customHeight="1" x14ac:dyDescent="0.2">
      <c r="B25" s="546" t="s">
        <v>6</v>
      </c>
      <c r="C25" s="547"/>
      <c r="D25" s="547"/>
      <c r="E25" s="547"/>
      <c r="F25" s="548"/>
      <c r="G25" s="78">
        <v>111</v>
      </c>
      <c r="H25" s="72">
        <f t="shared" si="3"/>
        <v>0.4826086956521739</v>
      </c>
      <c r="I25" s="260">
        <v>66</v>
      </c>
      <c r="J25" s="106">
        <f t="shared" si="4"/>
        <v>0.28695652173913044</v>
      </c>
      <c r="K25" s="78">
        <v>130</v>
      </c>
      <c r="L25" s="242">
        <f t="shared" si="5"/>
        <v>0.56521739130434778</v>
      </c>
      <c r="M25" s="314">
        <f>'1.2.1. Dotación. Plazas y tipos'!Q37</f>
        <v>230</v>
      </c>
    </row>
    <row r="26" spans="2:16" ht="10.5" customHeight="1" x14ac:dyDescent="0.2">
      <c r="B26" s="546" t="s">
        <v>9</v>
      </c>
      <c r="C26" s="547"/>
      <c r="D26" s="547"/>
      <c r="E26" s="547"/>
      <c r="F26" s="548"/>
      <c r="G26" s="78">
        <v>29</v>
      </c>
      <c r="H26" s="72">
        <f t="shared" si="3"/>
        <v>0.14646464646464646</v>
      </c>
      <c r="I26" s="260">
        <v>42</v>
      </c>
      <c r="J26" s="106">
        <f t="shared" si="4"/>
        <v>0.21212121212121213</v>
      </c>
      <c r="K26" s="78">
        <v>63</v>
      </c>
      <c r="L26" s="242">
        <f t="shared" si="5"/>
        <v>0.31818181818181818</v>
      </c>
      <c r="M26" s="314">
        <f>'1.2.1. Dotación. Plazas y tipos'!Q38</f>
        <v>198</v>
      </c>
    </row>
    <row r="27" spans="2:16" ht="10.5" customHeight="1" x14ac:dyDescent="0.2">
      <c r="B27" s="546" t="s">
        <v>10</v>
      </c>
      <c r="C27" s="547"/>
      <c r="D27" s="547"/>
      <c r="E27" s="547"/>
      <c r="F27" s="548"/>
      <c r="G27" s="78">
        <v>23</v>
      </c>
      <c r="H27" s="72">
        <f t="shared" si="3"/>
        <v>0.5</v>
      </c>
      <c r="I27" s="260">
        <v>15</v>
      </c>
      <c r="J27" s="106">
        <f t="shared" si="4"/>
        <v>0.32608695652173914</v>
      </c>
      <c r="K27" s="78">
        <v>28</v>
      </c>
      <c r="L27" s="242">
        <f t="shared" si="5"/>
        <v>0.60869565217391308</v>
      </c>
      <c r="M27" s="314">
        <f>'1.2.1. Dotación. Plazas y tipos'!Q39</f>
        <v>46</v>
      </c>
    </row>
    <row r="28" spans="2:16" ht="10.5" customHeight="1" x14ac:dyDescent="0.2">
      <c r="B28" s="546" t="s">
        <v>5</v>
      </c>
      <c r="C28" s="547"/>
      <c r="D28" s="547"/>
      <c r="E28" s="547"/>
      <c r="F28" s="548"/>
      <c r="G28" s="78">
        <v>51</v>
      </c>
      <c r="H28" s="72">
        <f t="shared" si="3"/>
        <v>0.49514563106796117</v>
      </c>
      <c r="I28" s="260">
        <v>20</v>
      </c>
      <c r="J28" s="106">
        <f t="shared" si="4"/>
        <v>0.1941747572815534</v>
      </c>
      <c r="K28" s="78">
        <v>62</v>
      </c>
      <c r="L28" s="242">
        <f t="shared" si="5"/>
        <v>0.60194174757281549</v>
      </c>
      <c r="M28" s="314">
        <f>'1.2.1. Dotación. Plazas y tipos'!Q40</f>
        <v>103</v>
      </c>
    </row>
    <row r="29" spans="2:16" ht="10.5" customHeight="1" x14ac:dyDescent="0.2">
      <c r="B29" s="546" t="s">
        <v>4</v>
      </c>
      <c r="C29" s="547"/>
      <c r="D29" s="547"/>
      <c r="E29" s="547"/>
      <c r="F29" s="548"/>
      <c r="G29" s="78">
        <v>16</v>
      </c>
      <c r="H29" s="72">
        <f t="shared" si="3"/>
        <v>0.29629629629629628</v>
      </c>
      <c r="I29" s="260">
        <v>9</v>
      </c>
      <c r="J29" s="106">
        <f t="shared" si="4"/>
        <v>0.16666666666666666</v>
      </c>
      <c r="K29" s="78">
        <v>21</v>
      </c>
      <c r="L29" s="242">
        <f t="shared" si="5"/>
        <v>0.3888888888888889</v>
      </c>
      <c r="M29" s="314">
        <f>'1.2.1. Dotación. Plazas y tipos'!Q41</f>
        <v>54</v>
      </c>
    </row>
    <row r="30" spans="2:16" ht="10.5" customHeight="1" x14ac:dyDescent="0.2">
      <c r="B30" s="546" t="s">
        <v>3</v>
      </c>
      <c r="C30" s="547"/>
      <c r="D30" s="547"/>
      <c r="E30" s="547"/>
      <c r="F30" s="548"/>
      <c r="G30" s="78">
        <v>152</v>
      </c>
      <c r="H30" s="72">
        <f t="shared" si="3"/>
        <v>0.26297577854671278</v>
      </c>
      <c r="I30" s="260">
        <v>163</v>
      </c>
      <c r="J30" s="106">
        <f t="shared" si="4"/>
        <v>0.2820069204152249</v>
      </c>
      <c r="K30" s="78">
        <v>259</v>
      </c>
      <c r="L30" s="242">
        <f t="shared" si="5"/>
        <v>0.44809688581314877</v>
      </c>
      <c r="M30" s="314">
        <f>'1.2.1. Dotación. Plazas y tipos'!Q42</f>
        <v>578</v>
      </c>
    </row>
    <row r="31" spans="2:16" ht="10.5" customHeight="1" x14ac:dyDescent="0.2">
      <c r="B31" s="546" t="s">
        <v>11</v>
      </c>
      <c r="C31" s="547"/>
      <c r="D31" s="547"/>
      <c r="E31" s="547"/>
      <c r="F31" s="548"/>
      <c r="G31" s="78">
        <v>104</v>
      </c>
      <c r="H31" s="72">
        <f t="shared" si="3"/>
        <v>0.28337874659400547</v>
      </c>
      <c r="I31" s="260">
        <v>116</v>
      </c>
      <c r="J31" s="106">
        <f t="shared" si="4"/>
        <v>0.31607629427792916</v>
      </c>
      <c r="K31" s="78">
        <v>177</v>
      </c>
      <c r="L31" s="242">
        <f t="shared" si="5"/>
        <v>0.48228882833787468</v>
      </c>
      <c r="M31" s="314">
        <f>'1.2.1. Dotación. Plazas y tipos'!Q43</f>
        <v>367</v>
      </c>
    </row>
    <row r="32" spans="2:16" ht="10.5" customHeight="1" x14ac:dyDescent="0.2">
      <c r="B32" s="546" t="s">
        <v>12</v>
      </c>
      <c r="C32" s="547"/>
      <c r="D32" s="547"/>
      <c r="E32" s="547"/>
      <c r="F32" s="548"/>
      <c r="G32" s="78">
        <v>522</v>
      </c>
      <c r="H32" s="72">
        <f t="shared" si="3"/>
        <v>0.66159695817490494</v>
      </c>
      <c r="I32" s="260">
        <v>235</v>
      </c>
      <c r="J32" s="106">
        <f t="shared" si="4"/>
        <v>0.29784537389100124</v>
      </c>
      <c r="K32" s="78">
        <v>580</v>
      </c>
      <c r="L32" s="242">
        <f t="shared" si="5"/>
        <v>0.73510773130544993</v>
      </c>
      <c r="M32" s="314">
        <f>'1.2.1. Dotación. Plazas y tipos'!Q44</f>
        <v>789</v>
      </c>
    </row>
    <row r="33" spans="2:13" ht="10.5" customHeight="1" x14ac:dyDescent="0.2">
      <c r="B33" s="546" t="s">
        <v>2</v>
      </c>
      <c r="C33" s="547"/>
      <c r="D33" s="547"/>
      <c r="E33" s="547"/>
      <c r="F33" s="548"/>
      <c r="G33" s="78">
        <v>89</v>
      </c>
      <c r="H33" s="72">
        <f t="shared" si="3"/>
        <v>0.3531746031746032</v>
      </c>
      <c r="I33" s="260">
        <v>47</v>
      </c>
      <c r="J33" s="106">
        <f t="shared" si="4"/>
        <v>0.18650793650793651</v>
      </c>
      <c r="K33" s="78">
        <v>116</v>
      </c>
      <c r="L33" s="242">
        <f t="shared" si="5"/>
        <v>0.46031746031746029</v>
      </c>
      <c r="M33" s="314">
        <f>'1.2.1. Dotación. Plazas y tipos'!Q45</f>
        <v>252</v>
      </c>
    </row>
    <row r="34" spans="2:13" ht="10.5" customHeight="1" x14ac:dyDescent="0.2">
      <c r="B34" s="546" t="s">
        <v>1</v>
      </c>
      <c r="C34" s="547"/>
      <c r="D34" s="547"/>
      <c r="E34" s="547"/>
      <c r="F34" s="548"/>
      <c r="G34" s="78">
        <v>143</v>
      </c>
      <c r="H34" s="72">
        <f t="shared" si="3"/>
        <v>0.61111111111111116</v>
      </c>
      <c r="I34" s="260">
        <v>91</v>
      </c>
      <c r="J34" s="106">
        <f t="shared" si="4"/>
        <v>0.3888888888888889</v>
      </c>
      <c r="K34" s="78">
        <v>170</v>
      </c>
      <c r="L34" s="242">
        <f t="shared" si="5"/>
        <v>0.72649572649572647</v>
      </c>
      <c r="M34" s="314">
        <f>'1.2.1. Dotación. Plazas y tipos'!Q46</f>
        <v>234</v>
      </c>
    </row>
    <row r="35" spans="2:13" ht="10.5" customHeight="1" x14ac:dyDescent="0.2">
      <c r="B35" s="546" t="s">
        <v>8</v>
      </c>
      <c r="C35" s="547"/>
      <c r="D35" s="547"/>
      <c r="E35" s="547"/>
      <c r="F35" s="548"/>
      <c r="G35" s="78">
        <v>55</v>
      </c>
      <c r="H35" s="72">
        <f t="shared" si="3"/>
        <v>0.16923076923076924</v>
      </c>
      <c r="I35" s="260">
        <v>56</v>
      </c>
      <c r="J35" s="106">
        <f t="shared" si="4"/>
        <v>0.1723076923076923</v>
      </c>
      <c r="K35" s="78">
        <v>91</v>
      </c>
      <c r="L35" s="242">
        <f t="shared" si="5"/>
        <v>0.28000000000000003</v>
      </c>
      <c r="M35" s="314">
        <f>'1.2.1. Dotación. Plazas y tipos'!Q47</f>
        <v>325</v>
      </c>
    </row>
    <row r="36" spans="2:13" ht="10.5" customHeight="1" x14ac:dyDescent="0.2">
      <c r="B36" s="546" t="s">
        <v>13</v>
      </c>
      <c r="C36" s="547"/>
      <c r="D36" s="547"/>
      <c r="E36" s="547"/>
      <c r="F36" s="548"/>
      <c r="G36" s="78">
        <v>137</v>
      </c>
      <c r="H36" s="72">
        <f t="shared" si="3"/>
        <v>0.33496332518337407</v>
      </c>
      <c r="I36" s="260">
        <v>84</v>
      </c>
      <c r="J36" s="106">
        <f t="shared" si="4"/>
        <v>0.20537897310513448</v>
      </c>
      <c r="K36" s="78">
        <v>187</v>
      </c>
      <c r="L36" s="242">
        <f t="shared" si="5"/>
        <v>0.45721271393643031</v>
      </c>
      <c r="M36" s="314">
        <f>'1.2.1. Dotación. Plazas y tipos'!Q48</f>
        <v>409</v>
      </c>
    </row>
    <row r="37" spans="2:13" ht="10.5" customHeight="1" x14ac:dyDescent="0.2">
      <c r="B37" s="546" t="s">
        <v>14</v>
      </c>
      <c r="C37" s="547"/>
      <c r="D37" s="547"/>
      <c r="E37" s="547"/>
      <c r="F37" s="548"/>
      <c r="G37" s="78">
        <v>24</v>
      </c>
      <c r="H37" s="72">
        <f t="shared" si="3"/>
        <v>0.44444444444444442</v>
      </c>
      <c r="I37" s="260">
        <v>12</v>
      </c>
      <c r="J37" s="106">
        <f t="shared" si="4"/>
        <v>0.22222222222222221</v>
      </c>
      <c r="K37" s="78">
        <v>30</v>
      </c>
      <c r="L37" s="242">
        <f t="shared" si="5"/>
        <v>0.55555555555555558</v>
      </c>
      <c r="M37" s="314">
        <f>'1.2.1. Dotación. Plazas y tipos'!Q49</f>
        <v>54</v>
      </c>
    </row>
    <row r="38" spans="2:13" ht="10.5" customHeight="1" x14ac:dyDescent="0.2">
      <c r="B38" s="546" t="s">
        <v>15</v>
      </c>
      <c r="C38" s="547"/>
      <c r="D38" s="547"/>
      <c r="E38" s="547"/>
      <c r="F38" s="548"/>
      <c r="G38" s="78">
        <v>34</v>
      </c>
      <c r="H38" s="72">
        <f t="shared" si="3"/>
        <v>0.5074626865671642</v>
      </c>
      <c r="I38" s="260">
        <v>27</v>
      </c>
      <c r="J38" s="106">
        <f t="shared" si="4"/>
        <v>0.40298507462686567</v>
      </c>
      <c r="K38" s="78">
        <v>45</v>
      </c>
      <c r="L38" s="242">
        <f t="shared" si="5"/>
        <v>0.67164179104477617</v>
      </c>
      <c r="M38" s="314">
        <f>'1.2.1. Dotación. Plazas y tipos'!Q50</f>
        <v>67</v>
      </c>
    </row>
    <row r="39" spans="2:13" ht="10.5" customHeight="1" x14ac:dyDescent="0.2">
      <c r="B39" s="546" t="s">
        <v>16</v>
      </c>
      <c r="C39" s="547"/>
      <c r="D39" s="547"/>
      <c r="E39" s="547"/>
      <c r="F39" s="548"/>
      <c r="G39" s="78">
        <v>87</v>
      </c>
      <c r="H39" s="72">
        <f t="shared" si="3"/>
        <v>0.31071428571428572</v>
      </c>
      <c r="I39" s="260">
        <v>61</v>
      </c>
      <c r="J39" s="106">
        <f t="shared" si="4"/>
        <v>0.21785714285714286</v>
      </c>
      <c r="K39" s="78">
        <v>123</v>
      </c>
      <c r="L39" s="242">
        <f t="shared" si="5"/>
        <v>0.43928571428571428</v>
      </c>
      <c r="M39" s="314">
        <f>'1.2.1. Dotación. Plazas y tipos'!Q51</f>
        <v>280</v>
      </c>
    </row>
    <row r="40" spans="2:13" ht="10.5" customHeight="1" x14ac:dyDescent="0.2">
      <c r="B40" s="546" t="s">
        <v>17</v>
      </c>
      <c r="C40" s="547"/>
      <c r="D40" s="547"/>
      <c r="E40" s="547"/>
      <c r="F40" s="548"/>
      <c r="G40" s="78">
        <v>7</v>
      </c>
      <c r="H40" s="72">
        <f t="shared" si="3"/>
        <v>0.2413793103448276</v>
      </c>
      <c r="I40" s="260">
        <v>5</v>
      </c>
      <c r="J40" s="106">
        <f t="shared" si="4"/>
        <v>0.17241379310344829</v>
      </c>
      <c r="K40" s="78">
        <v>11</v>
      </c>
      <c r="L40" s="242">
        <f t="shared" si="5"/>
        <v>0.37931034482758619</v>
      </c>
      <c r="M40" s="314">
        <f>'1.2.1. Dotación. Plazas y tipos'!Q52</f>
        <v>29</v>
      </c>
    </row>
    <row r="41" spans="2:13" ht="10.5" customHeight="1" x14ac:dyDescent="0.2">
      <c r="B41" s="554" t="s">
        <v>0</v>
      </c>
      <c r="C41" s="555"/>
      <c r="D41" s="555"/>
      <c r="E41" s="555"/>
      <c r="F41" s="556"/>
      <c r="G41" s="309">
        <v>3</v>
      </c>
      <c r="H41" s="310">
        <f t="shared" si="3"/>
        <v>0.75</v>
      </c>
      <c r="I41" s="311">
        <v>0</v>
      </c>
      <c r="J41" s="312" t="str">
        <f t="shared" si="4"/>
        <v>-</v>
      </c>
      <c r="K41" s="309">
        <v>3</v>
      </c>
      <c r="L41" s="313">
        <f t="shared" si="5"/>
        <v>0.75</v>
      </c>
      <c r="M41" s="317">
        <f>'1.2.1. Dotación. Plazas y tipos'!Q53</f>
        <v>4</v>
      </c>
    </row>
    <row r="42" spans="2:13" ht="10.5" customHeight="1" x14ac:dyDescent="0.2">
      <c r="B42" s="557" t="str">
        <f>'Anexo II. Términos'!$B$52</f>
        <v>Total nacional</v>
      </c>
      <c r="C42" s="558"/>
      <c r="D42" s="558"/>
      <c r="E42" s="558"/>
      <c r="F42" s="559"/>
      <c r="G42" s="319">
        <f>SUM(G24:G41)</f>
        <v>1722</v>
      </c>
      <c r="H42" s="320">
        <f t="shared" si="3"/>
        <v>0.39171974522292996</v>
      </c>
      <c r="I42" s="319">
        <f>SUM(I24:I41)</f>
        <v>1116</v>
      </c>
      <c r="J42" s="320">
        <f t="shared" si="4"/>
        <v>0.25386715195632392</v>
      </c>
      <c r="K42" s="319">
        <f>SUM(K24:K41)</f>
        <v>2267</v>
      </c>
      <c r="L42" s="320">
        <f t="shared" si="5"/>
        <v>0.51569608735213834</v>
      </c>
      <c r="M42" s="318">
        <f>SUM(M24:M41)</f>
        <v>4396</v>
      </c>
    </row>
    <row r="43" spans="2:13" ht="10.5" customHeight="1" x14ac:dyDescent="0.2"/>
    <row r="44" spans="2:13" ht="10.5" customHeight="1" x14ac:dyDescent="0.2"/>
    <row r="45" spans="2:13" ht="10.5" customHeight="1" x14ac:dyDescent="0.2"/>
    <row r="46" spans="2:13" ht="10.5" customHeight="1" x14ac:dyDescent="0.2"/>
    <row r="47" spans="2:13" ht="10.5" customHeight="1" x14ac:dyDescent="0.2"/>
    <row r="48" spans="2:13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spans="2:13" ht="10.5" customHeight="1" x14ac:dyDescent="0.2"/>
    <row r="98" spans="2:13" ht="10.5" customHeight="1" x14ac:dyDescent="0.2"/>
    <row r="99" spans="2:13" ht="10.5" customHeight="1" x14ac:dyDescent="0.2"/>
    <row r="100" spans="2:13" ht="10.5" customHeight="1" x14ac:dyDescent="0.2">
      <c r="B100" s="4"/>
      <c r="G100" s="4"/>
    </row>
    <row r="101" spans="2:13" ht="10.5" customHeight="1" x14ac:dyDescent="0.2">
      <c r="B101" s="4"/>
      <c r="G101" s="116"/>
      <c r="H101" s="116"/>
      <c r="I101" s="116"/>
      <c r="J101" s="116"/>
      <c r="K101" s="116"/>
      <c r="L101" s="116"/>
      <c r="M101" s="116"/>
    </row>
    <row r="102" spans="2:13" ht="10.5" customHeight="1" x14ac:dyDescent="0.2">
      <c r="B102" s="4"/>
      <c r="G102" s="4"/>
      <c r="I102" s="116"/>
      <c r="K102" s="4"/>
    </row>
    <row r="103" spans="2:13" ht="10.5" customHeight="1" x14ac:dyDescent="0.2">
      <c r="B103" s="4"/>
      <c r="G103" s="4"/>
      <c r="I103" s="116"/>
      <c r="K103" s="4"/>
    </row>
    <row r="104" spans="2:13" ht="10.5" customHeight="1" x14ac:dyDescent="0.2">
      <c r="B104" s="4"/>
      <c r="G104" s="4"/>
      <c r="I104" s="4"/>
      <c r="K104" s="4"/>
    </row>
    <row r="105" spans="2:13" ht="10.5" customHeight="1" x14ac:dyDescent="0.2">
      <c r="B105" s="4"/>
      <c r="G105" s="4"/>
      <c r="I105" s="4"/>
      <c r="K105" s="4"/>
    </row>
    <row r="106" spans="2:13" ht="10.5" customHeight="1" x14ac:dyDescent="0.2">
      <c r="B106" s="4"/>
      <c r="G106" s="4"/>
      <c r="I106" s="4"/>
      <c r="K106" s="4"/>
    </row>
    <row r="107" spans="2:13" ht="10.5" customHeight="1" x14ac:dyDescent="0.2"/>
    <row r="108" spans="2:13" ht="10.5" customHeight="1" x14ac:dyDescent="0.2">
      <c r="B108" s="4"/>
      <c r="G108" s="4"/>
      <c r="I108" s="4"/>
      <c r="K108" s="4"/>
    </row>
    <row r="109" spans="2:13" ht="10.5" customHeight="1" x14ac:dyDescent="0.2">
      <c r="B109" s="4"/>
      <c r="G109" s="116"/>
      <c r="I109" s="116"/>
      <c r="K109" s="116"/>
    </row>
    <row r="110" spans="2:13" ht="10.5" customHeight="1" x14ac:dyDescent="0.2">
      <c r="B110" s="4"/>
      <c r="G110" s="4"/>
      <c r="I110" s="4"/>
      <c r="K110" s="4"/>
    </row>
    <row r="111" spans="2:13" ht="10.5" customHeight="1" x14ac:dyDescent="0.2">
      <c r="B111" s="4"/>
      <c r="G111" s="4"/>
      <c r="I111" s="4"/>
      <c r="K111" s="4"/>
    </row>
    <row r="112" spans="2:13" ht="10.5" customHeight="1" x14ac:dyDescent="0.2">
      <c r="B112" s="4"/>
      <c r="G112" s="4"/>
      <c r="I112" s="4"/>
      <c r="K112" s="4"/>
    </row>
    <row r="113" spans="2:11" ht="10.5" customHeight="1" x14ac:dyDescent="0.2">
      <c r="B113" s="4"/>
      <c r="G113" s="4"/>
      <c r="I113" s="4"/>
      <c r="K113" s="4"/>
    </row>
    <row r="114" spans="2:11" ht="10.5" customHeight="1" x14ac:dyDescent="0.2">
      <c r="B114" s="4"/>
      <c r="G114" s="4"/>
      <c r="I114" s="4"/>
      <c r="K114" s="4"/>
    </row>
    <row r="115" spans="2:11" ht="10.5" customHeight="1" x14ac:dyDescent="0.2">
      <c r="B115" s="4"/>
    </row>
    <row r="116" spans="2:11" ht="10.5" customHeight="1" x14ac:dyDescent="0.2">
      <c r="B116" s="4"/>
    </row>
    <row r="117" spans="2:11" ht="10.5" customHeight="1" x14ac:dyDescent="0.2"/>
    <row r="118" spans="2:11" ht="10.5" customHeight="1" x14ac:dyDescent="0.2"/>
    <row r="119" spans="2:11" ht="10.5" customHeight="1" x14ac:dyDescent="0.2"/>
    <row r="120" spans="2:11" ht="10.5" customHeight="1" x14ac:dyDescent="0.2">
      <c r="G120" s="155"/>
    </row>
    <row r="121" spans="2:11" ht="10.5" customHeight="1" x14ac:dyDescent="0.2"/>
    <row r="122" spans="2:11" ht="10.5" customHeight="1" x14ac:dyDescent="0.2"/>
    <row r="123" spans="2:11" ht="10.5" customHeight="1" x14ac:dyDescent="0.2"/>
    <row r="124" spans="2:11" ht="10.5" customHeight="1" x14ac:dyDescent="0.2"/>
    <row r="125" spans="2:11" ht="10.5" customHeight="1" x14ac:dyDescent="0.2"/>
    <row r="126" spans="2:11" ht="10.5" customHeight="1" x14ac:dyDescent="0.2"/>
    <row r="127" spans="2:11" ht="10.5" customHeight="1" x14ac:dyDescent="0.2"/>
    <row r="128" spans="2:11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39">
    <mergeCell ref="B39:F39"/>
    <mergeCell ref="B40:F40"/>
    <mergeCell ref="B41:F41"/>
    <mergeCell ref="B42:F42"/>
    <mergeCell ref="B21:F23"/>
    <mergeCell ref="B34:F34"/>
    <mergeCell ref="B35:F35"/>
    <mergeCell ref="B36:F36"/>
    <mergeCell ref="B37:F37"/>
    <mergeCell ref="B38:F38"/>
    <mergeCell ref="B29:F29"/>
    <mergeCell ref="B30:F30"/>
    <mergeCell ref="B31:F31"/>
    <mergeCell ref="B32:F32"/>
    <mergeCell ref="B33:F33"/>
    <mergeCell ref="B24:F24"/>
    <mergeCell ref="B25:F25"/>
    <mergeCell ref="B26:F26"/>
    <mergeCell ref="B27:F27"/>
    <mergeCell ref="B28:F28"/>
    <mergeCell ref="B20:M20"/>
    <mergeCell ref="G21:J21"/>
    <mergeCell ref="K21:M21"/>
    <mergeCell ref="G22:H22"/>
    <mergeCell ref="I22:J22"/>
    <mergeCell ref="K22:L22"/>
    <mergeCell ref="B16:F16"/>
    <mergeCell ref="B11:F11"/>
    <mergeCell ref="B12:F12"/>
    <mergeCell ref="B13:F13"/>
    <mergeCell ref="B14:F14"/>
    <mergeCell ref="B15:F15"/>
    <mergeCell ref="B7:M7"/>
    <mergeCell ref="K8:M8"/>
    <mergeCell ref="I9:J9"/>
    <mergeCell ref="G9:H9"/>
    <mergeCell ref="B8:F10"/>
    <mergeCell ref="G8:J8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12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U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42" width="8.5703125" customWidth="1"/>
  </cols>
  <sheetData>
    <row r="1" spans="1:21" ht="10.5" customHeight="1" x14ac:dyDescent="0.2"/>
    <row r="2" spans="1:21" ht="10.5" customHeight="1" x14ac:dyDescent="0.2">
      <c r="B2" s="31" t="s">
        <v>235</v>
      </c>
      <c r="C2" s="31"/>
      <c r="D2" s="31"/>
      <c r="E2" s="31"/>
      <c r="F2" s="31"/>
    </row>
    <row r="3" spans="1:21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1" ht="10.5" customHeight="1" x14ac:dyDescent="0.2">
      <c r="A4" s="45"/>
      <c r="B4" s="44" t="str">
        <f>Índice!$B$30</f>
        <v>1.2.6. Habitaciones en centros de atención a personas mayores</v>
      </c>
      <c r="O4" s="4"/>
      <c r="P4" s="4"/>
      <c r="Q4" s="4"/>
      <c r="R4" s="4"/>
      <c r="S4" s="4"/>
      <c r="T4" s="4"/>
      <c r="U4" s="4"/>
    </row>
    <row r="5" spans="1:21" ht="10.5" customHeight="1" x14ac:dyDescent="0.2">
      <c r="A5" s="45"/>
      <c r="B5" s="44" t="str">
        <f>Índice!$B$31</f>
        <v>1.2.6.1. Habitaciones de todos los tipos en centros de atención a personas mayores</v>
      </c>
      <c r="C5" s="44"/>
      <c r="D5" s="44"/>
      <c r="E5" s="44"/>
      <c r="F5" s="44"/>
      <c r="G5" s="134"/>
      <c r="N5" s="4"/>
      <c r="O5" s="4"/>
      <c r="P5" s="4"/>
      <c r="Q5" s="4"/>
      <c r="R5" s="4"/>
      <c r="S5" s="4"/>
      <c r="T5" s="4"/>
      <c r="U5" s="4"/>
    </row>
    <row r="6" spans="1:21" ht="10.5" customHeight="1" x14ac:dyDescent="0.2">
      <c r="A6" s="45"/>
      <c r="B6" s="44"/>
      <c r="C6" s="44"/>
      <c r="D6" s="44"/>
      <c r="E6" s="44"/>
      <c r="F6" s="44"/>
      <c r="G6" s="134"/>
      <c r="N6" s="4"/>
      <c r="O6" s="4"/>
      <c r="P6" s="4"/>
      <c r="Q6" s="4"/>
      <c r="R6" s="4"/>
      <c r="S6" s="4"/>
      <c r="T6" s="4"/>
      <c r="U6" s="4"/>
    </row>
    <row r="7" spans="1:21" ht="10.5" customHeight="1" x14ac:dyDescent="0.2">
      <c r="A7" s="54"/>
      <c r="B7" s="494" t="str">
        <f>'Anexo I. Abreviaturas'!$B$38</f>
        <v>Centros de atención a personas mayores</v>
      </c>
      <c r="C7" s="495"/>
      <c r="D7" s="495"/>
      <c r="E7" s="495"/>
      <c r="F7" s="495"/>
      <c r="G7" s="495"/>
      <c r="H7" s="495"/>
      <c r="I7" s="495"/>
      <c r="J7" s="495"/>
      <c r="K7" s="495"/>
      <c r="L7" s="495"/>
      <c r="M7" s="496"/>
    </row>
    <row r="8" spans="1:21" ht="10.5" customHeight="1" x14ac:dyDescent="0.2">
      <c r="B8" s="443" t="str">
        <f>'Anexo I. Abreviaturas'!$B$64</f>
        <v>Modelo de gestión</v>
      </c>
      <c r="C8" s="444"/>
      <c r="D8" s="444"/>
      <c r="E8" s="444"/>
      <c r="F8" s="445"/>
      <c r="G8" s="436" t="s">
        <v>66</v>
      </c>
      <c r="H8" s="437"/>
      <c r="I8" s="436" t="s">
        <v>67</v>
      </c>
      <c r="J8" s="437"/>
      <c r="K8" s="436" t="s">
        <v>196</v>
      </c>
      <c r="L8" s="437"/>
      <c r="M8" s="567" t="str">
        <f>'Anexo II. Términos'!$B$51</f>
        <v>Total</v>
      </c>
    </row>
    <row r="9" spans="1:21" ht="10.5" customHeight="1" x14ac:dyDescent="0.2">
      <c r="B9" s="446"/>
      <c r="C9" s="447"/>
      <c r="D9" s="447"/>
      <c r="E9" s="447"/>
      <c r="F9" s="448"/>
      <c r="G9" s="438"/>
      <c r="H9" s="439"/>
      <c r="I9" s="438"/>
      <c r="J9" s="439"/>
      <c r="K9" s="438"/>
      <c r="L9" s="439"/>
      <c r="M9" s="568"/>
    </row>
    <row r="10" spans="1:21" ht="10.5" customHeight="1" x14ac:dyDescent="0.2">
      <c r="B10" s="446"/>
      <c r="C10" s="447"/>
      <c r="D10" s="447"/>
      <c r="E10" s="447"/>
      <c r="F10" s="448"/>
      <c r="G10" s="454"/>
      <c r="H10" s="456"/>
      <c r="I10" s="454"/>
      <c r="J10" s="456"/>
      <c r="K10" s="454"/>
      <c r="L10" s="456"/>
      <c r="M10" s="569"/>
    </row>
    <row r="11" spans="1:21" ht="10.5" customHeight="1" x14ac:dyDescent="0.2">
      <c r="B11" s="449"/>
      <c r="C11" s="450"/>
      <c r="D11" s="450"/>
      <c r="E11" s="450"/>
      <c r="F11" s="451"/>
      <c r="G11" s="52" t="str">
        <f>'Anexo I. Abreviaturas'!$B$16</f>
        <v>Núm.</v>
      </c>
      <c r="H11" s="174" t="str">
        <f>'Anexo I. Abreviaturas'!$B$10</f>
        <v>% Mod.</v>
      </c>
      <c r="I11" s="52" t="str">
        <f>'Anexo I. Abreviaturas'!$B$16</f>
        <v>Núm.</v>
      </c>
      <c r="J11" s="174" t="str">
        <f>'Anexo I. Abreviaturas'!$B$10</f>
        <v>% Mod.</v>
      </c>
      <c r="K11" s="52" t="str">
        <f>'Anexo I. Abreviaturas'!$B$16</f>
        <v>Núm.</v>
      </c>
      <c r="L11" s="174" t="str">
        <f>'Anexo I. Abreviaturas'!$B$10</f>
        <v>% Mod.</v>
      </c>
      <c r="M11" s="284" t="str">
        <f>'Anexo I. Abreviaturas'!$B$16</f>
        <v>Núm.</v>
      </c>
    </row>
    <row r="12" spans="1:21" ht="10.5" customHeight="1" x14ac:dyDescent="0.2">
      <c r="A12" s="4"/>
      <c r="B12" s="460" t="str">
        <f>'Anexo II. Términos'!$B$46</f>
        <v>Titularidad pública y gestión privada con lucro</v>
      </c>
      <c r="C12" s="461"/>
      <c r="D12" s="461"/>
      <c r="E12" s="461"/>
      <c r="F12" s="462"/>
      <c r="G12" s="75">
        <v>6853</v>
      </c>
      <c r="H12" s="76">
        <f>G12/$M12</f>
        <v>0.44178700361010831</v>
      </c>
      <c r="I12" s="75">
        <v>8555</v>
      </c>
      <c r="J12" s="105">
        <f t="shared" ref="J12:J16" si="0">I12/$M12</f>
        <v>0.5515085095410005</v>
      </c>
      <c r="K12" s="75">
        <v>104</v>
      </c>
      <c r="L12" s="76">
        <f>K12/$M12</f>
        <v>6.7044868488911813E-3</v>
      </c>
      <c r="M12" s="77">
        <f>G12+I12+K12</f>
        <v>15512</v>
      </c>
      <c r="N12" s="155"/>
    </row>
    <row r="13" spans="1:21" ht="10.5" customHeight="1" x14ac:dyDescent="0.2">
      <c r="A13" s="4"/>
      <c r="B13" s="440" t="str">
        <f>'Anexo II. Términos'!$B$47</f>
        <v>Titularidad pública y gestión privada sin lucro</v>
      </c>
      <c r="C13" s="441"/>
      <c r="D13" s="441"/>
      <c r="E13" s="441"/>
      <c r="F13" s="442"/>
      <c r="G13" s="78">
        <v>2539</v>
      </c>
      <c r="H13" s="72">
        <f t="shared" ref="H13:H16" si="1">G13/$M13</f>
        <v>0.47671798723244463</v>
      </c>
      <c r="I13" s="103">
        <v>2763</v>
      </c>
      <c r="J13" s="106">
        <f t="shared" si="0"/>
        <v>0.51877581674802853</v>
      </c>
      <c r="K13" s="78">
        <v>24</v>
      </c>
      <c r="L13" s="72">
        <f t="shared" ref="L13:L16" si="2">K13/$M13</f>
        <v>4.5061960195268494E-3</v>
      </c>
      <c r="M13" s="79">
        <f t="shared" ref="M13:M16" si="3">G13+I13+K13</f>
        <v>5326</v>
      </c>
    </row>
    <row r="14" spans="1:21" ht="10.5" customHeight="1" x14ac:dyDescent="0.2">
      <c r="A14" s="4"/>
      <c r="B14" s="440" t="str">
        <f>'Anexo II. Términos'!$B$48</f>
        <v>Titularidad y gestión pública</v>
      </c>
      <c r="C14" s="441"/>
      <c r="D14" s="441"/>
      <c r="E14" s="441"/>
      <c r="F14" s="442"/>
      <c r="G14" s="78">
        <v>14685</v>
      </c>
      <c r="H14" s="72">
        <f t="shared" si="1"/>
        <v>0.47605926021979444</v>
      </c>
      <c r="I14" s="103">
        <v>15792</v>
      </c>
      <c r="J14" s="106">
        <f t="shared" si="0"/>
        <v>0.51194605634259405</v>
      </c>
      <c r="K14" s="78">
        <v>370</v>
      </c>
      <c r="L14" s="72">
        <f t="shared" si="2"/>
        <v>1.1994683437611437E-2</v>
      </c>
      <c r="M14" s="79">
        <f t="shared" si="3"/>
        <v>30847</v>
      </c>
    </row>
    <row r="15" spans="1:21" ht="10.5" customHeight="1" x14ac:dyDescent="0.2">
      <c r="A15" s="4"/>
      <c r="B15" s="440" t="str">
        <f>'Anexo II. Términos'!$B$49</f>
        <v>Titularidad y gestión privada con lucro</v>
      </c>
      <c r="C15" s="441"/>
      <c r="D15" s="441"/>
      <c r="E15" s="441"/>
      <c r="F15" s="442"/>
      <c r="G15" s="78">
        <v>37650</v>
      </c>
      <c r="H15" s="72">
        <f t="shared" si="1"/>
        <v>0.38611424469285199</v>
      </c>
      <c r="I15" s="103">
        <v>58567</v>
      </c>
      <c r="J15" s="106">
        <f t="shared" si="0"/>
        <v>0.60062557686391138</v>
      </c>
      <c r="K15" s="78">
        <v>1293</v>
      </c>
      <c r="L15" s="72">
        <f>K15/$M15</f>
        <v>1.3260178443236591E-2</v>
      </c>
      <c r="M15" s="79">
        <f t="shared" si="3"/>
        <v>97510</v>
      </c>
    </row>
    <row r="16" spans="1:21" ht="10.5" customHeight="1" x14ac:dyDescent="0.2">
      <c r="A16" s="4"/>
      <c r="B16" s="457" t="str">
        <f>'Anexo II. Términos'!$B$50</f>
        <v>Titularidad y gestión privada sin lucro</v>
      </c>
      <c r="C16" s="458"/>
      <c r="D16" s="458"/>
      <c r="E16" s="458"/>
      <c r="F16" s="459"/>
      <c r="G16" s="78">
        <v>26560</v>
      </c>
      <c r="H16" s="72">
        <f t="shared" si="1"/>
        <v>0.48151706883736106</v>
      </c>
      <c r="I16" s="103">
        <v>27933</v>
      </c>
      <c r="J16" s="106">
        <f t="shared" si="0"/>
        <v>0.50640874562628035</v>
      </c>
      <c r="K16" s="78">
        <v>666</v>
      </c>
      <c r="L16" s="72">
        <f t="shared" si="2"/>
        <v>1.2074185536358526E-2</v>
      </c>
      <c r="M16" s="79">
        <f t="shared" si="3"/>
        <v>55159</v>
      </c>
    </row>
    <row r="17" spans="1:21" ht="10.5" customHeight="1" x14ac:dyDescent="0.2">
      <c r="B17" s="463" t="str">
        <f>'Anexo II. Términos'!$B$52</f>
        <v>Total nacional</v>
      </c>
      <c r="C17" s="464"/>
      <c r="D17" s="464"/>
      <c r="E17" s="464"/>
      <c r="F17" s="465"/>
      <c r="G17" s="80">
        <f>SUM(G12:G16)</f>
        <v>88287</v>
      </c>
      <c r="H17" s="99">
        <f>G17/$M17</f>
        <v>0.4320297131448369</v>
      </c>
      <c r="I17" s="80">
        <f>SUM(I12:I16)</f>
        <v>113610</v>
      </c>
      <c r="J17" s="83">
        <f>I17/$M17</f>
        <v>0.55594703308963855</v>
      </c>
      <c r="K17" s="80">
        <f>SUM(K12:K16)</f>
        <v>2457</v>
      </c>
      <c r="L17" s="99">
        <f>K17/$M17</f>
        <v>1.202325376552453E-2</v>
      </c>
      <c r="M17" s="297">
        <f>SUM(M12:M16)</f>
        <v>204354</v>
      </c>
    </row>
    <row r="18" spans="1:21" ht="10.5" customHeight="1" x14ac:dyDescent="0.2">
      <c r="B18" s="30" t="str">
        <f>CONCATENATE("* ",'Anexo I. Abreviaturas'!$B$10,": ",'Anexo I. Abreviaturas'!$F$10)</f>
        <v>* % Mod.: Porcentaje sobre el total de ese modelo de gestión</v>
      </c>
    </row>
    <row r="19" spans="1:21" ht="10.5" customHeight="1" x14ac:dyDescent="0.2">
      <c r="B19" s="44"/>
    </row>
    <row r="20" spans="1:21" ht="10.5" customHeight="1" x14ac:dyDescent="0.2"/>
    <row r="21" spans="1:21" ht="10.5" customHeight="1" x14ac:dyDescent="0.2">
      <c r="A21" s="45"/>
      <c r="B21" s="538" t="str">
        <f>'Anexo I. Abreviaturas'!$B$38</f>
        <v>Centros de atención a personas mayores</v>
      </c>
      <c r="C21" s="539"/>
      <c r="D21" s="539"/>
      <c r="E21" s="539"/>
      <c r="F21" s="539"/>
      <c r="G21" s="539"/>
      <c r="H21" s="539"/>
      <c r="I21" s="539"/>
      <c r="J21" s="539"/>
      <c r="K21" s="539"/>
      <c r="L21" s="539"/>
      <c r="M21" s="540"/>
      <c r="N21" s="4"/>
      <c r="O21" s="4"/>
      <c r="P21" s="4"/>
      <c r="Q21" s="4"/>
      <c r="R21" s="4"/>
      <c r="S21" s="4"/>
      <c r="T21" s="4"/>
      <c r="U21" s="4"/>
    </row>
    <row r="22" spans="1:21" ht="10.5" customHeight="1" x14ac:dyDescent="0.2">
      <c r="B22" s="443" t="str">
        <f>'Anexo I. Abreviaturas'!$B$14</f>
        <v>CCAA</v>
      </c>
      <c r="C22" s="444"/>
      <c r="D22" s="444"/>
      <c r="E22" s="444"/>
      <c r="F22" s="445"/>
      <c r="G22" s="436" t="str">
        <f>G8</f>
        <v>Número de habitaciones de uso individual</v>
      </c>
      <c r="H22" s="437"/>
      <c r="I22" s="436" t="str">
        <f t="shared" ref="I22" si="4">I8</f>
        <v>Número de habitaciones de uso doble</v>
      </c>
      <c r="J22" s="437"/>
      <c r="K22" s="436" t="str">
        <f t="shared" ref="K22" si="5">K8</f>
        <v>Número de habitaciones de uso triple o más</v>
      </c>
      <c r="L22" s="437"/>
      <c r="M22" s="567" t="str">
        <f>'Anexo II. Términos'!$B$51</f>
        <v>Total</v>
      </c>
    </row>
    <row r="23" spans="1:21" ht="10.5" customHeight="1" x14ac:dyDescent="0.2">
      <c r="B23" s="446"/>
      <c r="C23" s="447"/>
      <c r="D23" s="447"/>
      <c r="E23" s="447"/>
      <c r="F23" s="448"/>
      <c r="G23" s="438"/>
      <c r="H23" s="439"/>
      <c r="I23" s="438"/>
      <c r="J23" s="439"/>
      <c r="K23" s="438"/>
      <c r="L23" s="439"/>
      <c r="M23" s="568"/>
    </row>
    <row r="24" spans="1:21" ht="10.5" customHeight="1" x14ac:dyDescent="0.2">
      <c r="B24" s="446"/>
      <c r="C24" s="447"/>
      <c r="D24" s="447"/>
      <c r="E24" s="447"/>
      <c r="F24" s="448"/>
      <c r="G24" s="454"/>
      <c r="H24" s="456"/>
      <c r="I24" s="454"/>
      <c r="J24" s="456"/>
      <c r="K24" s="454"/>
      <c r="L24" s="456"/>
      <c r="M24" s="569"/>
    </row>
    <row r="25" spans="1:21" ht="10.5" customHeight="1" x14ac:dyDescent="0.2">
      <c r="B25" s="449"/>
      <c r="C25" s="450"/>
      <c r="D25" s="450"/>
      <c r="E25" s="450"/>
      <c r="F25" s="451"/>
      <c r="G25" s="52" t="str">
        <f>'Anexo I. Abreviaturas'!$B$16</f>
        <v>Núm.</v>
      </c>
      <c r="H25" s="174" t="str">
        <f>'Anexo I. Abreviaturas'!$B$9</f>
        <v>% CCAA</v>
      </c>
      <c r="I25" s="52" t="str">
        <f>'Anexo I. Abreviaturas'!$B$16</f>
        <v>Núm.</v>
      </c>
      <c r="J25" s="174" t="str">
        <f>'Anexo I. Abreviaturas'!$B$9</f>
        <v>% CCAA</v>
      </c>
      <c r="K25" s="52" t="str">
        <f>'Anexo I. Abreviaturas'!$B$16</f>
        <v>Núm.</v>
      </c>
      <c r="L25" s="174" t="str">
        <f>'Anexo I. Abreviaturas'!$B$9</f>
        <v>% CCAA</v>
      </c>
      <c r="M25" s="284" t="str">
        <f>'Anexo I. Abreviaturas'!$B$16</f>
        <v>Núm.</v>
      </c>
    </row>
    <row r="26" spans="1:21" ht="10.5" customHeight="1" x14ac:dyDescent="0.2">
      <c r="B26" s="460" t="s">
        <v>7</v>
      </c>
      <c r="C26" s="461"/>
      <c r="D26" s="461"/>
      <c r="E26" s="461"/>
      <c r="F26" s="462"/>
      <c r="G26" s="75">
        <v>4571</v>
      </c>
      <c r="H26" s="76">
        <f>G26/$M26</f>
        <v>0.27330343796711509</v>
      </c>
      <c r="I26" s="75">
        <v>12149</v>
      </c>
      <c r="J26" s="105">
        <f>I26/$M26</f>
        <v>0.72639760837070255</v>
      </c>
      <c r="K26" s="75">
        <v>5</v>
      </c>
      <c r="L26" s="76">
        <f>K26/$M26</f>
        <v>2.9895366218236175E-4</v>
      </c>
      <c r="M26" s="77">
        <f>G26+I26+K26</f>
        <v>16725</v>
      </c>
      <c r="N26" s="155"/>
    </row>
    <row r="27" spans="1:21" ht="10.5" customHeight="1" x14ac:dyDescent="0.2">
      <c r="B27" s="440" t="s">
        <v>6</v>
      </c>
      <c r="C27" s="441"/>
      <c r="D27" s="441"/>
      <c r="E27" s="441"/>
      <c r="F27" s="442"/>
      <c r="G27" s="103">
        <v>5106</v>
      </c>
      <c r="H27" s="72">
        <f t="shared" ref="H27:H43" si="6">G27/$M27</f>
        <v>0.48987815408231794</v>
      </c>
      <c r="I27" s="103">
        <v>5118</v>
      </c>
      <c r="J27" s="106">
        <f t="shared" ref="J27:J43" si="7">I27/$M27</f>
        <v>0.49102945409191212</v>
      </c>
      <c r="K27" s="103">
        <v>199</v>
      </c>
      <c r="L27" s="72">
        <f t="shared" ref="L27:L43" si="8">K27/$M27</f>
        <v>1.9092391825769932E-2</v>
      </c>
      <c r="M27" s="79">
        <f t="shared" ref="M27:M43" si="9">G27+I27+K27</f>
        <v>10423</v>
      </c>
    </row>
    <row r="28" spans="1:21" ht="10.5" customHeight="1" x14ac:dyDescent="0.2">
      <c r="B28" s="440" t="s">
        <v>9</v>
      </c>
      <c r="C28" s="441"/>
      <c r="D28" s="441"/>
      <c r="E28" s="441"/>
      <c r="F28" s="442"/>
      <c r="G28" s="103">
        <v>2439</v>
      </c>
      <c r="H28" s="72">
        <f t="shared" si="6"/>
        <v>0.34035724253418925</v>
      </c>
      <c r="I28" s="103">
        <v>4547</v>
      </c>
      <c r="J28" s="106">
        <f t="shared" si="7"/>
        <v>0.63452414178063077</v>
      </c>
      <c r="K28" s="103">
        <v>180</v>
      </c>
      <c r="L28" s="72">
        <f t="shared" si="8"/>
        <v>2.5118615685180017E-2</v>
      </c>
      <c r="M28" s="79">
        <f t="shared" si="9"/>
        <v>7166</v>
      </c>
    </row>
    <row r="29" spans="1:21" ht="10.5" customHeight="1" x14ac:dyDescent="0.2">
      <c r="B29" s="440" t="s">
        <v>10</v>
      </c>
      <c r="C29" s="441"/>
      <c r="D29" s="441"/>
      <c r="E29" s="441"/>
      <c r="F29" s="442"/>
      <c r="G29" s="103">
        <v>1633</v>
      </c>
      <c r="H29" s="72">
        <f t="shared" si="6"/>
        <v>0.55695770804911326</v>
      </c>
      <c r="I29" s="103">
        <v>1294</v>
      </c>
      <c r="J29" s="106">
        <f t="shared" si="7"/>
        <v>0.44133697135061389</v>
      </c>
      <c r="K29" s="103">
        <v>5</v>
      </c>
      <c r="L29" s="72">
        <f t="shared" si="8"/>
        <v>1.7053206002728514E-3</v>
      </c>
      <c r="M29" s="79">
        <f t="shared" si="9"/>
        <v>2932</v>
      </c>
    </row>
    <row r="30" spans="1:21" ht="10.5" customHeight="1" x14ac:dyDescent="0.2">
      <c r="B30" s="440" t="s">
        <v>5</v>
      </c>
      <c r="C30" s="441"/>
      <c r="D30" s="441"/>
      <c r="E30" s="441"/>
      <c r="F30" s="442"/>
      <c r="G30" s="103">
        <v>1046</v>
      </c>
      <c r="H30" s="72">
        <f t="shared" si="6"/>
        <v>0.27584388185654007</v>
      </c>
      <c r="I30" s="103">
        <v>2387</v>
      </c>
      <c r="J30" s="106">
        <f t="shared" si="7"/>
        <v>0.62948312236286919</v>
      </c>
      <c r="K30" s="103">
        <v>359</v>
      </c>
      <c r="L30" s="72">
        <f t="shared" si="8"/>
        <v>9.4672995780590713E-2</v>
      </c>
      <c r="M30" s="79">
        <f t="shared" si="9"/>
        <v>3792</v>
      </c>
    </row>
    <row r="31" spans="1:21" ht="10.5" customHeight="1" x14ac:dyDescent="0.2">
      <c r="B31" s="440" t="s">
        <v>4</v>
      </c>
      <c r="C31" s="441"/>
      <c r="D31" s="441"/>
      <c r="E31" s="441"/>
      <c r="F31" s="442"/>
      <c r="G31" s="103">
        <v>1874</v>
      </c>
      <c r="H31" s="72">
        <f t="shared" si="6"/>
        <v>0.53390313390313393</v>
      </c>
      <c r="I31" s="103">
        <v>1623</v>
      </c>
      <c r="J31" s="106">
        <f t="shared" si="7"/>
        <v>0.46239316239316242</v>
      </c>
      <c r="K31" s="103">
        <v>13</v>
      </c>
      <c r="L31" s="72">
        <f t="shared" si="8"/>
        <v>3.7037037037037038E-3</v>
      </c>
      <c r="M31" s="79">
        <f t="shared" si="9"/>
        <v>3510</v>
      </c>
    </row>
    <row r="32" spans="1:21" ht="10.5" customHeight="1" x14ac:dyDescent="0.2">
      <c r="B32" s="440" t="s">
        <v>3</v>
      </c>
      <c r="C32" s="441"/>
      <c r="D32" s="441"/>
      <c r="E32" s="441"/>
      <c r="F32" s="442"/>
      <c r="G32" s="103">
        <v>10153</v>
      </c>
      <c r="H32" s="72">
        <f t="shared" si="6"/>
        <v>0.39159949087823503</v>
      </c>
      <c r="I32" s="103">
        <v>15731</v>
      </c>
      <c r="J32" s="106">
        <f t="shared" si="7"/>
        <v>0.6067420064025919</v>
      </c>
      <c r="K32" s="103">
        <v>43</v>
      </c>
      <c r="L32" s="72">
        <f t="shared" si="8"/>
        <v>1.6585027191730627E-3</v>
      </c>
      <c r="M32" s="79">
        <f t="shared" si="9"/>
        <v>25927</v>
      </c>
    </row>
    <row r="33" spans="2:13" ht="10.5" customHeight="1" x14ac:dyDescent="0.2">
      <c r="B33" s="440" t="s">
        <v>11</v>
      </c>
      <c r="C33" s="441"/>
      <c r="D33" s="441"/>
      <c r="E33" s="441"/>
      <c r="F33" s="442"/>
      <c r="G33" s="103">
        <v>7713</v>
      </c>
      <c r="H33" s="72">
        <f t="shared" si="6"/>
        <v>0.48708556994000629</v>
      </c>
      <c r="I33" s="103">
        <v>8095</v>
      </c>
      <c r="J33" s="106">
        <f t="shared" si="7"/>
        <v>0.51120934638459115</v>
      </c>
      <c r="K33" s="103">
        <v>27</v>
      </c>
      <c r="L33" s="72">
        <f t="shared" si="8"/>
        <v>1.7050836754025891E-3</v>
      </c>
      <c r="M33" s="79">
        <f t="shared" si="9"/>
        <v>15835</v>
      </c>
    </row>
    <row r="34" spans="2:13" ht="10.5" customHeight="1" x14ac:dyDescent="0.2">
      <c r="B34" s="440" t="s">
        <v>12</v>
      </c>
      <c r="C34" s="441"/>
      <c r="D34" s="441"/>
      <c r="E34" s="441"/>
      <c r="F34" s="442"/>
      <c r="G34" s="103">
        <v>14288</v>
      </c>
      <c r="H34" s="72">
        <f t="shared" si="6"/>
        <v>0.43879368589153001</v>
      </c>
      <c r="I34" s="103">
        <v>17517</v>
      </c>
      <c r="J34" s="106">
        <f t="shared" si="7"/>
        <v>0.53795835636631661</v>
      </c>
      <c r="K34" s="103">
        <v>757</v>
      </c>
      <c r="L34" s="72">
        <f t="shared" si="8"/>
        <v>2.3247957742153432E-2</v>
      </c>
      <c r="M34" s="79">
        <f t="shared" si="9"/>
        <v>32562</v>
      </c>
    </row>
    <row r="35" spans="2:13" ht="10.5" customHeight="1" x14ac:dyDescent="0.2">
      <c r="B35" s="440" t="s">
        <v>2</v>
      </c>
      <c r="C35" s="441"/>
      <c r="D35" s="441"/>
      <c r="E35" s="441"/>
      <c r="F35" s="442"/>
      <c r="G35" s="103">
        <v>4134</v>
      </c>
      <c r="H35" s="72">
        <f t="shared" si="6"/>
        <v>0.32669511616880037</v>
      </c>
      <c r="I35" s="103">
        <v>8432</v>
      </c>
      <c r="J35" s="106">
        <f t="shared" si="7"/>
        <v>0.6663505610874032</v>
      </c>
      <c r="K35" s="103">
        <v>88</v>
      </c>
      <c r="L35" s="72">
        <f t="shared" si="8"/>
        <v>6.9543227437964279E-3</v>
      </c>
      <c r="M35" s="79">
        <f t="shared" si="9"/>
        <v>12654</v>
      </c>
    </row>
    <row r="36" spans="2:13" ht="10.5" customHeight="1" x14ac:dyDescent="0.2">
      <c r="B36" s="440" t="s">
        <v>1</v>
      </c>
      <c r="C36" s="441"/>
      <c r="D36" s="441"/>
      <c r="E36" s="441"/>
      <c r="F36" s="442"/>
      <c r="G36" s="103">
        <v>1352</v>
      </c>
      <c r="H36" s="72">
        <f t="shared" si="6"/>
        <v>0.2071395740769113</v>
      </c>
      <c r="I36" s="103">
        <v>4993</v>
      </c>
      <c r="J36" s="106">
        <f t="shared" si="7"/>
        <v>0.76497625248965839</v>
      </c>
      <c r="K36" s="103">
        <v>182</v>
      </c>
      <c r="L36" s="72">
        <f t="shared" si="8"/>
        <v>2.7884173433430366E-2</v>
      </c>
      <c r="M36" s="79">
        <f t="shared" si="9"/>
        <v>6527</v>
      </c>
    </row>
    <row r="37" spans="2:13" ht="10.5" customHeight="1" x14ac:dyDescent="0.2">
      <c r="B37" s="440" t="s">
        <v>8</v>
      </c>
      <c r="C37" s="441"/>
      <c r="D37" s="441"/>
      <c r="E37" s="441"/>
      <c r="F37" s="442"/>
      <c r="G37" s="103">
        <v>4709</v>
      </c>
      <c r="H37" s="72">
        <f t="shared" si="6"/>
        <v>0.38175922172679366</v>
      </c>
      <c r="I37" s="103">
        <v>7510</v>
      </c>
      <c r="J37" s="106">
        <f t="shared" si="7"/>
        <v>0.60883664369679769</v>
      </c>
      <c r="K37" s="103">
        <v>116</v>
      </c>
      <c r="L37" s="72">
        <f t="shared" si="8"/>
        <v>9.4041345764085942E-3</v>
      </c>
      <c r="M37" s="79">
        <f t="shared" si="9"/>
        <v>12335</v>
      </c>
    </row>
    <row r="38" spans="2:13" ht="10.5" customHeight="1" x14ac:dyDescent="0.2">
      <c r="B38" s="440" t="s">
        <v>13</v>
      </c>
      <c r="C38" s="441"/>
      <c r="D38" s="441"/>
      <c r="E38" s="441"/>
      <c r="F38" s="442"/>
      <c r="G38" s="103">
        <v>17888</v>
      </c>
      <c r="H38" s="72">
        <f t="shared" si="6"/>
        <v>0.54549890217126129</v>
      </c>
      <c r="I38" s="103">
        <v>14430</v>
      </c>
      <c r="J38" s="106">
        <f t="shared" si="7"/>
        <v>0.44004635276896803</v>
      </c>
      <c r="K38" s="103">
        <v>474</v>
      </c>
      <c r="L38" s="72">
        <f t="shared" si="8"/>
        <v>1.4454745059770676E-2</v>
      </c>
      <c r="M38" s="79">
        <f t="shared" si="9"/>
        <v>32792</v>
      </c>
    </row>
    <row r="39" spans="2:13" ht="10.5" customHeight="1" x14ac:dyDescent="0.2">
      <c r="B39" s="440" t="s">
        <v>14</v>
      </c>
      <c r="C39" s="441"/>
      <c r="D39" s="441"/>
      <c r="E39" s="441"/>
      <c r="F39" s="442"/>
      <c r="G39" s="103">
        <v>1049</v>
      </c>
      <c r="H39" s="72">
        <f t="shared" si="6"/>
        <v>0.34281045751633987</v>
      </c>
      <c r="I39" s="103">
        <v>2003</v>
      </c>
      <c r="J39" s="106">
        <f t="shared" si="7"/>
        <v>0.65457516339869282</v>
      </c>
      <c r="K39" s="103">
        <v>8</v>
      </c>
      <c r="L39" s="72">
        <f t="shared" si="8"/>
        <v>2.6143790849673201E-3</v>
      </c>
      <c r="M39" s="79">
        <f t="shared" si="9"/>
        <v>3060</v>
      </c>
    </row>
    <row r="40" spans="2:13" ht="10.5" customHeight="1" x14ac:dyDescent="0.2">
      <c r="B40" s="440" t="s">
        <v>15</v>
      </c>
      <c r="C40" s="441"/>
      <c r="D40" s="441"/>
      <c r="E40" s="441"/>
      <c r="F40" s="442"/>
      <c r="G40" s="103">
        <v>2609</v>
      </c>
      <c r="H40" s="72">
        <f t="shared" si="6"/>
        <v>0.67836713468538745</v>
      </c>
      <c r="I40" s="103">
        <v>1237</v>
      </c>
      <c r="J40" s="106">
        <f t="shared" si="7"/>
        <v>0.3216328653146126</v>
      </c>
      <c r="K40" s="103">
        <v>0</v>
      </c>
      <c r="L40" s="72">
        <f t="shared" si="8"/>
        <v>0</v>
      </c>
      <c r="M40" s="79">
        <f t="shared" si="9"/>
        <v>3846</v>
      </c>
    </row>
    <row r="41" spans="2:13" ht="10.5" customHeight="1" x14ac:dyDescent="0.2">
      <c r="B41" s="440" t="s">
        <v>16</v>
      </c>
      <c r="C41" s="441"/>
      <c r="D41" s="441"/>
      <c r="E41" s="441"/>
      <c r="F41" s="442"/>
      <c r="G41" s="103">
        <v>6793</v>
      </c>
      <c r="H41" s="72">
        <f t="shared" si="6"/>
        <v>0.55941694803590547</v>
      </c>
      <c r="I41" s="103">
        <v>5350</v>
      </c>
      <c r="J41" s="106">
        <f t="shared" si="7"/>
        <v>0.44058305196409453</v>
      </c>
      <c r="K41" s="103">
        <v>0</v>
      </c>
      <c r="L41" s="72">
        <f t="shared" si="8"/>
        <v>0</v>
      </c>
      <c r="M41" s="79">
        <f t="shared" si="9"/>
        <v>12143</v>
      </c>
    </row>
    <row r="42" spans="2:13" ht="10.5" customHeight="1" x14ac:dyDescent="0.2">
      <c r="B42" s="440" t="s">
        <v>17</v>
      </c>
      <c r="C42" s="441"/>
      <c r="D42" s="441"/>
      <c r="E42" s="441"/>
      <c r="F42" s="442"/>
      <c r="G42" s="103">
        <v>737</v>
      </c>
      <c r="H42" s="72">
        <f t="shared" si="6"/>
        <v>0.40831024930747922</v>
      </c>
      <c r="I42" s="103">
        <v>1067</v>
      </c>
      <c r="J42" s="106">
        <f t="shared" si="7"/>
        <v>0.59113573407202213</v>
      </c>
      <c r="K42" s="103">
        <v>1</v>
      </c>
      <c r="L42" s="72">
        <f t="shared" si="8"/>
        <v>5.54016620498615E-4</v>
      </c>
      <c r="M42" s="79">
        <f t="shared" si="9"/>
        <v>1805</v>
      </c>
    </row>
    <row r="43" spans="2:13" ht="10.5" customHeight="1" x14ac:dyDescent="0.2">
      <c r="B43" s="440" t="s">
        <v>0</v>
      </c>
      <c r="C43" s="441"/>
      <c r="D43" s="441"/>
      <c r="E43" s="441"/>
      <c r="F43" s="442"/>
      <c r="G43" s="157">
        <v>193</v>
      </c>
      <c r="H43" s="158">
        <f t="shared" si="6"/>
        <v>0.60312500000000002</v>
      </c>
      <c r="I43" s="157">
        <v>127</v>
      </c>
      <c r="J43" s="159">
        <f t="shared" si="7"/>
        <v>0.39687499999999998</v>
      </c>
      <c r="K43" s="157">
        <v>0</v>
      </c>
      <c r="L43" s="158">
        <f t="shared" si="8"/>
        <v>0</v>
      </c>
      <c r="M43" s="89">
        <f t="shared" si="9"/>
        <v>320</v>
      </c>
    </row>
    <row r="44" spans="2:13" ht="10.5" customHeight="1" x14ac:dyDescent="0.2">
      <c r="B44" s="463" t="str">
        <f>'Anexo II. Términos'!$B$52</f>
        <v>Total nacional</v>
      </c>
      <c r="C44" s="464"/>
      <c r="D44" s="464"/>
      <c r="E44" s="464"/>
      <c r="F44" s="465"/>
      <c r="G44" s="80">
        <f>SUM(G26:G43)</f>
        <v>88287</v>
      </c>
      <c r="H44" s="99">
        <f>G44/$M44</f>
        <v>0.4320297131448369</v>
      </c>
      <c r="I44" s="80">
        <f>SUM(I26:I43)</f>
        <v>113610</v>
      </c>
      <c r="J44" s="83">
        <f>I44/$M44</f>
        <v>0.55594703308963855</v>
      </c>
      <c r="K44" s="80">
        <f>SUM(K26:K43)</f>
        <v>2457</v>
      </c>
      <c r="L44" s="99">
        <f>K44/$M44</f>
        <v>1.202325376552453E-2</v>
      </c>
      <c r="M44" s="297">
        <f>SUM(M26:M43)</f>
        <v>204354</v>
      </c>
    </row>
    <row r="45" spans="2:13" ht="10.5" customHeight="1" x14ac:dyDescent="0.2">
      <c r="B45" s="30" t="str">
        <f>CONCATENATE("* ",'Anexo I. Abreviaturas'!$B$9,": ",'Anexo I. Abreviaturas'!$F$9)</f>
        <v>* % CCAA: Porcentaje sobre el total de esa Comunidad Autónoma</v>
      </c>
    </row>
    <row r="46" spans="2:13" ht="10.5" customHeight="1" x14ac:dyDescent="0.2"/>
    <row r="47" spans="2:13" ht="10.5" customHeight="1" x14ac:dyDescent="0.2"/>
    <row r="48" spans="2:13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spans="2:11" ht="10.5" customHeight="1" x14ac:dyDescent="0.2"/>
    <row r="98" spans="2:11" ht="10.5" customHeight="1" x14ac:dyDescent="0.2"/>
    <row r="99" spans="2:11" ht="10.5" customHeight="1" x14ac:dyDescent="0.2"/>
    <row r="100" spans="2:11" ht="10.5" customHeight="1" x14ac:dyDescent="0.2">
      <c r="B100" s="4"/>
      <c r="G100" s="4"/>
      <c r="I100" s="4"/>
      <c r="K100" s="4"/>
    </row>
    <row r="101" spans="2:11" ht="10.5" customHeight="1" x14ac:dyDescent="0.2">
      <c r="B101" s="4"/>
      <c r="G101" s="116"/>
      <c r="I101" s="116"/>
      <c r="K101" s="116"/>
    </row>
    <row r="102" spans="2:11" ht="10.5" customHeight="1" x14ac:dyDescent="0.2">
      <c r="B102" s="4"/>
      <c r="G102" s="4"/>
      <c r="I102" s="4"/>
      <c r="K102" s="4"/>
    </row>
    <row r="103" spans="2:11" ht="10.5" customHeight="1" x14ac:dyDescent="0.2">
      <c r="B103" s="4"/>
      <c r="G103" s="4"/>
      <c r="I103" s="4"/>
      <c r="K103" s="4"/>
    </row>
    <row r="104" spans="2:11" ht="10.5" customHeight="1" x14ac:dyDescent="0.2">
      <c r="B104" s="4"/>
      <c r="G104" s="4"/>
      <c r="I104" s="4"/>
      <c r="K104" s="4"/>
    </row>
    <row r="105" spans="2:11" ht="10.5" customHeight="1" x14ac:dyDescent="0.2">
      <c r="B105" s="4"/>
    </row>
    <row r="106" spans="2:11" ht="10.5" customHeight="1" x14ac:dyDescent="0.2">
      <c r="B106" s="4"/>
      <c r="G106" s="4"/>
      <c r="I106" s="4"/>
      <c r="K106" s="4"/>
    </row>
    <row r="107" spans="2:11" ht="10.5" customHeight="1" x14ac:dyDescent="0.2"/>
    <row r="108" spans="2:11" ht="10.5" customHeight="1" x14ac:dyDescent="0.2">
      <c r="B108" s="4"/>
      <c r="G108" s="4"/>
      <c r="I108" s="4"/>
      <c r="K108" s="4"/>
    </row>
    <row r="109" spans="2:11" ht="10.5" customHeight="1" x14ac:dyDescent="0.2">
      <c r="B109" s="4"/>
      <c r="G109" s="116"/>
      <c r="I109" s="116"/>
      <c r="K109" s="116"/>
    </row>
    <row r="110" spans="2:11" ht="10.5" customHeight="1" x14ac:dyDescent="0.2">
      <c r="B110" s="4"/>
      <c r="G110" s="4"/>
      <c r="I110" s="4"/>
      <c r="K110" s="4"/>
    </row>
    <row r="111" spans="2:11" ht="10.5" customHeight="1" x14ac:dyDescent="0.2">
      <c r="B111" s="4"/>
      <c r="G111" s="4"/>
      <c r="I111" s="4"/>
      <c r="K111" s="4"/>
    </row>
    <row r="112" spans="2:11" ht="10.5" customHeight="1" x14ac:dyDescent="0.2">
      <c r="B112" s="4"/>
      <c r="G112" s="4"/>
      <c r="I112" s="4"/>
      <c r="K112" s="4"/>
    </row>
    <row r="113" spans="2:11" ht="10.5" customHeight="1" x14ac:dyDescent="0.2">
      <c r="B113" s="4"/>
    </row>
    <row r="114" spans="2:11" ht="10.5" customHeight="1" x14ac:dyDescent="0.2">
      <c r="B114" s="4"/>
      <c r="G114" s="4"/>
      <c r="I114" s="4"/>
      <c r="K114" s="4"/>
    </row>
    <row r="115" spans="2:11" ht="10.5" customHeight="1" x14ac:dyDescent="0.2"/>
    <row r="116" spans="2:11" ht="10.5" customHeight="1" x14ac:dyDescent="0.2"/>
    <row r="117" spans="2:11" ht="10.5" customHeight="1" x14ac:dyDescent="0.2"/>
    <row r="118" spans="2:11" ht="10.5" customHeight="1" x14ac:dyDescent="0.2"/>
    <row r="119" spans="2:11" ht="10.5" customHeight="1" x14ac:dyDescent="0.2"/>
    <row r="120" spans="2:11" ht="10.5" customHeight="1" x14ac:dyDescent="0.2"/>
    <row r="121" spans="2:11" ht="10.5" customHeight="1" x14ac:dyDescent="0.2"/>
    <row r="122" spans="2:11" ht="10.5" customHeight="1" x14ac:dyDescent="0.2"/>
    <row r="123" spans="2:11" ht="10.5" customHeight="1" x14ac:dyDescent="0.2"/>
    <row r="124" spans="2:11" ht="10.5" customHeight="1" x14ac:dyDescent="0.2"/>
    <row r="125" spans="2:11" ht="10.5" customHeight="1" x14ac:dyDescent="0.2"/>
    <row r="126" spans="2:11" ht="10.5" customHeight="1" x14ac:dyDescent="0.2"/>
    <row r="127" spans="2:11" ht="10.5" customHeight="1" x14ac:dyDescent="0.2"/>
    <row r="128" spans="2:11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37">
    <mergeCell ref="B7:M7"/>
    <mergeCell ref="B21:M21"/>
    <mergeCell ref="B16:F16"/>
    <mergeCell ref="B17:F17"/>
    <mergeCell ref="B8:F11"/>
    <mergeCell ref="B12:F12"/>
    <mergeCell ref="B13:F13"/>
    <mergeCell ref="B14:F14"/>
    <mergeCell ref="B15:F15"/>
    <mergeCell ref="B30:F30"/>
    <mergeCell ref="B31:F31"/>
    <mergeCell ref="B32:F32"/>
    <mergeCell ref="I22:J24"/>
    <mergeCell ref="K22:L24"/>
    <mergeCell ref="B26:F26"/>
    <mergeCell ref="B27:F27"/>
    <mergeCell ref="B28:F28"/>
    <mergeCell ref="B22:F25"/>
    <mergeCell ref="B29:F29"/>
    <mergeCell ref="M22:M24"/>
    <mergeCell ref="G8:H10"/>
    <mergeCell ref="I8:J10"/>
    <mergeCell ref="K8:L10"/>
    <mergeCell ref="M8:M10"/>
    <mergeCell ref="G22:H24"/>
    <mergeCell ref="B33:F33"/>
    <mergeCell ref="B34:F34"/>
    <mergeCell ref="B35:F35"/>
    <mergeCell ref="B36:F36"/>
    <mergeCell ref="B37:F37"/>
    <mergeCell ref="B38:F38"/>
    <mergeCell ref="B44:F44"/>
    <mergeCell ref="B39:F39"/>
    <mergeCell ref="B40:F40"/>
    <mergeCell ref="B41:F41"/>
    <mergeCell ref="B42:F42"/>
    <mergeCell ref="B43:F43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13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W1000"/>
  <sheetViews>
    <sheetView showGridLines="0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42" width="8.5703125" customWidth="1"/>
  </cols>
  <sheetData>
    <row r="1" spans="1:21" ht="10.5" customHeight="1" x14ac:dyDescent="0.2">
      <c r="Q1" s="9"/>
    </row>
    <row r="2" spans="1:21" ht="10.5" customHeight="1" x14ac:dyDescent="0.2">
      <c r="B2" s="31" t="s">
        <v>235</v>
      </c>
      <c r="C2" s="31"/>
      <c r="D2" s="31"/>
      <c r="E2" s="31"/>
      <c r="F2" s="31"/>
      <c r="P2" s="9"/>
    </row>
    <row r="3" spans="1:21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43"/>
      <c r="Q3" s="29"/>
    </row>
    <row r="4" spans="1:21" ht="10.5" customHeight="1" x14ac:dyDescent="0.2">
      <c r="A4" s="45"/>
      <c r="R4" s="4"/>
      <c r="S4" s="4"/>
      <c r="T4" s="4"/>
      <c r="U4" s="4"/>
    </row>
    <row r="5" spans="1:21" ht="10.5" customHeight="1" x14ac:dyDescent="0.2">
      <c r="A5" s="45"/>
      <c r="B5" s="44" t="str">
        <f>Índice!$B$33</f>
        <v>1.3. INFORMACIÓN DE LAS INFRAESTRUCTURAS EN CENTROS DE ATENCIÓN A PERSONAS MAYORES</v>
      </c>
      <c r="C5" s="44"/>
      <c r="D5" s="44"/>
      <c r="E5" s="44"/>
      <c r="F5" s="44"/>
      <c r="P5" s="3"/>
      <c r="R5" s="4"/>
      <c r="S5" s="4"/>
      <c r="T5" s="4"/>
      <c r="U5" s="4"/>
    </row>
    <row r="6" spans="1:21" ht="10.5" customHeight="1" x14ac:dyDescent="0.2">
      <c r="A6" s="45"/>
      <c r="B6" s="44"/>
      <c r="C6" s="42"/>
      <c r="D6" s="42"/>
      <c r="E6" s="42"/>
      <c r="F6" s="42"/>
      <c r="R6" s="4"/>
      <c r="S6" s="4"/>
      <c r="T6" s="4"/>
      <c r="U6" s="4"/>
    </row>
    <row r="7" spans="1:21" ht="10.5" customHeight="1" x14ac:dyDescent="0.2">
      <c r="A7" s="54"/>
      <c r="B7" s="494" t="str">
        <f>'Anexo I. Abreviaturas'!$B$38</f>
        <v>Centros de atención a personas mayores</v>
      </c>
      <c r="C7" s="495"/>
      <c r="D7" s="495"/>
      <c r="E7" s="495"/>
      <c r="F7" s="495"/>
      <c r="G7" s="495"/>
      <c r="H7" s="495"/>
      <c r="I7" s="495"/>
      <c r="J7" s="495"/>
      <c r="K7" s="495"/>
      <c r="L7" s="495"/>
      <c r="M7" s="495"/>
      <c r="N7" s="495"/>
      <c r="O7" s="495"/>
      <c r="P7" s="495"/>
      <c r="Q7" s="496"/>
    </row>
    <row r="8" spans="1:21" ht="10.5" customHeight="1" x14ac:dyDescent="0.2">
      <c r="B8" s="443" t="str">
        <f>'Anexo I. Abreviaturas'!$B$64</f>
        <v>Modelo de gestión</v>
      </c>
      <c r="C8" s="444"/>
      <c r="D8" s="444"/>
      <c r="E8" s="444"/>
      <c r="F8" s="445"/>
      <c r="G8" s="573" t="str">
        <f>'Anexo I. Abreviaturas'!$B$44</f>
        <v>Dispone sistema gestión accesibilidad</v>
      </c>
      <c r="H8" s="574"/>
      <c r="I8" s="573" t="str">
        <f>'Anexo I. Abreviaturas'!$B$46</f>
        <v>Dispone de espacio exterior</v>
      </c>
      <c r="J8" s="574"/>
      <c r="K8" s="573" t="str">
        <f>'Anexo II. Términos'!$B$39</f>
        <v>Situado dentro de casco urbano</v>
      </c>
      <c r="L8" s="574"/>
      <c r="M8" s="573" t="str">
        <f>'Anexo II. Términos'!$B$24</f>
        <v>Posibilidad sectorización seguridad</v>
      </c>
      <c r="N8" s="574"/>
      <c r="O8" s="573" t="str">
        <f>'Anexo I. Abreviaturas'!$B$48</f>
        <v>Disponibilidad de internet</v>
      </c>
      <c r="P8" s="574"/>
      <c r="Q8" s="570" t="str">
        <f>'Anexo I. Abreviaturas'!$B$32</f>
        <v>Centros</v>
      </c>
    </row>
    <row r="9" spans="1:21" ht="10.5" customHeight="1" x14ac:dyDescent="0.2">
      <c r="B9" s="446"/>
      <c r="C9" s="447"/>
      <c r="D9" s="447"/>
      <c r="E9" s="447"/>
      <c r="F9" s="448"/>
      <c r="G9" s="575"/>
      <c r="H9" s="576"/>
      <c r="I9" s="575"/>
      <c r="J9" s="576"/>
      <c r="K9" s="575"/>
      <c r="L9" s="576"/>
      <c r="M9" s="575"/>
      <c r="N9" s="576"/>
      <c r="O9" s="575"/>
      <c r="P9" s="576"/>
      <c r="Q9" s="571"/>
    </row>
    <row r="10" spans="1:21" ht="10.5" customHeight="1" x14ac:dyDescent="0.2">
      <c r="B10" s="446"/>
      <c r="C10" s="447"/>
      <c r="D10" s="447"/>
      <c r="E10" s="447"/>
      <c r="F10" s="448"/>
      <c r="G10" s="577"/>
      <c r="H10" s="578"/>
      <c r="I10" s="577"/>
      <c r="J10" s="578"/>
      <c r="K10" s="577"/>
      <c r="L10" s="578"/>
      <c r="M10" s="577"/>
      <c r="N10" s="578"/>
      <c r="O10" s="577"/>
      <c r="P10" s="578"/>
      <c r="Q10" s="572"/>
    </row>
    <row r="11" spans="1:21" ht="10.5" customHeight="1" x14ac:dyDescent="0.2">
      <c r="B11" s="449"/>
      <c r="C11" s="450"/>
      <c r="D11" s="450"/>
      <c r="E11" s="450"/>
      <c r="F11" s="451"/>
      <c r="G11" s="173" t="str">
        <f>'Anexo I. Abreviaturas'!$B$16</f>
        <v>Núm.</v>
      </c>
      <c r="H11" s="175" t="str">
        <f>'Anexo I. Abreviaturas'!$B$10</f>
        <v>% Mod.</v>
      </c>
      <c r="I11" s="173" t="str">
        <f>'Anexo I. Abreviaturas'!$B$16</f>
        <v>Núm.</v>
      </c>
      <c r="J11" s="175" t="str">
        <f>'Anexo I. Abreviaturas'!$B$10</f>
        <v>% Mod.</v>
      </c>
      <c r="K11" s="173" t="str">
        <f>'Anexo I. Abreviaturas'!$B$16</f>
        <v>Núm.</v>
      </c>
      <c r="L11" s="175" t="str">
        <f>'Anexo I. Abreviaturas'!$B$10</f>
        <v>% Mod.</v>
      </c>
      <c r="M11" s="173" t="str">
        <f>'Anexo I. Abreviaturas'!$B$16</f>
        <v>Núm.</v>
      </c>
      <c r="N11" s="175" t="str">
        <f>'Anexo I. Abreviaturas'!$B$10</f>
        <v>% Mod.</v>
      </c>
      <c r="O11" s="173" t="str">
        <f>'Anexo I. Abreviaturas'!$B$16</f>
        <v>Núm.</v>
      </c>
      <c r="P11" s="175" t="str">
        <f>'Anexo I. Abreviaturas'!$B$10</f>
        <v>% Mod.</v>
      </c>
      <c r="Q11" s="284" t="str">
        <f>'Anexo I. Abreviaturas'!$B$16</f>
        <v>Núm.</v>
      </c>
    </row>
    <row r="12" spans="1:21" ht="10.5" customHeight="1" x14ac:dyDescent="0.2">
      <c r="A12" s="4"/>
      <c r="B12" s="460" t="str">
        <f>'Anexo II. Términos'!$B$46</f>
        <v>Titularidad pública y gestión privada con lucro</v>
      </c>
      <c r="C12" s="461"/>
      <c r="D12" s="461"/>
      <c r="E12" s="461"/>
      <c r="F12" s="462"/>
      <c r="G12" s="103">
        <v>168</v>
      </c>
      <c r="H12" s="72">
        <f t="shared" ref="H12:H17" si="0">IF(G12=0,"-",G12/$Q12)</f>
        <v>0.43523316062176165</v>
      </c>
      <c r="I12" s="103">
        <v>345</v>
      </c>
      <c r="J12" s="72">
        <f t="shared" ref="J12:J17" si="1">IF(I12=0,"-",I12/$Q12)</f>
        <v>0.89378238341968907</v>
      </c>
      <c r="K12" s="103">
        <v>332</v>
      </c>
      <c r="L12" s="72">
        <f t="shared" ref="L12:L17" si="2">IF(K12=0,"-",K12/$Q12)</f>
        <v>0.86010362694300513</v>
      </c>
      <c r="M12" s="103">
        <v>275</v>
      </c>
      <c r="N12" s="72">
        <f t="shared" ref="N12:N17" si="3">IF(M12=0,"-",M12/$Q12)</f>
        <v>0.71243523316062174</v>
      </c>
      <c r="O12" s="103">
        <v>238</v>
      </c>
      <c r="P12" s="72">
        <f t="shared" ref="P12:P17" si="4">IF(O12=0,"-",O12/$Q12)</f>
        <v>0.61658031088082899</v>
      </c>
      <c r="Q12" s="79">
        <v>386</v>
      </c>
    </row>
    <row r="13" spans="1:21" ht="10.5" customHeight="1" x14ac:dyDescent="0.2">
      <c r="A13" s="4"/>
      <c r="B13" s="440" t="str">
        <f>'Anexo II. Términos'!$B$47</f>
        <v>Titularidad pública y gestión privada sin lucro</v>
      </c>
      <c r="C13" s="441"/>
      <c r="D13" s="441"/>
      <c r="E13" s="441"/>
      <c r="F13" s="442"/>
      <c r="G13" s="103">
        <v>55</v>
      </c>
      <c r="H13" s="322">
        <f t="shared" si="0"/>
        <v>0.38194444444444442</v>
      </c>
      <c r="I13" s="103">
        <v>129</v>
      </c>
      <c r="J13" s="322">
        <f t="shared" si="1"/>
        <v>0.89583333333333337</v>
      </c>
      <c r="K13" s="103">
        <v>124</v>
      </c>
      <c r="L13" s="322">
        <f t="shared" si="2"/>
        <v>0.86111111111111116</v>
      </c>
      <c r="M13" s="103">
        <v>101</v>
      </c>
      <c r="N13" s="322">
        <f t="shared" si="3"/>
        <v>0.70138888888888884</v>
      </c>
      <c r="O13" s="103">
        <v>76</v>
      </c>
      <c r="P13" s="322">
        <f t="shared" si="4"/>
        <v>0.52777777777777779</v>
      </c>
      <c r="Q13" s="79">
        <v>144</v>
      </c>
    </row>
    <row r="14" spans="1:21" ht="10.5" customHeight="1" x14ac:dyDescent="0.2">
      <c r="A14" s="4"/>
      <c r="B14" s="440" t="str">
        <f>'Anexo II. Términos'!$B$48</f>
        <v>Titularidad y gestión pública</v>
      </c>
      <c r="C14" s="441"/>
      <c r="D14" s="441"/>
      <c r="E14" s="441"/>
      <c r="F14" s="442"/>
      <c r="G14" s="103">
        <v>209</v>
      </c>
      <c r="H14" s="322">
        <f t="shared" si="0"/>
        <v>0.33547351524879615</v>
      </c>
      <c r="I14" s="103">
        <v>559</v>
      </c>
      <c r="J14" s="322">
        <f t="shared" si="1"/>
        <v>0.8972712680577849</v>
      </c>
      <c r="K14" s="103">
        <v>537</v>
      </c>
      <c r="L14" s="322">
        <f t="shared" si="2"/>
        <v>0.8619582664526485</v>
      </c>
      <c r="M14" s="103">
        <v>415</v>
      </c>
      <c r="N14" s="322">
        <f t="shared" si="3"/>
        <v>0.666131621187801</v>
      </c>
      <c r="O14" s="103">
        <v>351</v>
      </c>
      <c r="P14" s="322">
        <f t="shared" si="4"/>
        <v>0.5634028892455859</v>
      </c>
      <c r="Q14" s="79">
        <v>623</v>
      </c>
    </row>
    <row r="15" spans="1:21" ht="10.5" customHeight="1" x14ac:dyDescent="0.2">
      <c r="A15" s="4"/>
      <c r="B15" s="440" t="str">
        <f>'Anexo II. Términos'!$B$49</f>
        <v>Titularidad y gestión privada con lucro</v>
      </c>
      <c r="C15" s="441"/>
      <c r="D15" s="441"/>
      <c r="E15" s="441"/>
      <c r="F15" s="442"/>
      <c r="G15" s="103">
        <v>900</v>
      </c>
      <c r="H15" s="322">
        <f t="shared" si="0"/>
        <v>0.4217432052483599</v>
      </c>
      <c r="I15" s="103">
        <v>1925</v>
      </c>
      <c r="J15" s="322">
        <f t="shared" si="1"/>
        <v>0.90206185567010311</v>
      </c>
      <c r="K15" s="103">
        <v>1568</v>
      </c>
      <c r="L15" s="322">
        <f t="shared" si="2"/>
        <v>0.73477038425492036</v>
      </c>
      <c r="M15" s="103">
        <v>1640</v>
      </c>
      <c r="N15" s="322">
        <f t="shared" si="3"/>
        <v>0.76850984067478911</v>
      </c>
      <c r="O15" s="103">
        <v>1706</v>
      </c>
      <c r="P15" s="322">
        <f t="shared" si="4"/>
        <v>0.79943767572633551</v>
      </c>
      <c r="Q15" s="79">
        <v>2134</v>
      </c>
    </row>
    <row r="16" spans="1:21" ht="10.5" customHeight="1" x14ac:dyDescent="0.2">
      <c r="A16" s="4"/>
      <c r="B16" s="457" t="str">
        <f>'Anexo II. Términos'!$B$50</f>
        <v>Titularidad y gestión privada sin lucro</v>
      </c>
      <c r="C16" s="458"/>
      <c r="D16" s="458"/>
      <c r="E16" s="458"/>
      <c r="F16" s="459"/>
      <c r="G16" s="103">
        <v>382</v>
      </c>
      <c r="H16" s="322">
        <f t="shared" si="0"/>
        <v>0.34445446348061315</v>
      </c>
      <c r="I16" s="103">
        <v>1027</v>
      </c>
      <c r="J16" s="322">
        <f t="shared" si="1"/>
        <v>0.92605951307484224</v>
      </c>
      <c r="K16" s="103">
        <v>911</v>
      </c>
      <c r="L16" s="322">
        <f t="shared" si="2"/>
        <v>0.82146077547339946</v>
      </c>
      <c r="M16" s="103">
        <v>886</v>
      </c>
      <c r="N16" s="322">
        <f t="shared" si="3"/>
        <v>0.79891794409377814</v>
      </c>
      <c r="O16" s="103">
        <v>748</v>
      </c>
      <c r="P16" s="322">
        <f t="shared" si="4"/>
        <v>0.67448151487826868</v>
      </c>
      <c r="Q16" s="79">
        <v>1109</v>
      </c>
    </row>
    <row r="17" spans="1:23" ht="10.5" customHeight="1" x14ac:dyDescent="0.2">
      <c r="B17" s="463" t="str">
        <f>'Anexo II. Términos'!$B$52</f>
        <v>Total nacional</v>
      </c>
      <c r="C17" s="464"/>
      <c r="D17" s="464"/>
      <c r="E17" s="464"/>
      <c r="F17" s="465"/>
      <c r="G17" s="209">
        <f>SUM(G12:G16)</f>
        <v>1714</v>
      </c>
      <c r="H17" s="323">
        <f t="shared" si="0"/>
        <v>0.38989990900818927</v>
      </c>
      <c r="I17" s="209">
        <f>SUM(I12:I16)</f>
        <v>3985</v>
      </c>
      <c r="J17" s="323">
        <f t="shared" si="1"/>
        <v>0.9065059144676979</v>
      </c>
      <c r="K17" s="209">
        <f>SUM(K12:K16)</f>
        <v>3472</v>
      </c>
      <c r="L17" s="323">
        <f t="shared" si="2"/>
        <v>0.78980891719745228</v>
      </c>
      <c r="M17" s="209">
        <f>SUM(M12:M16)</f>
        <v>3317</v>
      </c>
      <c r="N17" s="323">
        <f t="shared" si="3"/>
        <v>0.75454959053685167</v>
      </c>
      <c r="O17" s="209">
        <f>SUM(O12:O16)</f>
        <v>3119</v>
      </c>
      <c r="P17" s="323">
        <f t="shared" si="4"/>
        <v>0.70950864422201998</v>
      </c>
      <c r="Q17" s="321">
        <f>'1.2.1. Dotación. Plazas y tipos'!H15</f>
        <v>4396</v>
      </c>
    </row>
    <row r="18" spans="1:23" ht="10.5" customHeight="1" x14ac:dyDescent="0.2">
      <c r="B18" s="30" t="str">
        <f>CONCATENATE("* ",'Anexo I. Abreviaturas'!$B$10,": ",'Anexo I. Abreviaturas'!$F$10)</f>
        <v>* % Mod.: Porcentaje sobre el total de ese modelo de gestión</v>
      </c>
      <c r="H18" s="155"/>
    </row>
    <row r="19" spans="1:23" ht="10.5" customHeight="1" x14ac:dyDescent="0.2">
      <c r="B19" s="44"/>
      <c r="H19" s="155"/>
    </row>
    <row r="20" spans="1:23" ht="10.5" customHeight="1" x14ac:dyDescent="0.2">
      <c r="V20" s="112"/>
      <c r="W20" s="112"/>
    </row>
    <row r="21" spans="1:23" ht="10.5" customHeight="1" x14ac:dyDescent="0.2">
      <c r="A21" s="45"/>
      <c r="B21" s="538" t="str">
        <f>'Anexo I. Abreviaturas'!$B$38</f>
        <v>Centros de atención a personas mayores</v>
      </c>
      <c r="C21" s="539"/>
      <c r="D21" s="539"/>
      <c r="E21" s="539"/>
      <c r="F21" s="539"/>
      <c r="G21" s="539"/>
      <c r="H21" s="539"/>
      <c r="I21" s="539"/>
      <c r="J21" s="539"/>
      <c r="K21" s="539"/>
      <c r="L21" s="539"/>
      <c r="M21" s="539"/>
      <c r="N21" s="539"/>
      <c r="O21" s="539"/>
      <c r="P21" s="539"/>
      <c r="Q21" s="540"/>
      <c r="R21" s="4"/>
      <c r="S21" s="4"/>
      <c r="T21" s="4"/>
      <c r="U21" s="4"/>
    </row>
    <row r="22" spans="1:23" ht="10.5" customHeight="1" x14ac:dyDescent="0.2">
      <c r="B22" s="443" t="str">
        <f>'Anexo I. Abreviaturas'!$B$14</f>
        <v>CCAA</v>
      </c>
      <c r="C22" s="444"/>
      <c r="D22" s="444"/>
      <c r="E22" s="444"/>
      <c r="F22" s="445"/>
      <c r="G22" s="573" t="str">
        <f>'Anexo I. Abreviaturas'!$B$44</f>
        <v>Dispone sistema gestión accesibilidad</v>
      </c>
      <c r="H22" s="574"/>
      <c r="I22" s="573" t="str">
        <f>'Anexo I. Abreviaturas'!$B$46</f>
        <v>Dispone de espacio exterior</v>
      </c>
      <c r="J22" s="574"/>
      <c r="K22" s="573" t="str">
        <f>'Anexo II. Términos'!$B$39</f>
        <v>Situado dentro de casco urbano</v>
      </c>
      <c r="L22" s="574"/>
      <c r="M22" s="573" t="str">
        <f>'Anexo II. Términos'!$B$24</f>
        <v>Posibilidad sectorización seguridad</v>
      </c>
      <c r="N22" s="574"/>
      <c r="O22" s="573" t="str">
        <f>'Anexo I. Abreviaturas'!$B$48</f>
        <v>Disponibilidad de internet</v>
      </c>
      <c r="P22" s="574"/>
      <c r="Q22" s="570" t="str">
        <f>'Anexo I. Abreviaturas'!$B$32</f>
        <v>Centros</v>
      </c>
      <c r="V22" s="112"/>
      <c r="W22" s="112"/>
    </row>
    <row r="23" spans="1:23" ht="10.5" customHeight="1" x14ac:dyDescent="0.2">
      <c r="B23" s="446"/>
      <c r="C23" s="447"/>
      <c r="D23" s="447"/>
      <c r="E23" s="447"/>
      <c r="F23" s="448"/>
      <c r="G23" s="575"/>
      <c r="H23" s="576"/>
      <c r="I23" s="575"/>
      <c r="J23" s="576"/>
      <c r="K23" s="575"/>
      <c r="L23" s="576"/>
      <c r="M23" s="575"/>
      <c r="N23" s="576"/>
      <c r="O23" s="575"/>
      <c r="P23" s="576"/>
      <c r="Q23" s="571"/>
      <c r="V23" s="112"/>
      <c r="W23" s="112"/>
    </row>
    <row r="24" spans="1:23" ht="10.5" customHeight="1" x14ac:dyDescent="0.2">
      <c r="B24" s="446"/>
      <c r="C24" s="447"/>
      <c r="D24" s="447"/>
      <c r="E24" s="447"/>
      <c r="F24" s="448"/>
      <c r="G24" s="577"/>
      <c r="H24" s="578"/>
      <c r="I24" s="577"/>
      <c r="J24" s="578"/>
      <c r="K24" s="577"/>
      <c r="L24" s="578"/>
      <c r="M24" s="577"/>
      <c r="N24" s="578"/>
      <c r="O24" s="577"/>
      <c r="P24" s="578"/>
      <c r="Q24" s="572"/>
      <c r="V24" s="112"/>
      <c r="W24" s="112"/>
    </row>
    <row r="25" spans="1:23" ht="10.5" customHeight="1" x14ac:dyDescent="0.2">
      <c r="B25" s="449"/>
      <c r="C25" s="450"/>
      <c r="D25" s="450"/>
      <c r="E25" s="450"/>
      <c r="F25" s="451"/>
      <c r="G25" s="173" t="str">
        <f>'Anexo I. Abreviaturas'!$B$16</f>
        <v>Núm.</v>
      </c>
      <c r="H25" s="175" t="str">
        <f>'Anexo I. Abreviaturas'!$B$9</f>
        <v>% CCAA</v>
      </c>
      <c r="I25" s="173" t="str">
        <f>'Anexo I. Abreviaturas'!$B$16</f>
        <v>Núm.</v>
      </c>
      <c r="J25" s="175" t="str">
        <f>'Anexo I. Abreviaturas'!$B$9</f>
        <v>% CCAA</v>
      </c>
      <c r="K25" s="173" t="str">
        <f>'Anexo I. Abreviaturas'!$B$16</f>
        <v>Núm.</v>
      </c>
      <c r="L25" s="175" t="str">
        <f>'Anexo I. Abreviaturas'!$B$9</f>
        <v>% CCAA</v>
      </c>
      <c r="M25" s="173" t="str">
        <f>'Anexo I. Abreviaturas'!$B$16</f>
        <v>Núm.</v>
      </c>
      <c r="N25" s="175" t="str">
        <f>'Anexo I. Abreviaturas'!$B$9</f>
        <v>% CCAA</v>
      </c>
      <c r="O25" s="173" t="str">
        <f>'Anexo I. Abreviaturas'!$B$16</f>
        <v>Núm.</v>
      </c>
      <c r="P25" s="175" t="str">
        <f>'Anexo I. Abreviaturas'!$B$9</f>
        <v>% CCAA</v>
      </c>
      <c r="Q25" s="284" t="str">
        <f>'Anexo I. Abreviaturas'!$B$16</f>
        <v>Núm.</v>
      </c>
      <c r="V25" s="112"/>
      <c r="W25" s="112"/>
    </row>
    <row r="26" spans="1:23" ht="10.5" customHeight="1" x14ac:dyDescent="0.2">
      <c r="B26" s="460" t="s">
        <v>7</v>
      </c>
      <c r="C26" s="461"/>
      <c r="D26" s="461"/>
      <c r="E26" s="461"/>
      <c r="F26" s="462"/>
      <c r="G26" s="103">
        <v>132</v>
      </c>
      <c r="H26" s="72">
        <f t="shared" ref="H26:H44" si="5">IF(G26=0,"-",G26/$Q26)</f>
        <v>0.35013262599469497</v>
      </c>
      <c r="I26" s="103">
        <v>350</v>
      </c>
      <c r="J26" s="72">
        <f t="shared" ref="J26:J44" si="6">IF(I26=0,"-",I26/$Q26)</f>
        <v>0.92838196286472152</v>
      </c>
      <c r="K26" s="103">
        <v>312</v>
      </c>
      <c r="L26" s="72">
        <f t="shared" ref="L26:L44" si="7">IF(K26=0,"-",K26/$Q26)</f>
        <v>0.82758620689655171</v>
      </c>
      <c r="M26" s="103">
        <v>297</v>
      </c>
      <c r="N26" s="72">
        <f t="shared" ref="N26:N44" si="8">IF(M26=0,"-",M26/$Q26)</f>
        <v>0.78779840848806371</v>
      </c>
      <c r="O26" s="103">
        <v>283</v>
      </c>
      <c r="P26" s="72">
        <f t="shared" ref="P26:P44" si="9">IF(O26=0,"-",O26/$Q26)</f>
        <v>0.75066312997347484</v>
      </c>
      <c r="Q26" s="79">
        <f>'1.1.1. Datos General. Modelos'!O12</f>
        <v>377</v>
      </c>
      <c r="V26" s="112"/>
      <c r="W26" s="112"/>
    </row>
    <row r="27" spans="1:23" ht="10.5" customHeight="1" x14ac:dyDescent="0.2">
      <c r="B27" s="440" t="s">
        <v>6</v>
      </c>
      <c r="C27" s="441"/>
      <c r="D27" s="441"/>
      <c r="E27" s="441"/>
      <c r="F27" s="442"/>
      <c r="G27" s="103">
        <v>81</v>
      </c>
      <c r="H27" s="322">
        <f t="shared" si="5"/>
        <v>0.35217391304347828</v>
      </c>
      <c r="I27" s="103">
        <v>199</v>
      </c>
      <c r="J27" s="322">
        <f t="shared" si="6"/>
        <v>0.86521739130434783</v>
      </c>
      <c r="K27" s="103">
        <v>195</v>
      </c>
      <c r="L27" s="322">
        <f t="shared" si="7"/>
        <v>0.84782608695652173</v>
      </c>
      <c r="M27" s="103">
        <v>172</v>
      </c>
      <c r="N27" s="322">
        <f t="shared" si="8"/>
        <v>0.74782608695652175</v>
      </c>
      <c r="O27" s="103">
        <v>161</v>
      </c>
      <c r="P27" s="322">
        <f t="shared" si="9"/>
        <v>0.7</v>
      </c>
      <c r="Q27" s="79">
        <f>'1.1.1. Datos General. Modelos'!O13</f>
        <v>230</v>
      </c>
    </row>
    <row r="28" spans="1:23" ht="10.5" customHeight="1" x14ac:dyDescent="0.2">
      <c r="B28" s="440" t="s">
        <v>9</v>
      </c>
      <c r="C28" s="441"/>
      <c r="D28" s="441"/>
      <c r="E28" s="441"/>
      <c r="F28" s="442"/>
      <c r="G28" s="103">
        <v>60</v>
      </c>
      <c r="H28" s="322">
        <f t="shared" si="5"/>
        <v>0.30303030303030304</v>
      </c>
      <c r="I28" s="103">
        <v>173</v>
      </c>
      <c r="J28" s="322">
        <f t="shared" si="6"/>
        <v>0.8737373737373737</v>
      </c>
      <c r="K28" s="103">
        <v>112</v>
      </c>
      <c r="L28" s="322">
        <f t="shared" si="7"/>
        <v>0.56565656565656564</v>
      </c>
      <c r="M28" s="103">
        <v>150</v>
      </c>
      <c r="N28" s="322">
        <f t="shared" si="8"/>
        <v>0.75757575757575757</v>
      </c>
      <c r="O28" s="103">
        <v>148</v>
      </c>
      <c r="P28" s="322">
        <f t="shared" si="9"/>
        <v>0.74747474747474751</v>
      </c>
      <c r="Q28" s="79">
        <f>'1.1.1. Datos General. Modelos'!O14</f>
        <v>198</v>
      </c>
    </row>
    <row r="29" spans="1:23" ht="10.5" customHeight="1" x14ac:dyDescent="0.2">
      <c r="B29" s="440" t="s">
        <v>10</v>
      </c>
      <c r="C29" s="441"/>
      <c r="D29" s="441"/>
      <c r="E29" s="441"/>
      <c r="F29" s="442"/>
      <c r="G29" s="103">
        <v>16</v>
      </c>
      <c r="H29" s="322">
        <f t="shared" si="5"/>
        <v>0.34782608695652173</v>
      </c>
      <c r="I29" s="103">
        <v>44</v>
      </c>
      <c r="J29" s="322">
        <f t="shared" si="6"/>
        <v>0.95652173913043481</v>
      </c>
      <c r="K29" s="103">
        <v>36</v>
      </c>
      <c r="L29" s="322">
        <f t="shared" si="7"/>
        <v>0.78260869565217395</v>
      </c>
      <c r="M29" s="103">
        <v>30</v>
      </c>
      <c r="N29" s="322">
        <f t="shared" si="8"/>
        <v>0.65217391304347827</v>
      </c>
      <c r="O29" s="103">
        <v>27</v>
      </c>
      <c r="P29" s="322">
        <f t="shared" si="9"/>
        <v>0.58695652173913049</v>
      </c>
      <c r="Q29" s="79">
        <f>'1.1.1. Datos General. Modelos'!O15</f>
        <v>46</v>
      </c>
    </row>
    <row r="30" spans="1:23" ht="10.5" customHeight="1" x14ac:dyDescent="0.2">
      <c r="B30" s="440" t="s">
        <v>5</v>
      </c>
      <c r="C30" s="441"/>
      <c r="D30" s="441"/>
      <c r="E30" s="441"/>
      <c r="F30" s="442"/>
      <c r="G30" s="103">
        <v>42</v>
      </c>
      <c r="H30" s="322">
        <f t="shared" si="5"/>
        <v>0.40776699029126212</v>
      </c>
      <c r="I30" s="103">
        <v>96</v>
      </c>
      <c r="J30" s="322">
        <f t="shared" si="6"/>
        <v>0.93203883495145634</v>
      </c>
      <c r="K30" s="103">
        <v>72</v>
      </c>
      <c r="L30" s="322">
        <f t="shared" si="7"/>
        <v>0.69902912621359226</v>
      </c>
      <c r="M30" s="103">
        <v>68</v>
      </c>
      <c r="N30" s="322">
        <f t="shared" si="8"/>
        <v>0.66019417475728159</v>
      </c>
      <c r="O30" s="103">
        <v>65</v>
      </c>
      <c r="P30" s="322">
        <f t="shared" si="9"/>
        <v>0.6310679611650486</v>
      </c>
      <c r="Q30" s="79">
        <f>'1.1.1. Datos General. Modelos'!O16</f>
        <v>103</v>
      </c>
    </row>
    <row r="31" spans="1:23" ht="10.5" customHeight="1" x14ac:dyDescent="0.2">
      <c r="B31" s="440" t="s">
        <v>4</v>
      </c>
      <c r="C31" s="441"/>
      <c r="D31" s="441"/>
      <c r="E31" s="441"/>
      <c r="F31" s="442"/>
      <c r="G31" s="103">
        <v>15</v>
      </c>
      <c r="H31" s="322">
        <f t="shared" si="5"/>
        <v>0.27777777777777779</v>
      </c>
      <c r="I31" s="103">
        <v>50</v>
      </c>
      <c r="J31" s="322">
        <f t="shared" si="6"/>
        <v>0.92592592592592593</v>
      </c>
      <c r="K31" s="103">
        <v>39</v>
      </c>
      <c r="L31" s="322">
        <f t="shared" si="7"/>
        <v>0.72222222222222221</v>
      </c>
      <c r="M31" s="103">
        <v>40</v>
      </c>
      <c r="N31" s="322">
        <f t="shared" si="8"/>
        <v>0.7407407407407407</v>
      </c>
      <c r="O31" s="103">
        <v>46</v>
      </c>
      <c r="P31" s="322">
        <f t="shared" si="9"/>
        <v>0.85185185185185186</v>
      </c>
      <c r="Q31" s="79">
        <f>'1.1.1. Datos General. Modelos'!O17</f>
        <v>54</v>
      </c>
    </row>
    <row r="32" spans="1:23" ht="10.5" customHeight="1" x14ac:dyDescent="0.2">
      <c r="B32" s="440" t="s">
        <v>3</v>
      </c>
      <c r="C32" s="441"/>
      <c r="D32" s="441"/>
      <c r="E32" s="441"/>
      <c r="F32" s="442"/>
      <c r="G32" s="103">
        <v>237</v>
      </c>
      <c r="H32" s="322">
        <f t="shared" si="5"/>
        <v>0.41003460207612458</v>
      </c>
      <c r="I32" s="103">
        <v>521</v>
      </c>
      <c r="J32" s="322">
        <f t="shared" si="6"/>
        <v>0.90138408304498274</v>
      </c>
      <c r="K32" s="103">
        <v>512</v>
      </c>
      <c r="L32" s="322">
        <f t="shared" si="7"/>
        <v>0.88581314878892736</v>
      </c>
      <c r="M32" s="103">
        <v>457</v>
      </c>
      <c r="N32" s="322">
        <f t="shared" si="8"/>
        <v>0.79065743944636679</v>
      </c>
      <c r="O32" s="103">
        <v>422</v>
      </c>
      <c r="P32" s="322">
        <f t="shared" si="9"/>
        <v>0.73010380622837368</v>
      </c>
      <c r="Q32" s="79">
        <f>'1.1.1. Datos General. Modelos'!O18</f>
        <v>578</v>
      </c>
    </row>
    <row r="33" spans="2:17" ht="10.5" customHeight="1" x14ac:dyDescent="0.2">
      <c r="B33" s="440" t="s">
        <v>11</v>
      </c>
      <c r="C33" s="441"/>
      <c r="D33" s="441"/>
      <c r="E33" s="441"/>
      <c r="F33" s="442"/>
      <c r="G33" s="103">
        <v>172</v>
      </c>
      <c r="H33" s="322">
        <f t="shared" si="5"/>
        <v>0.46866485013623976</v>
      </c>
      <c r="I33" s="103">
        <v>348</v>
      </c>
      <c r="J33" s="322">
        <f t="shared" si="6"/>
        <v>0.94822888283378748</v>
      </c>
      <c r="K33" s="103">
        <v>310</v>
      </c>
      <c r="L33" s="322">
        <f t="shared" si="7"/>
        <v>0.84468664850136244</v>
      </c>
      <c r="M33" s="103">
        <v>244</v>
      </c>
      <c r="N33" s="322">
        <f t="shared" si="8"/>
        <v>0.66485013623978206</v>
      </c>
      <c r="O33" s="103">
        <v>249</v>
      </c>
      <c r="P33" s="322">
        <f t="shared" si="9"/>
        <v>0.67847411444141692</v>
      </c>
      <c r="Q33" s="79">
        <f>'1.1.1. Datos General. Modelos'!O19</f>
        <v>367</v>
      </c>
    </row>
    <row r="34" spans="2:17" ht="10.5" customHeight="1" x14ac:dyDescent="0.2">
      <c r="B34" s="440" t="s">
        <v>12</v>
      </c>
      <c r="C34" s="441"/>
      <c r="D34" s="441"/>
      <c r="E34" s="441"/>
      <c r="F34" s="442"/>
      <c r="G34" s="103">
        <v>317</v>
      </c>
      <c r="H34" s="322">
        <f t="shared" si="5"/>
        <v>0.40177439797211661</v>
      </c>
      <c r="I34" s="103">
        <v>724</v>
      </c>
      <c r="J34" s="322">
        <f t="shared" si="6"/>
        <v>0.91761723700887199</v>
      </c>
      <c r="K34" s="103">
        <v>653</v>
      </c>
      <c r="L34" s="322">
        <f t="shared" si="7"/>
        <v>0.82762991128010144</v>
      </c>
      <c r="M34" s="103">
        <v>628</v>
      </c>
      <c r="N34" s="322">
        <f t="shared" si="8"/>
        <v>0.79594423320659058</v>
      </c>
      <c r="O34" s="103">
        <v>596</v>
      </c>
      <c r="P34" s="322">
        <f t="shared" si="9"/>
        <v>0.75538656527249681</v>
      </c>
      <c r="Q34" s="79">
        <f>'1.1.1. Datos General. Modelos'!O20</f>
        <v>789</v>
      </c>
    </row>
    <row r="35" spans="2:17" ht="10.5" customHeight="1" x14ac:dyDescent="0.2">
      <c r="B35" s="440" t="s">
        <v>2</v>
      </c>
      <c r="C35" s="441"/>
      <c r="D35" s="441"/>
      <c r="E35" s="441"/>
      <c r="F35" s="442"/>
      <c r="G35" s="103">
        <v>85</v>
      </c>
      <c r="H35" s="322">
        <f t="shared" si="5"/>
        <v>0.33730158730158732</v>
      </c>
      <c r="I35" s="103">
        <v>236</v>
      </c>
      <c r="J35" s="322">
        <f t="shared" si="6"/>
        <v>0.93650793650793651</v>
      </c>
      <c r="K35" s="103">
        <v>184</v>
      </c>
      <c r="L35" s="322">
        <f t="shared" si="7"/>
        <v>0.73015873015873012</v>
      </c>
      <c r="M35" s="103">
        <v>222</v>
      </c>
      <c r="N35" s="322">
        <f t="shared" si="8"/>
        <v>0.88095238095238093</v>
      </c>
      <c r="O35" s="103">
        <v>175</v>
      </c>
      <c r="P35" s="322">
        <f t="shared" si="9"/>
        <v>0.69444444444444442</v>
      </c>
      <c r="Q35" s="79">
        <f>'1.1.1. Datos General. Modelos'!O21</f>
        <v>252</v>
      </c>
    </row>
    <row r="36" spans="2:17" ht="10.5" customHeight="1" x14ac:dyDescent="0.2">
      <c r="B36" s="440" t="s">
        <v>1</v>
      </c>
      <c r="C36" s="441"/>
      <c r="D36" s="441"/>
      <c r="E36" s="441"/>
      <c r="F36" s="442"/>
      <c r="G36" s="103">
        <v>108</v>
      </c>
      <c r="H36" s="322">
        <f t="shared" si="5"/>
        <v>0.46153846153846156</v>
      </c>
      <c r="I36" s="103">
        <v>210</v>
      </c>
      <c r="J36" s="322">
        <f t="shared" si="6"/>
        <v>0.89743589743589747</v>
      </c>
      <c r="K36" s="103">
        <v>193</v>
      </c>
      <c r="L36" s="322">
        <f t="shared" si="7"/>
        <v>0.82478632478632474</v>
      </c>
      <c r="M36" s="103">
        <v>149</v>
      </c>
      <c r="N36" s="322">
        <f t="shared" si="8"/>
        <v>0.63675213675213671</v>
      </c>
      <c r="O36" s="103">
        <v>147</v>
      </c>
      <c r="P36" s="322">
        <f t="shared" si="9"/>
        <v>0.62820512820512819</v>
      </c>
      <c r="Q36" s="79">
        <f>'1.1.1. Datos General. Modelos'!O22</f>
        <v>234</v>
      </c>
    </row>
    <row r="37" spans="2:17" ht="10.5" customHeight="1" x14ac:dyDescent="0.2">
      <c r="B37" s="440" t="s">
        <v>8</v>
      </c>
      <c r="C37" s="441"/>
      <c r="D37" s="441"/>
      <c r="E37" s="441"/>
      <c r="F37" s="442"/>
      <c r="G37" s="103">
        <v>105</v>
      </c>
      <c r="H37" s="322">
        <f t="shared" si="5"/>
        <v>0.32307692307692309</v>
      </c>
      <c r="I37" s="103">
        <v>290</v>
      </c>
      <c r="J37" s="322">
        <f t="shared" si="6"/>
        <v>0.89230769230769236</v>
      </c>
      <c r="K37" s="103">
        <v>182</v>
      </c>
      <c r="L37" s="322">
        <f t="shared" si="7"/>
        <v>0.56000000000000005</v>
      </c>
      <c r="M37" s="103">
        <v>203</v>
      </c>
      <c r="N37" s="322">
        <f t="shared" si="8"/>
        <v>0.62461538461538457</v>
      </c>
      <c r="O37" s="103">
        <v>198</v>
      </c>
      <c r="P37" s="322">
        <f t="shared" si="9"/>
        <v>0.60923076923076924</v>
      </c>
      <c r="Q37" s="79">
        <f>'1.1.1. Datos General. Modelos'!O23</f>
        <v>325</v>
      </c>
    </row>
    <row r="38" spans="2:17" ht="10.5" customHeight="1" x14ac:dyDescent="0.2">
      <c r="B38" s="440" t="s">
        <v>13</v>
      </c>
      <c r="C38" s="441"/>
      <c r="D38" s="441"/>
      <c r="E38" s="441"/>
      <c r="F38" s="442"/>
      <c r="G38" s="103">
        <v>163</v>
      </c>
      <c r="H38" s="322">
        <f t="shared" si="5"/>
        <v>0.39853300733496333</v>
      </c>
      <c r="I38" s="103">
        <v>387</v>
      </c>
      <c r="J38" s="322">
        <f t="shared" si="6"/>
        <v>0.94621026894865523</v>
      </c>
      <c r="K38" s="103">
        <v>339</v>
      </c>
      <c r="L38" s="322">
        <f t="shared" si="7"/>
        <v>0.82885085574572126</v>
      </c>
      <c r="M38" s="103">
        <v>342</v>
      </c>
      <c r="N38" s="322">
        <f t="shared" si="8"/>
        <v>0.83618581907090461</v>
      </c>
      <c r="O38" s="103">
        <v>299</v>
      </c>
      <c r="P38" s="322">
        <f t="shared" si="9"/>
        <v>0.73105134474327627</v>
      </c>
      <c r="Q38" s="79">
        <f>'1.1.1. Datos General. Modelos'!O24</f>
        <v>409</v>
      </c>
    </row>
    <row r="39" spans="2:17" ht="10.5" customHeight="1" x14ac:dyDescent="0.2">
      <c r="B39" s="440" t="s">
        <v>14</v>
      </c>
      <c r="C39" s="441"/>
      <c r="D39" s="441"/>
      <c r="E39" s="441"/>
      <c r="F39" s="442"/>
      <c r="G39" s="103">
        <v>24</v>
      </c>
      <c r="H39" s="322">
        <f t="shared" si="5"/>
        <v>0.44444444444444442</v>
      </c>
      <c r="I39" s="103">
        <v>51</v>
      </c>
      <c r="J39" s="322">
        <f t="shared" si="6"/>
        <v>0.94444444444444442</v>
      </c>
      <c r="K39" s="103">
        <v>41</v>
      </c>
      <c r="L39" s="322">
        <f t="shared" si="7"/>
        <v>0.7592592592592593</v>
      </c>
      <c r="M39" s="103">
        <v>41</v>
      </c>
      <c r="N39" s="322">
        <f t="shared" si="8"/>
        <v>0.7592592592592593</v>
      </c>
      <c r="O39" s="103">
        <v>39</v>
      </c>
      <c r="P39" s="322">
        <f t="shared" si="9"/>
        <v>0.72222222222222221</v>
      </c>
      <c r="Q39" s="79">
        <f>'1.1.1. Datos General. Modelos'!O25</f>
        <v>54</v>
      </c>
    </row>
    <row r="40" spans="2:17" ht="10.5" customHeight="1" x14ac:dyDescent="0.2">
      <c r="B40" s="440" t="s">
        <v>15</v>
      </c>
      <c r="C40" s="441"/>
      <c r="D40" s="441"/>
      <c r="E40" s="441"/>
      <c r="F40" s="442"/>
      <c r="G40" s="103">
        <v>24</v>
      </c>
      <c r="H40" s="322">
        <f t="shared" si="5"/>
        <v>0.35820895522388058</v>
      </c>
      <c r="I40" s="103">
        <v>59</v>
      </c>
      <c r="J40" s="322">
        <f t="shared" si="6"/>
        <v>0.88059701492537312</v>
      </c>
      <c r="K40" s="103">
        <v>56</v>
      </c>
      <c r="L40" s="322">
        <f t="shared" si="7"/>
        <v>0.83582089552238803</v>
      </c>
      <c r="M40" s="103">
        <v>40</v>
      </c>
      <c r="N40" s="322">
        <f t="shared" si="8"/>
        <v>0.59701492537313428</v>
      </c>
      <c r="O40" s="103">
        <v>48</v>
      </c>
      <c r="P40" s="322">
        <f t="shared" si="9"/>
        <v>0.71641791044776115</v>
      </c>
      <c r="Q40" s="79">
        <f>'1.1.1. Datos General. Modelos'!O26</f>
        <v>67</v>
      </c>
    </row>
    <row r="41" spans="2:17" ht="10.5" customHeight="1" x14ac:dyDescent="0.2">
      <c r="B41" s="440" t="s">
        <v>16</v>
      </c>
      <c r="C41" s="441"/>
      <c r="D41" s="441"/>
      <c r="E41" s="441"/>
      <c r="F41" s="442"/>
      <c r="G41" s="103">
        <v>120</v>
      </c>
      <c r="H41" s="322">
        <f t="shared" si="5"/>
        <v>0.42857142857142855</v>
      </c>
      <c r="I41" s="103">
        <v>217</v>
      </c>
      <c r="J41" s="322">
        <f t="shared" si="6"/>
        <v>0.77500000000000002</v>
      </c>
      <c r="K41" s="103">
        <v>209</v>
      </c>
      <c r="L41" s="322">
        <f t="shared" si="7"/>
        <v>0.74642857142857144</v>
      </c>
      <c r="M41" s="103">
        <v>212</v>
      </c>
      <c r="N41" s="322">
        <f t="shared" si="8"/>
        <v>0.75714285714285712</v>
      </c>
      <c r="O41" s="103">
        <v>197</v>
      </c>
      <c r="P41" s="322">
        <f t="shared" si="9"/>
        <v>0.70357142857142863</v>
      </c>
      <c r="Q41" s="79">
        <f>'1.1.1. Datos General. Modelos'!O27</f>
        <v>280</v>
      </c>
    </row>
    <row r="42" spans="2:17" ht="10.5" customHeight="1" x14ac:dyDescent="0.2">
      <c r="B42" s="440" t="s">
        <v>17</v>
      </c>
      <c r="C42" s="441"/>
      <c r="D42" s="441"/>
      <c r="E42" s="441"/>
      <c r="F42" s="442"/>
      <c r="G42" s="103">
        <v>11</v>
      </c>
      <c r="H42" s="322">
        <f t="shared" si="5"/>
        <v>0.37931034482758619</v>
      </c>
      <c r="I42" s="103">
        <v>26</v>
      </c>
      <c r="J42" s="322">
        <f t="shared" si="6"/>
        <v>0.89655172413793105</v>
      </c>
      <c r="K42" s="103">
        <v>24</v>
      </c>
      <c r="L42" s="322">
        <f t="shared" si="7"/>
        <v>0.82758620689655171</v>
      </c>
      <c r="M42" s="103">
        <v>18</v>
      </c>
      <c r="N42" s="322">
        <f t="shared" si="8"/>
        <v>0.62068965517241381</v>
      </c>
      <c r="O42" s="103">
        <v>16</v>
      </c>
      <c r="P42" s="322">
        <f t="shared" si="9"/>
        <v>0.55172413793103448</v>
      </c>
      <c r="Q42" s="79">
        <f>'1.1.1. Datos General. Modelos'!O28</f>
        <v>29</v>
      </c>
    </row>
    <row r="43" spans="2:17" ht="10.5" customHeight="1" x14ac:dyDescent="0.2">
      <c r="B43" s="440" t="s">
        <v>0</v>
      </c>
      <c r="C43" s="441"/>
      <c r="D43" s="441"/>
      <c r="E43" s="441"/>
      <c r="F43" s="442"/>
      <c r="G43" s="103">
        <v>2</v>
      </c>
      <c r="H43" s="322">
        <f t="shared" si="5"/>
        <v>0.5</v>
      </c>
      <c r="I43" s="103">
        <v>4</v>
      </c>
      <c r="J43" s="322">
        <f t="shared" si="6"/>
        <v>1</v>
      </c>
      <c r="K43" s="103">
        <v>3</v>
      </c>
      <c r="L43" s="322">
        <f t="shared" si="7"/>
        <v>0.75</v>
      </c>
      <c r="M43" s="103">
        <v>4</v>
      </c>
      <c r="N43" s="322">
        <f t="shared" si="8"/>
        <v>1</v>
      </c>
      <c r="O43" s="103">
        <v>3</v>
      </c>
      <c r="P43" s="322">
        <f t="shared" si="9"/>
        <v>0.75</v>
      </c>
      <c r="Q43" s="79">
        <f>'1.1.1. Datos General. Modelos'!O29</f>
        <v>4</v>
      </c>
    </row>
    <row r="44" spans="2:17" ht="10.5" customHeight="1" x14ac:dyDescent="0.2">
      <c r="B44" s="463" t="str">
        <f>'Anexo II. Términos'!$B$52</f>
        <v>Total nacional</v>
      </c>
      <c r="C44" s="464"/>
      <c r="D44" s="464"/>
      <c r="E44" s="464"/>
      <c r="F44" s="465"/>
      <c r="G44" s="209">
        <f>SUM(G26:G43)</f>
        <v>1714</v>
      </c>
      <c r="H44" s="323">
        <f t="shared" si="5"/>
        <v>0.38989990900818927</v>
      </c>
      <c r="I44" s="209">
        <f>SUM(I26:I43)</f>
        <v>3985</v>
      </c>
      <c r="J44" s="323">
        <f t="shared" si="6"/>
        <v>0.9065059144676979</v>
      </c>
      <c r="K44" s="209">
        <f>SUM(K26:K43)</f>
        <v>3472</v>
      </c>
      <c r="L44" s="323">
        <f t="shared" si="7"/>
        <v>0.78980891719745228</v>
      </c>
      <c r="M44" s="209">
        <f>SUM(M26:M43)</f>
        <v>3317</v>
      </c>
      <c r="N44" s="323">
        <f t="shared" si="8"/>
        <v>0.75454959053685167</v>
      </c>
      <c r="O44" s="209">
        <f>SUM(O26:O43)</f>
        <v>3119</v>
      </c>
      <c r="P44" s="323">
        <f t="shared" si="9"/>
        <v>0.70950864422201998</v>
      </c>
      <c r="Q44" s="321">
        <f>'1.1.1. Datos General. Modelos'!O30</f>
        <v>4396</v>
      </c>
    </row>
    <row r="45" spans="2:17" ht="10.5" customHeight="1" x14ac:dyDescent="0.2">
      <c r="B45" s="30" t="str">
        <f>CONCATENATE("* ",'Anexo I. Abreviaturas'!$B$9,": ",'Anexo I. Abreviaturas'!$F$9)</f>
        <v>* % CCAA: Porcentaje sobre el total de esa Comunidad Autónoma</v>
      </c>
      <c r="L45" s="112"/>
      <c r="M45" s="112"/>
      <c r="N45" s="112"/>
      <c r="O45" s="112"/>
      <c r="P45" s="112"/>
      <c r="Q45" s="112"/>
    </row>
    <row r="46" spans="2:17" ht="10.5" customHeight="1" x14ac:dyDescent="0.2">
      <c r="L46" s="112"/>
      <c r="M46" s="112"/>
      <c r="N46" s="112"/>
      <c r="O46" s="112"/>
      <c r="P46" s="112"/>
      <c r="Q46" s="112"/>
    </row>
    <row r="47" spans="2:17" ht="10.5" customHeight="1" x14ac:dyDescent="0.2">
      <c r="L47" s="112"/>
      <c r="M47" s="112"/>
      <c r="N47" s="112"/>
      <c r="O47" s="112"/>
      <c r="P47" s="112"/>
      <c r="Q47" s="112"/>
    </row>
    <row r="48" spans="2:17" ht="10.5" customHeight="1" x14ac:dyDescent="0.2">
      <c r="G48" s="155"/>
      <c r="L48" s="112"/>
      <c r="M48" s="112"/>
      <c r="N48" s="112"/>
      <c r="O48" s="112"/>
      <c r="P48" s="112"/>
      <c r="Q48" s="112"/>
    </row>
    <row r="49" spans="7:17" ht="10.5" customHeight="1" x14ac:dyDescent="0.2">
      <c r="G49" s="155"/>
      <c r="L49" s="112"/>
      <c r="M49" s="112"/>
      <c r="N49" s="112"/>
      <c r="O49" s="112"/>
      <c r="P49" s="112"/>
      <c r="Q49" s="112"/>
    </row>
    <row r="50" spans="7:17" ht="10.5" customHeight="1" x14ac:dyDescent="0.2">
      <c r="L50" s="112"/>
      <c r="M50" s="112"/>
      <c r="N50" s="112"/>
      <c r="O50" s="112"/>
      <c r="P50" s="112"/>
      <c r="Q50" s="112"/>
    </row>
    <row r="51" spans="7:17" ht="10.5" customHeight="1" x14ac:dyDescent="0.2">
      <c r="L51" s="112"/>
      <c r="M51" s="112"/>
      <c r="N51" s="112"/>
      <c r="O51" s="112"/>
      <c r="P51" s="112"/>
      <c r="Q51" s="112"/>
    </row>
    <row r="52" spans="7:17" ht="10.5" customHeight="1" x14ac:dyDescent="0.2">
      <c r="L52" s="112"/>
      <c r="M52" s="112"/>
      <c r="N52" s="112"/>
      <c r="O52" s="112"/>
      <c r="P52" s="112"/>
      <c r="Q52" s="112"/>
    </row>
    <row r="53" spans="7:17" ht="10.5" customHeight="1" x14ac:dyDescent="0.2">
      <c r="L53" s="112"/>
      <c r="M53" s="112"/>
      <c r="N53" s="112"/>
      <c r="O53" s="112"/>
      <c r="P53" s="112"/>
      <c r="Q53" s="112"/>
    </row>
    <row r="54" spans="7:17" ht="10.5" customHeight="1" x14ac:dyDescent="0.2">
      <c r="L54" s="112"/>
      <c r="M54" s="112"/>
      <c r="N54" s="112"/>
      <c r="O54" s="112"/>
      <c r="P54" s="112"/>
      <c r="Q54" s="112"/>
    </row>
    <row r="55" spans="7:17" ht="10.5" customHeight="1" x14ac:dyDescent="0.2"/>
    <row r="56" spans="7:17" ht="10.5" customHeight="1" x14ac:dyDescent="0.2"/>
    <row r="57" spans="7:17" ht="10.5" customHeight="1" x14ac:dyDescent="0.2"/>
    <row r="58" spans="7:17" ht="10.5" customHeight="1" x14ac:dyDescent="0.2"/>
    <row r="59" spans="7:17" ht="10.5" customHeight="1" x14ac:dyDescent="0.2"/>
    <row r="60" spans="7:17" ht="10.5" customHeight="1" x14ac:dyDescent="0.2"/>
    <row r="61" spans="7:17" ht="10.5" customHeight="1" x14ac:dyDescent="0.2"/>
    <row r="62" spans="7:17" ht="10.5" customHeight="1" x14ac:dyDescent="0.2"/>
    <row r="63" spans="7:17" ht="10.5" customHeight="1" x14ac:dyDescent="0.2"/>
    <row r="64" spans="7:17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spans="2:15" ht="10.5" customHeight="1" x14ac:dyDescent="0.2"/>
    <row r="98" spans="2:15" ht="10.5" customHeight="1" x14ac:dyDescent="0.2"/>
    <row r="99" spans="2:15" ht="10.5" customHeight="1" x14ac:dyDescent="0.2"/>
    <row r="100" spans="2:15" ht="10.5" customHeight="1" x14ac:dyDescent="0.2">
      <c r="B100" s="4"/>
    </row>
    <row r="101" spans="2:15" ht="10.5" customHeight="1" x14ac:dyDescent="0.2">
      <c r="B101" s="4"/>
      <c r="G101" s="116"/>
      <c r="I101" s="116"/>
      <c r="K101" s="116"/>
      <c r="M101" s="116"/>
      <c r="O101" s="116"/>
    </row>
    <row r="102" spans="2:15" ht="10.5" customHeight="1" x14ac:dyDescent="0.2">
      <c r="B102" s="4"/>
      <c r="G102" s="4"/>
      <c r="I102" s="4"/>
      <c r="K102" s="4"/>
      <c r="M102" s="4"/>
      <c r="O102" s="4"/>
    </row>
    <row r="103" spans="2:15" ht="10.5" customHeight="1" x14ac:dyDescent="0.2">
      <c r="B103" s="4"/>
      <c r="G103" s="4"/>
      <c r="I103" s="4"/>
      <c r="K103" s="4"/>
      <c r="M103" s="4"/>
      <c r="O103" s="4"/>
    </row>
    <row r="104" spans="2:15" ht="10.5" customHeight="1" x14ac:dyDescent="0.2">
      <c r="B104" s="4"/>
      <c r="G104" s="4"/>
      <c r="I104" s="4"/>
      <c r="K104" s="4"/>
      <c r="M104" s="4"/>
      <c r="O104" s="4"/>
    </row>
    <row r="105" spans="2:15" ht="10.5" customHeight="1" x14ac:dyDescent="0.2">
      <c r="B105" s="4"/>
      <c r="G105" s="4"/>
      <c r="I105" s="4"/>
      <c r="K105" s="4"/>
      <c r="M105" s="4"/>
      <c r="O105" s="4"/>
    </row>
    <row r="106" spans="2:15" ht="10.5" customHeight="1" x14ac:dyDescent="0.2">
      <c r="B106" s="4"/>
      <c r="G106" s="4"/>
      <c r="I106" s="4"/>
      <c r="K106" s="4"/>
      <c r="M106" s="4"/>
      <c r="O106" s="4"/>
    </row>
    <row r="107" spans="2:15" ht="10.5" customHeight="1" x14ac:dyDescent="0.2"/>
    <row r="108" spans="2:15" ht="10.5" customHeight="1" x14ac:dyDescent="0.2">
      <c r="B108" s="4"/>
      <c r="G108" s="4"/>
      <c r="I108" s="4"/>
      <c r="K108" s="4"/>
      <c r="M108" s="4"/>
      <c r="O108" s="4"/>
    </row>
    <row r="109" spans="2:15" ht="10.5" customHeight="1" x14ac:dyDescent="0.2">
      <c r="B109" s="4"/>
      <c r="G109" s="116"/>
      <c r="I109" s="116"/>
      <c r="K109" s="116"/>
      <c r="M109" s="116"/>
      <c r="O109" s="116"/>
    </row>
    <row r="110" spans="2:15" ht="10.5" customHeight="1" x14ac:dyDescent="0.2">
      <c r="B110" s="4"/>
      <c r="G110" s="116"/>
      <c r="I110" s="116"/>
      <c r="K110" s="116"/>
      <c r="M110" s="116"/>
      <c r="O110" s="116"/>
    </row>
    <row r="111" spans="2:15" ht="10.5" customHeight="1" x14ac:dyDescent="0.2">
      <c r="B111" s="4"/>
      <c r="G111" s="116"/>
      <c r="I111" s="116"/>
      <c r="K111" s="116"/>
      <c r="M111" s="116"/>
      <c r="O111" s="116"/>
    </row>
    <row r="112" spans="2:15" ht="10.5" customHeight="1" x14ac:dyDescent="0.2">
      <c r="B112" s="4"/>
      <c r="G112" s="4"/>
      <c r="I112" s="4"/>
      <c r="K112" s="4"/>
      <c r="M112" s="4"/>
      <c r="O112" s="4"/>
    </row>
    <row r="113" spans="2:15" ht="10.5" customHeight="1" x14ac:dyDescent="0.2">
      <c r="B113" s="4"/>
      <c r="G113" s="4"/>
      <c r="I113" s="4"/>
      <c r="K113" s="4"/>
      <c r="M113" s="4"/>
      <c r="O113" s="4"/>
    </row>
    <row r="114" spans="2:15" ht="10.5" customHeight="1" x14ac:dyDescent="0.2">
      <c r="B114" s="4"/>
      <c r="G114" s="4"/>
      <c r="I114" s="4"/>
      <c r="K114" s="4"/>
      <c r="M114" s="4"/>
      <c r="O114" s="4"/>
    </row>
    <row r="115" spans="2:15" ht="10.5" customHeight="1" x14ac:dyDescent="0.2"/>
    <row r="116" spans="2:15" ht="10.5" customHeight="1" x14ac:dyDescent="0.2"/>
    <row r="117" spans="2:15" ht="10.5" customHeight="1" x14ac:dyDescent="0.2"/>
    <row r="118" spans="2:15" ht="10.5" customHeight="1" x14ac:dyDescent="0.2"/>
    <row r="119" spans="2:15" ht="10.5" customHeight="1" x14ac:dyDescent="0.2"/>
    <row r="120" spans="2:15" ht="10.5" customHeight="1" x14ac:dyDescent="0.2"/>
    <row r="121" spans="2:15" ht="10.5" customHeight="1" x14ac:dyDescent="0.2"/>
    <row r="122" spans="2:15" ht="10.5" customHeight="1" x14ac:dyDescent="0.2"/>
    <row r="123" spans="2:15" ht="10.5" customHeight="1" x14ac:dyDescent="0.2"/>
    <row r="124" spans="2:15" ht="10.5" customHeight="1" x14ac:dyDescent="0.2"/>
    <row r="125" spans="2:15" ht="10.5" customHeight="1" x14ac:dyDescent="0.2"/>
    <row r="126" spans="2:15" ht="10.5" customHeight="1" x14ac:dyDescent="0.2"/>
    <row r="127" spans="2:15" ht="10.5" customHeight="1" x14ac:dyDescent="0.2"/>
    <row r="128" spans="2:15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41">
    <mergeCell ref="B7:Q7"/>
    <mergeCell ref="B21:Q21"/>
    <mergeCell ref="O22:P24"/>
    <mergeCell ref="Q22:Q24"/>
    <mergeCell ref="B44:F44"/>
    <mergeCell ref="G22:H24"/>
    <mergeCell ref="I22:J24"/>
    <mergeCell ref="K22:L24"/>
    <mergeCell ref="M22:N24"/>
    <mergeCell ref="B39:F39"/>
    <mergeCell ref="B40:F40"/>
    <mergeCell ref="B41:F41"/>
    <mergeCell ref="B42:F42"/>
    <mergeCell ref="B43:F43"/>
    <mergeCell ref="B34:F34"/>
    <mergeCell ref="B35:F35"/>
    <mergeCell ref="B36:F36"/>
    <mergeCell ref="B37:F37"/>
    <mergeCell ref="B38:F38"/>
    <mergeCell ref="B29:F29"/>
    <mergeCell ref="B30:F30"/>
    <mergeCell ref="B31:F31"/>
    <mergeCell ref="B32:F32"/>
    <mergeCell ref="B33:F33"/>
    <mergeCell ref="B17:F17"/>
    <mergeCell ref="B26:F26"/>
    <mergeCell ref="B27:F27"/>
    <mergeCell ref="B28:F28"/>
    <mergeCell ref="B22:F25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1500-000000000000}"/>
  </hyperlinks>
  <pageMargins left="0.7" right="0.7" top="0.75" bottom="0.75" header="0.3" footer="0.3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D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40" width="8.5703125" customWidth="1"/>
  </cols>
  <sheetData>
    <row r="1" spans="1:30" ht="10.5" customHeight="1" x14ac:dyDescent="0.2">
      <c r="P1" s="9"/>
    </row>
    <row r="2" spans="1:30" ht="10.5" customHeight="1" x14ac:dyDescent="0.2">
      <c r="B2" s="31" t="s">
        <v>235</v>
      </c>
      <c r="C2" s="31"/>
      <c r="D2" s="31"/>
      <c r="E2" s="31"/>
      <c r="F2" s="31"/>
      <c r="P2" s="9"/>
    </row>
    <row r="3" spans="1:30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P3" s="9"/>
    </row>
    <row r="4" spans="1:30" ht="10.5" customHeight="1" x14ac:dyDescent="0.2">
      <c r="A4" s="45"/>
      <c r="B4" s="44" t="str">
        <f>Índice!$B$34</f>
        <v>1.4. DATOS DE PERSONAL EN CENTROS DE ATENCIÓN A PERSONAS MAYORES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4"/>
      <c r="P4" s="9"/>
      <c r="Q4" s="4"/>
      <c r="R4" s="4"/>
      <c r="S4" s="4"/>
      <c r="T4" s="4"/>
      <c r="U4" s="4"/>
      <c r="V4" s="4"/>
      <c r="W4" s="4"/>
      <c r="X4" s="4"/>
      <c r="Y4" s="4"/>
    </row>
    <row r="5" spans="1:30" ht="10.5" customHeight="1" x14ac:dyDescent="0.2">
      <c r="A5" s="45"/>
      <c r="B5" s="44" t="str">
        <f>Índice!$B$35</f>
        <v>1.4.1. Personal por tipo de vinculación en centros de atención a personas mayores</v>
      </c>
      <c r="C5" s="44"/>
      <c r="D5" s="44"/>
      <c r="E5" s="44"/>
      <c r="F5" s="44"/>
      <c r="N5" s="4"/>
      <c r="O5" s="4"/>
      <c r="P5" s="9"/>
      <c r="Q5" s="4"/>
      <c r="R5" s="4"/>
      <c r="S5" s="4"/>
      <c r="T5" s="4"/>
      <c r="U5" s="4"/>
      <c r="V5" s="4"/>
      <c r="W5" s="4"/>
      <c r="X5" s="4"/>
      <c r="Y5" s="4"/>
    </row>
    <row r="6" spans="1:30" ht="10.5" customHeight="1" x14ac:dyDescent="0.2">
      <c r="A6" s="45"/>
      <c r="B6" s="44"/>
      <c r="C6" s="44"/>
      <c r="D6" s="44"/>
      <c r="E6" s="44"/>
      <c r="F6" s="44"/>
      <c r="G6" s="134"/>
      <c r="I6" s="134"/>
      <c r="N6" s="4"/>
      <c r="O6" s="4"/>
      <c r="P6" s="9"/>
      <c r="Q6" s="4"/>
      <c r="R6" s="4"/>
      <c r="S6" s="4"/>
      <c r="T6" s="4"/>
      <c r="U6" s="4"/>
      <c r="V6" s="4"/>
      <c r="W6" s="4"/>
    </row>
    <row r="7" spans="1:30" ht="10.5" customHeight="1" x14ac:dyDescent="0.2">
      <c r="A7" s="54"/>
      <c r="B7" s="494" t="str">
        <f>'Anexo I. Abreviaturas'!$B$38</f>
        <v>Centros de atención a personas mayores</v>
      </c>
      <c r="C7" s="495"/>
      <c r="D7" s="495"/>
      <c r="E7" s="495"/>
      <c r="F7" s="495"/>
      <c r="G7" s="495"/>
      <c r="H7" s="495"/>
      <c r="I7" s="495"/>
      <c r="J7" s="495"/>
      <c r="K7" s="496"/>
      <c r="P7" s="166"/>
    </row>
    <row r="8" spans="1:30" ht="10.5" customHeight="1" x14ac:dyDescent="0.2">
      <c r="B8" s="443" t="str">
        <f>'Anexo I. Abreviaturas'!$B$64</f>
        <v>Modelo de gestión</v>
      </c>
      <c r="C8" s="444"/>
      <c r="D8" s="444"/>
      <c r="E8" s="444"/>
      <c r="F8" s="445"/>
      <c r="G8" s="514" t="str">
        <f>'Anexo II. Términos'!$B$13</f>
        <v>Plantilla</v>
      </c>
      <c r="H8" s="479"/>
      <c r="I8" s="514" t="str">
        <f>'Anexo II. Términos'!$B$41</f>
        <v>Subcontratado</v>
      </c>
      <c r="J8" s="479"/>
      <c r="K8" s="283" t="str">
        <f>'Anexo II. Términos'!$B$51</f>
        <v>Total</v>
      </c>
      <c r="L8" s="55"/>
      <c r="M8" s="55"/>
      <c r="P8" s="9"/>
      <c r="Y8" s="55"/>
      <c r="Z8" s="55"/>
      <c r="AA8" s="55"/>
      <c r="AB8" s="55"/>
      <c r="AC8" s="55"/>
      <c r="AD8" s="55"/>
    </row>
    <row r="9" spans="1:30" ht="10.5" customHeight="1" x14ac:dyDescent="0.2">
      <c r="B9" s="449"/>
      <c r="C9" s="450"/>
      <c r="D9" s="450"/>
      <c r="E9" s="450"/>
      <c r="F9" s="451"/>
      <c r="G9" s="173" t="str">
        <f>'Anexo I. Abreviaturas'!$B$16</f>
        <v>Núm.</v>
      </c>
      <c r="H9" s="175" t="str">
        <f>'Anexo I. Abreviaturas'!$B$10</f>
        <v>% Mod.</v>
      </c>
      <c r="I9" s="173" t="str">
        <f>'Anexo I. Abreviaturas'!$B$16</f>
        <v>Núm.</v>
      </c>
      <c r="J9" s="175" t="str">
        <f>'Anexo I. Abreviaturas'!$B$10</f>
        <v>% Mod.</v>
      </c>
      <c r="K9" s="284" t="str">
        <f>'Anexo I. Abreviaturas'!$B$16</f>
        <v>Núm.</v>
      </c>
      <c r="L9" s="325"/>
      <c r="M9" s="74"/>
      <c r="P9" s="9"/>
      <c r="Y9" s="74"/>
    </row>
    <row r="10" spans="1:30" ht="10.5" customHeight="1" x14ac:dyDescent="0.2">
      <c r="A10" s="4"/>
      <c r="B10" s="460" t="str">
        <f>'Anexo II. Términos'!$B$46</f>
        <v>Titularidad pública y gestión privada con lucro</v>
      </c>
      <c r="C10" s="461"/>
      <c r="D10" s="461"/>
      <c r="E10" s="461"/>
      <c r="F10" s="462"/>
      <c r="G10" s="75">
        <v>17519</v>
      </c>
      <c r="H10" s="241">
        <f>IF(G10="","",G10/$K10)</f>
        <v>0.97740459718812767</v>
      </c>
      <c r="I10" s="75">
        <v>405</v>
      </c>
      <c r="J10" s="76">
        <f>IF(I10="","",I10/$K10)</f>
        <v>2.2595402811872351E-2</v>
      </c>
      <c r="K10" s="77">
        <f>G10+I10</f>
        <v>17924</v>
      </c>
      <c r="L10" s="226"/>
      <c r="M10" s="48"/>
      <c r="P10" s="9"/>
      <c r="Y10" s="48"/>
    </row>
    <row r="11" spans="1:30" ht="10.5" customHeight="1" x14ac:dyDescent="0.2">
      <c r="A11" s="4"/>
      <c r="B11" s="440" t="str">
        <f>'Anexo II. Términos'!$B$47</f>
        <v>Titularidad pública y gestión privada sin lucro</v>
      </c>
      <c r="C11" s="441"/>
      <c r="D11" s="441"/>
      <c r="E11" s="441"/>
      <c r="F11" s="442"/>
      <c r="G11" s="78">
        <v>5794</v>
      </c>
      <c r="H11" s="72">
        <f t="shared" ref="H11:J15" si="0">IF(G11="","",G11/$K11)</f>
        <v>0.97492848729597847</v>
      </c>
      <c r="I11" s="78">
        <v>149</v>
      </c>
      <c r="J11" s="72">
        <f t="shared" si="0"/>
        <v>2.507151270402154E-2</v>
      </c>
      <c r="K11" s="79">
        <f t="shared" ref="K11:K14" si="1">G11+I11</f>
        <v>5943</v>
      </c>
      <c r="L11" s="51"/>
      <c r="M11" s="50"/>
      <c r="P11" s="9"/>
      <c r="Y11" s="50"/>
    </row>
    <row r="12" spans="1:30" ht="10.5" customHeight="1" x14ac:dyDescent="0.2">
      <c r="A12" s="4"/>
      <c r="B12" s="440" t="str">
        <f>'Anexo II. Términos'!$B$48</f>
        <v>Titularidad y gestión pública</v>
      </c>
      <c r="C12" s="441"/>
      <c r="D12" s="441"/>
      <c r="E12" s="441"/>
      <c r="F12" s="442"/>
      <c r="G12" s="78">
        <v>37439</v>
      </c>
      <c r="H12" s="72">
        <f t="shared" si="0"/>
        <v>0.91072514534530147</v>
      </c>
      <c r="I12" s="78">
        <v>3670</v>
      </c>
      <c r="J12" s="72">
        <f t="shared" si="0"/>
        <v>8.9274854654698491E-2</v>
      </c>
      <c r="K12" s="79">
        <f t="shared" si="1"/>
        <v>41109</v>
      </c>
      <c r="L12" s="226"/>
      <c r="M12" s="48"/>
      <c r="P12" s="9"/>
      <c r="Y12" s="48"/>
    </row>
    <row r="13" spans="1:30" ht="10.5" customHeight="1" x14ac:dyDescent="0.2">
      <c r="A13" s="4"/>
      <c r="B13" s="440" t="str">
        <f>'Anexo II. Términos'!$B$49</f>
        <v>Titularidad y gestión privada con lucro</v>
      </c>
      <c r="C13" s="441"/>
      <c r="D13" s="441"/>
      <c r="E13" s="441"/>
      <c r="F13" s="442"/>
      <c r="G13" s="78">
        <v>87673</v>
      </c>
      <c r="H13" s="72">
        <f t="shared" si="0"/>
        <v>0.96462679341607249</v>
      </c>
      <c r="I13" s="78">
        <v>3215</v>
      </c>
      <c r="J13" s="72">
        <f t="shared" si="0"/>
        <v>3.5373206583927473E-2</v>
      </c>
      <c r="K13" s="79">
        <f t="shared" si="1"/>
        <v>90888</v>
      </c>
      <c r="L13" s="226"/>
      <c r="M13" s="48"/>
      <c r="P13" s="9"/>
      <c r="Y13" s="48"/>
    </row>
    <row r="14" spans="1:30" ht="10.5" customHeight="1" x14ac:dyDescent="0.2">
      <c r="A14" s="4"/>
      <c r="B14" s="457" t="str">
        <f>'Anexo II. Términos'!$B$50</f>
        <v>Titularidad y gestión privada sin lucro</v>
      </c>
      <c r="C14" s="458"/>
      <c r="D14" s="458"/>
      <c r="E14" s="458"/>
      <c r="F14" s="459"/>
      <c r="G14" s="78">
        <v>48549</v>
      </c>
      <c r="H14" s="72">
        <f t="shared" si="0"/>
        <v>0.95886000948017069</v>
      </c>
      <c r="I14" s="78">
        <v>2083</v>
      </c>
      <c r="J14" s="72">
        <f t="shared" si="0"/>
        <v>4.1139990519829354E-2</v>
      </c>
      <c r="K14" s="79">
        <f t="shared" si="1"/>
        <v>50632</v>
      </c>
      <c r="L14" s="226"/>
      <c r="M14" s="48"/>
      <c r="P14" s="9"/>
      <c r="Y14" s="48"/>
    </row>
    <row r="15" spans="1:30" ht="10.5" customHeight="1" x14ac:dyDescent="0.2">
      <c r="B15" s="463" t="str">
        <f>'Anexo II. Términos'!$B$52</f>
        <v>Total nacional</v>
      </c>
      <c r="C15" s="464"/>
      <c r="D15" s="464"/>
      <c r="E15" s="464"/>
      <c r="F15" s="465"/>
      <c r="G15" s="80">
        <f>SUM(G10:G14)</f>
        <v>196974</v>
      </c>
      <c r="H15" s="243">
        <f>IF(G15="","",G15/$K15)</f>
        <v>0.95388772663877264</v>
      </c>
      <c r="I15" s="80">
        <f>SUM(I10:I14)</f>
        <v>9522</v>
      </c>
      <c r="J15" s="99">
        <f t="shared" si="0"/>
        <v>4.6112273361227335E-2</v>
      </c>
      <c r="K15" s="282">
        <f>SUM(K10:K14)</f>
        <v>206496</v>
      </c>
      <c r="L15" s="228"/>
      <c r="M15" s="82"/>
      <c r="P15" s="9"/>
      <c r="Y15" s="82"/>
    </row>
    <row r="16" spans="1:30" ht="10.5" customHeight="1" x14ac:dyDescent="0.2">
      <c r="B16" s="30" t="str">
        <f>CONCATENATE("* ",'Anexo I. Abreviaturas'!$B$10,": ",'Anexo I. Abreviaturas'!$F$10)</f>
        <v>* % Mod.: Porcentaje sobre el total de ese modelo de gestión</v>
      </c>
      <c r="P16" s="9"/>
    </row>
    <row r="17" spans="1:30" ht="10.5" customHeight="1" x14ac:dyDescent="0.2">
      <c r="A17" s="54"/>
      <c r="B17" s="44"/>
      <c r="C17" s="44"/>
      <c r="D17" s="44"/>
      <c r="E17" s="44"/>
      <c r="F17" s="44"/>
      <c r="P17" s="9"/>
    </row>
    <row r="18" spans="1:30" ht="10.5" customHeight="1" x14ac:dyDescent="0.2">
      <c r="A18" s="54"/>
      <c r="P18" s="9"/>
    </row>
    <row r="19" spans="1:30" ht="10.5" customHeight="1" x14ac:dyDescent="0.2">
      <c r="A19" s="45"/>
      <c r="B19" s="538" t="str">
        <f>'Anexo I. Abreviaturas'!$B$38</f>
        <v>Centros de atención a personas mayores</v>
      </c>
      <c r="C19" s="539"/>
      <c r="D19" s="539"/>
      <c r="E19" s="539"/>
      <c r="F19" s="539"/>
      <c r="G19" s="539"/>
      <c r="H19" s="539"/>
      <c r="I19" s="539"/>
      <c r="J19" s="539"/>
      <c r="K19" s="540"/>
      <c r="N19" s="4"/>
      <c r="O19" s="4"/>
      <c r="P19" s="9"/>
      <c r="Q19" s="4"/>
      <c r="R19" s="4"/>
      <c r="S19" s="4"/>
      <c r="T19" s="4"/>
      <c r="U19" s="4"/>
      <c r="V19" s="4"/>
      <c r="W19" s="4"/>
    </row>
    <row r="20" spans="1:30" ht="10.5" customHeight="1" x14ac:dyDescent="0.2">
      <c r="A20" s="54"/>
      <c r="B20" s="443" t="str">
        <f>'Anexo I. Abreviaturas'!$B$14</f>
        <v>CCAA</v>
      </c>
      <c r="C20" s="444"/>
      <c r="D20" s="444"/>
      <c r="E20" s="444"/>
      <c r="F20" s="445"/>
      <c r="G20" s="514" t="str">
        <f>'Anexo II. Términos'!$B$13</f>
        <v>Plantilla</v>
      </c>
      <c r="H20" s="479"/>
      <c r="I20" s="514" t="str">
        <f>'Anexo II. Términos'!$B$41</f>
        <v>Subcontratado</v>
      </c>
      <c r="J20" s="479"/>
      <c r="K20" s="283" t="str">
        <f>'Anexo II. Términos'!$B$51</f>
        <v>Total</v>
      </c>
      <c r="L20" s="324"/>
      <c r="M20" s="324"/>
      <c r="P20" s="9"/>
    </row>
    <row r="21" spans="1:30" ht="10.5" customHeight="1" x14ac:dyDescent="0.2">
      <c r="B21" s="449"/>
      <c r="C21" s="450"/>
      <c r="D21" s="450"/>
      <c r="E21" s="450"/>
      <c r="F21" s="451"/>
      <c r="G21" s="173" t="str">
        <f>'Anexo I. Abreviaturas'!$B$16</f>
        <v>Núm.</v>
      </c>
      <c r="H21" s="175" t="str">
        <f>'Anexo I. Abreviaturas'!$B$9</f>
        <v>% CCAA</v>
      </c>
      <c r="I21" s="173" t="str">
        <f>'Anexo I. Abreviaturas'!$B$16</f>
        <v>Núm.</v>
      </c>
      <c r="J21" s="175" t="str">
        <f>'Anexo I. Abreviaturas'!$B$9</f>
        <v>% CCAA</v>
      </c>
      <c r="K21" s="284" t="str">
        <f>'Anexo I. Abreviaturas'!$B$16</f>
        <v>Núm.</v>
      </c>
      <c r="L21" s="56"/>
      <c r="M21" s="56"/>
      <c r="P21" s="9"/>
      <c r="Z21" s="55"/>
      <c r="AA21" s="55"/>
      <c r="AB21" s="55"/>
      <c r="AC21" s="55"/>
      <c r="AD21" s="55"/>
    </row>
    <row r="22" spans="1:30" ht="10.5" customHeight="1" x14ac:dyDescent="0.2">
      <c r="B22" s="460" t="s">
        <v>7</v>
      </c>
      <c r="C22" s="461"/>
      <c r="D22" s="461"/>
      <c r="E22" s="461"/>
      <c r="F22" s="462"/>
      <c r="G22" s="75">
        <v>17895</v>
      </c>
      <c r="H22" s="241">
        <f>IF(G22="","",G22/$K22)</f>
        <v>0.96918327556325823</v>
      </c>
      <c r="I22" s="75">
        <v>569</v>
      </c>
      <c r="J22" s="76">
        <f>IF(I22="","",I22/$K22)</f>
        <v>3.0816724436741768E-2</v>
      </c>
      <c r="K22" s="77">
        <f>G22+I22</f>
        <v>18464</v>
      </c>
      <c r="L22" s="107"/>
      <c r="M22" s="107"/>
      <c r="P22" s="9"/>
    </row>
    <row r="23" spans="1:30" ht="10.5" customHeight="1" x14ac:dyDescent="0.2">
      <c r="B23" s="440" t="s">
        <v>6</v>
      </c>
      <c r="C23" s="441"/>
      <c r="D23" s="441"/>
      <c r="E23" s="441"/>
      <c r="F23" s="442"/>
      <c r="G23" s="78">
        <v>8771</v>
      </c>
      <c r="H23" s="72">
        <f t="shared" ref="H23:H39" si="2">IF(G23="","",G23/$K23)</f>
        <v>0.94739684597105212</v>
      </c>
      <c r="I23" s="78">
        <v>487</v>
      </c>
      <c r="J23" s="72">
        <f t="shared" ref="J23:J39" si="3">IF(I23="","",I23/$K23)</f>
        <v>5.2603154028947934E-2</v>
      </c>
      <c r="K23" s="79">
        <f t="shared" ref="K23:K39" si="4">G23+I23</f>
        <v>9258</v>
      </c>
      <c r="L23" s="108"/>
      <c r="M23" s="72"/>
      <c r="P23" s="9"/>
    </row>
    <row r="24" spans="1:30" ht="10.5" customHeight="1" x14ac:dyDescent="0.2">
      <c r="B24" s="440" t="s">
        <v>9</v>
      </c>
      <c r="C24" s="441"/>
      <c r="D24" s="441"/>
      <c r="E24" s="441"/>
      <c r="F24" s="442"/>
      <c r="G24" s="78">
        <v>6893</v>
      </c>
      <c r="H24" s="72">
        <f t="shared" si="2"/>
        <v>0.88792992399845416</v>
      </c>
      <c r="I24" s="78">
        <v>870</v>
      </c>
      <c r="J24" s="72">
        <f t="shared" si="3"/>
        <v>0.1120700760015458</v>
      </c>
      <c r="K24" s="79">
        <f t="shared" si="4"/>
        <v>7763</v>
      </c>
      <c r="L24" s="129"/>
      <c r="M24" s="72"/>
      <c r="P24" s="9"/>
    </row>
    <row r="25" spans="1:30" ht="10.5" customHeight="1" x14ac:dyDescent="0.2">
      <c r="B25" s="440" t="s">
        <v>10</v>
      </c>
      <c r="C25" s="441"/>
      <c r="D25" s="441"/>
      <c r="E25" s="441"/>
      <c r="F25" s="442"/>
      <c r="G25" s="78">
        <v>3429</v>
      </c>
      <c r="H25" s="72">
        <f t="shared" si="2"/>
        <v>0.94619205298013243</v>
      </c>
      <c r="I25" s="78">
        <v>195</v>
      </c>
      <c r="J25" s="72">
        <f t="shared" si="3"/>
        <v>5.3807947019867547E-2</v>
      </c>
      <c r="K25" s="79">
        <f t="shared" si="4"/>
        <v>3624</v>
      </c>
      <c r="L25" s="129"/>
      <c r="M25" s="72"/>
      <c r="P25" s="9"/>
    </row>
    <row r="26" spans="1:30" ht="10.5" customHeight="1" x14ac:dyDescent="0.2">
      <c r="B26" s="440" t="s">
        <v>5</v>
      </c>
      <c r="C26" s="441"/>
      <c r="D26" s="441"/>
      <c r="E26" s="441"/>
      <c r="F26" s="442"/>
      <c r="G26" s="78">
        <v>4725</v>
      </c>
      <c r="H26" s="72">
        <f t="shared" si="2"/>
        <v>0.93176888187734175</v>
      </c>
      <c r="I26" s="78">
        <v>346</v>
      </c>
      <c r="J26" s="72">
        <f t="shared" si="3"/>
        <v>6.8231118122658252E-2</v>
      </c>
      <c r="K26" s="79">
        <f t="shared" si="4"/>
        <v>5071</v>
      </c>
      <c r="L26" s="129"/>
      <c r="M26" s="72"/>
      <c r="P26" s="9"/>
    </row>
    <row r="27" spans="1:30" ht="10.5" customHeight="1" x14ac:dyDescent="0.2">
      <c r="B27" s="440" t="s">
        <v>4</v>
      </c>
      <c r="C27" s="441"/>
      <c r="D27" s="441"/>
      <c r="E27" s="441"/>
      <c r="F27" s="442"/>
      <c r="G27" s="78">
        <v>3455</v>
      </c>
      <c r="H27" s="72">
        <f t="shared" si="2"/>
        <v>0.98181301506109686</v>
      </c>
      <c r="I27" s="78">
        <v>64</v>
      </c>
      <c r="J27" s="72">
        <f t="shared" si="3"/>
        <v>1.8186984938903097E-2</v>
      </c>
      <c r="K27" s="79">
        <f t="shared" si="4"/>
        <v>3519</v>
      </c>
      <c r="L27" s="129"/>
      <c r="M27" s="72"/>
      <c r="P27" s="9"/>
    </row>
    <row r="28" spans="1:30" ht="10.5" customHeight="1" x14ac:dyDescent="0.2">
      <c r="B28" s="440" t="s">
        <v>3</v>
      </c>
      <c r="C28" s="441"/>
      <c r="D28" s="441"/>
      <c r="E28" s="441"/>
      <c r="F28" s="442"/>
      <c r="G28" s="78">
        <v>21083</v>
      </c>
      <c r="H28" s="72">
        <f t="shared" si="2"/>
        <v>0.95814397382294125</v>
      </c>
      <c r="I28" s="78">
        <v>921</v>
      </c>
      <c r="J28" s="72">
        <f t="shared" si="3"/>
        <v>4.1856026177058719E-2</v>
      </c>
      <c r="K28" s="79">
        <f t="shared" si="4"/>
        <v>22004</v>
      </c>
      <c r="L28" s="129"/>
      <c r="M28" s="72"/>
      <c r="P28" s="9"/>
    </row>
    <row r="29" spans="1:30" ht="10.5" customHeight="1" x14ac:dyDescent="0.2">
      <c r="B29" s="440" t="s">
        <v>11</v>
      </c>
      <c r="C29" s="441"/>
      <c r="D29" s="441"/>
      <c r="E29" s="441"/>
      <c r="F29" s="442"/>
      <c r="G29" s="78">
        <v>13286</v>
      </c>
      <c r="H29" s="72">
        <f t="shared" si="2"/>
        <v>0.95287958115183247</v>
      </c>
      <c r="I29" s="78">
        <v>657</v>
      </c>
      <c r="J29" s="72">
        <f t="shared" si="3"/>
        <v>4.712041884816754E-2</v>
      </c>
      <c r="K29" s="79">
        <f t="shared" si="4"/>
        <v>13943</v>
      </c>
      <c r="L29" s="129"/>
      <c r="M29" s="72"/>
      <c r="P29" s="9"/>
    </row>
    <row r="30" spans="1:30" ht="10.5" customHeight="1" x14ac:dyDescent="0.2">
      <c r="B30" s="440" t="s">
        <v>12</v>
      </c>
      <c r="C30" s="441"/>
      <c r="D30" s="441"/>
      <c r="E30" s="441"/>
      <c r="F30" s="442"/>
      <c r="G30" s="78">
        <v>34251</v>
      </c>
      <c r="H30" s="72">
        <f t="shared" si="2"/>
        <v>0.94912295286391224</v>
      </c>
      <c r="I30" s="78">
        <v>1836</v>
      </c>
      <c r="J30" s="72">
        <f t="shared" si="3"/>
        <v>5.0877047136087789E-2</v>
      </c>
      <c r="K30" s="79">
        <f t="shared" si="4"/>
        <v>36087</v>
      </c>
      <c r="L30" s="129"/>
      <c r="M30" s="72"/>
      <c r="P30" s="9"/>
    </row>
    <row r="31" spans="1:30" ht="10.5" customHeight="1" x14ac:dyDescent="0.2">
      <c r="B31" s="440" t="s">
        <v>2</v>
      </c>
      <c r="C31" s="441"/>
      <c r="D31" s="441"/>
      <c r="E31" s="441"/>
      <c r="F31" s="442"/>
      <c r="G31" s="78">
        <v>12844</v>
      </c>
      <c r="H31" s="72">
        <f t="shared" si="2"/>
        <v>0.97896341463414638</v>
      </c>
      <c r="I31" s="78">
        <v>276</v>
      </c>
      <c r="J31" s="72">
        <f t="shared" si="3"/>
        <v>2.103658536585366E-2</v>
      </c>
      <c r="K31" s="79">
        <f t="shared" si="4"/>
        <v>13120</v>
      </c>
      <c r="L31" s="129"/>
      <c r="M31" s="72"/>
      <c r="P31" s="9"/>
    </row>
    <row r="32" spans="1:30" ht="10.5" customHeight="1" x14ac:dyDescent="0.2">
      <c r="B32" s="440" t="s">
        <v>1</v>
      </c>
      <c r="C32" s="441"/>
      <c r="D32" s="441"/>
      <c r="E32" s="441"/>
      <c r="F32" s="442"/>
      <c r="G32" s="78">
        <v>7454</v>
      </c>
      <c r="H32" s="72">
        <f t="shared" si="2"/>
        <v>0.98337730870712403</v>
      </c>
      <c r="I32" s="78">
        <v>126</v>
      </c>
      <c r="J32" s="72">
        <f t="shared" si="3"/>
        <v>1.6622691292875989E-2</v>
      </c>
      <c r="K32" s="79">
        <f t="shared" si="4"/>
        <v>7580</v>
      </c>
      <c r="L32" s="129"/>
      <c r="M32" s="72"/>
      <c r="P32" s="9"/>
    </row>
    <row r="33" spans="2:16" ht="10.5" customHeight="1" x14ac:dyDescent="0.2">
      <c r="B33" s="440" t="s">
        <v>8</v>
      </c>
      <c r="C33" s="441"/>
      <c r="D33" s="441"/>
      <c r="E33" s="441"/>
      <c r="F33" s="442"/>
      <c r="G33" s="78">
        <v>11746</v>
      </c>
      <c r="H33" s="72">
        <f t="shared" si="2"/>
        <v>0.98153254783989308</v>
      </c>
      <c r="I33" s="78">
        <v>221</v>
      </c>
      <c r="J33" s="72">
        <f t="shared" si="3"/>
        <v>1.8467452160106961E-2</v>
      </c>
      <c r="K33" s="79">
        <f t="shared" si="4"/>
        <v>11967</v>
      </c>
      <c r="L33" s="129"/>
      <c r="M33" s="72"/>
      <c r="P33" s="9"/>
    </row>
    <row r="34" spans="2:16" ht="10.5" customHeight="1" x14ac:dyDescent="0.2">
      <c r="B34" s="440" t="s">
        <v>13</v>
      </c>
      <c r="C34" s="441"/>
      <c r="D34" s="441"/>
      <c r="E34" s="441"/>
      <c r="F34" s="442"/>
      <c r="G34" s="78">
        <v>30126</v>
      </c>
      <c r="H34" s="72">
        <f t="shared" si="2"/>
        <v>0.98079176976168769</v>
      </c>
      <c r="I34" s="78">
        <v>590</v>
      </c>
      <c r="J34" s="72">
        <f t="shared" si="3"/>
        <v>1.9208230238312279E-2</v>
      </c>
      <c r="K34" s="79">
        <f t="shared" si="4"/>
        <v>30716</v>
      </c>
      <c r="L34" s="129"/>
      <c r="M34" s="72"/>
      <c r="P34" s="9"/>
    </row>
    <row r="35" spans="2:16" ht="10.5" customHeight="1" x14ac:dyDescent="0.2">
      <c r="B35" s="440" t="s">
        <v>14</v>
      </c>
      <c r="C35" s="441"/>
      <c r="D35" s="441"/>
      <c r="E35" s="441"/>
      <c r="F35" s="442"/>
      <c r="G35" s="78">
        <v>3073</v>
      </c>
      <c r="H35" s="72">
        <f t="shared" si="2"/>
        <v>0.94962917181705808</v>
      </c>
      <c r="I35" s="78">
        <v>163</v>
      </c>
      <c r="J35" s="72">
        <f t="shared" si="3"/>
        <v>5.0370828182941904E-2</v>
      </c>
      <c r="K35" s="79">
        <f t="shared" si="4"/>
        <v>3236</v>
      </c>
      <c r="L35" s="129"/>
      <c r="M35" s="72"/>
      <c r="P35" s="9"/>
    </row>
    <row r="36" spans="2:16" ht="10.5" customHeight="1" x14ac:dyDescent="0.2">
      <c r="B36" s="440" t="s">
        <v>15</v>
      </c>
      <c r="C36" s="441"/>
      <c r="D36" s="441"/>
      <c r="E36" s="441"/>
      <c r="F36" s="442"/>
      <c r="G36" s="78">
        <v>3073</v>
      </c>
      <c r="H36" s="72">
        <f t="shared" si="2"/>
        <v>0.91241092636579568</v>
      </c>
      <c r="I36" s="78">
        <v>295</v>
      </c>
      <c r="J36" s="72">
        <f t="shared" si="3"/>
        <v>8.7589073634204276E-2</v>
      </c>
      <c r="K36" s="79">
        <f t="shared" si="4"/>
        <v>3368</v>
      </c>
      <c r="L36" s="129"/>
      <c r="M36" s="72"/>
      <c r="P36" s="9"/>
    </row>
    <row r="37" spans="2:16" ht="10.5" customHeight="1" x14ac:dyDescent="0.2">
      <c r="B37" s="440" t="s">
        <v>16</v>
      </c>
      <c r="C37" s="441"/>
      <c r="D37" s="441"/>
      <c r="E37" s="441"/>
      <c r="F37" s="442"/>
      <c r="G37" s="78">
        <v>12787</v>
      </c>
      <c r="H37" s="72">
        <f t="shared" si="2"/>
        <v>0.87865045007902154</v>
      </c>
      <c r="I37" s="78">
        <v>1766</v>
      </c>
      <c r="J37" s="72">
        <f t="shared" si="3"/>
        <v>0.12134954992097849</v>
      </c>
      <c r="K37" s="79">
        <f t="shared" si="4"/>
        <v>14553</v>
      </c>
      <c r="L37" s="129"/>
      <c r="M37" s="72"/>
      <c r="P37" s="9"/>
    </row>
    <row r="38" spans="2:16" ht="10.5" customHeight="1" x14ac:dyDescent="0.2">
      <c r="B38" s="440" t="s">
        <v>17</v>
      </c>
      <c r="C38" s="441"/>
      <c r="D38" s="441"/>
      <c r="E38" s="441"/>
      <c r="F38" s="442"/>
      <c r="G38" s="78">
        <v>1695</v>
      </c>
      <c r="H38" s="72">
        <f t="shared" si="2"/>
        <v>0.97357840321654221</v>
      </c>
      <c r="I38" s="78">
        <v>46</v>
      </c>
      <c r="J38" s="72">
        <f t="shared" si="3"/>
        <v>2.6421596783457783E-2</v>
      </c>
      <c r="K38" s="79">
        <f t="shared" si="4"/>
        <v>1741</v>
      </c>
      <c r="L38" s="129"/>
      <c r="M38" s="72"/>
      <c r="P38" s="9"/>
    </row>
    <row r="39" spans="2:16" ht="10.5" customHeight="1" x14ac:dyDescent="0.2">
      <c r="B39" s="440" t="s">
        <v>0</v>
      </c>
      <c r="C39" s="441"/>
      <c r="D39" s="441"/>
      <c r="E39" s="441"/>
      <c r="F39" s="442"/>
      <c r="G39" s="78">
        <v>388</v>
      </c>
      <c r="H39" s="72">
        <f t="shared" si="2"/>
        <v>0.80497925311203322</v>
      </c>
      <c r="I39" s="78">
        <v>94</v>
      </c>
      <c r="J39" s="72">
        <f t="shared" si="3"/>
        <v>0.19502074688796681</v>
      </c>
      <c r="K39" s="79">
        <f t="shared" si="4"/>
        <v>482</v>
      </c>
      <c r="L39" s="129"/>
      <c r="M39" s="72"/>
      <c r="P39" s="9"/>
    </row>
    <row r="40" spans="2:16" ht="10.5" customHeight="1" x14ac:dyDescent="0.2">
      <c r="B40" s="463" t="str">
        <f>'Anexo II. Términos'!$B$52</f>
        <v>Total nacional</v>
      </c>
      <c r="C40" s="464"/>
      <c r="D40" s="464"/>
      <c r="E40" s="464"/>
      <c r="F40" s="465"/>
      <c r="G40" s="80">
        <f>SUM(G22:G39)</f>
        <v>196974</v>
      </c>
      <c r="H40" s="243">
        <f>IF(G40="","",G40/$K40)</f>
        <v>0.95388772663877264</v>
      </c>
      <c r="I40" s="80">
        <f>SUM(I22:I39)</f>
        <v>9522</v>
      </c>
      <c r="J40" s="99">
        <f>IF(I40="","",I40/$K40)</f>
        <v>4.6112273361227335E-2</v>
      </c>
      <c r="K40" s="282">
        <f>SUM(K22:K39)</f>
        <v>206496</v>
      </c>
      <c r="L40" s="129"/>
      <c r="M40" s="72"/>
      <c r="P40" s="9"/>
    </row>
    <row r="41" spans="2:16" ht="10.5" customHeight="1" x14ac:dyDescent="0.2">
      <c r="B41" s="30" t="str">
        <f>CONCATENATE("* ",'Anexo I. Abreviaturas'!$B$9,": ",'Anexo I. Abreviaturas'!$F$9)</f>
        <v>* % CCAA: Porcentaje sobre el total de esa Comunidad Autónoma</v>
      </c>
      <c r="C41" s="41"/>
      <c r="D41" s="41"/>
      <c r="E41" s="41"/>
      <c r="F41" s="41"/>
      <c r="G41" s="129"/>
      <c r="H41" s="72"/>
      <c r="I41" s="129"/>
      <c r="J41" s="72"/>
      <c r="K41" s="130"/>
      <c r="L41" s="129"/>
      <c r="M41" s="72"/>
      <c r="P41" s="9"/>
    </row>
    <row r="42" spans="2:16" ht="10.5" customHeight="1" x14ac:dyDescent="0.2">
      <c r="B42" s="41"/>
      <c r="C42" s="41"/>
      <c r="D42" s="41"/>
      <c r="E42" s="41"/>
      <c r="F42" s="41"/>
      <c r="G42" s="129"/>
      <c r="H42" s="72"/>
      <c r="I42" s="129"/>
      <c r="J42" s="72"/>
      <c r="K42" s="130"/>
      <c r="L42" s="129"/>
      <c r="M42" s="72"/>
      <c r="P42" s="9"/>
    </row>
    <row r="43" spans="2:16" ht="10.5" customHeight="1" x14ac:dyDescent="0.2">
      <c r="B43" s="41"/>
      <c r="C43" s="41"/>
      <c r="D43" s="41"/>
      <c r="E43" s="41"/>
      <c r="F43" s="41"/>
      <c r="G43" s="129"/>
      <c r="H43" s="72"/>
      <c r="I43" s="129"/>
      <c r="J43" s="72"/>
      <c r="K43" s="130"/>
      <c r="L43" s="129"/>
      <c r="M43" s="72"/>
      <c r="P43" s="9"/>
    </row>
    <row r="44" spans="2:16" ht="10.5" customHeight="1" x14ac:dyDescent="0.2">
      <c r="B44" s="41"/>
      <c r="C44" s="41"/>
      <c r="D44" s="58"/>
      <c r="E44" s="58"/>
      <c r="F44" s="58"/>
      <c r="G44" s="58"/>
      <c r="H44" s="58"/>
      <c r="I44" s="58"/>
      <c r="J44" s="58"/>
      <c r="K44" s="130"/>
      <c r="L44" s="129"/>
      <c r="M44" s="72"/>
      <c r="P44" s="9"/>
    </row>
    <row r="45" spans="2:16" ht="10.5" customHeight="1" x14ac:dyDescent="0.2">
      <c r="B45" s="41"/>
      <c r="C45" s="41"/>
      <c r="D45" s="65"/>
      <c r="E45" s="60"/>
      <c r="F45" s="61"/>
      <c r="G45" s="62"/>
      <c r="H45" s="63"/>
      <c r="I45" s="64"/>
      <c r="J45" s="64"/>
      <c r="K45" s="130"/>
      <c r="L45" s="129"/>
      <c r="M45" s="72"/>
      <c r="P45" s="9"/>
    </row>
    <row r="46" spans="2:16" ht="10.5" customHeight="1" x14ac:dyDescent="0.2">
      <c r="B46" s="41"/>
      <c r="C46" s="41"/>
      <c r="D46" s="65"/>
      <c r="E46" s="60"/>
      <c r="F46" s="61"/>
      <c r="G46" s="62"/>
      <c r="H46" s="63"/>
      <c r="I46" s="64"/>
      <c r="J46" s="64"/>
      <c r="K46" s="130"/>
      <c r="L46" s="129"/>
      <c r="M46" s="72"/>
      <c r="P46" s="9"/>
    </row>
    <row r="47" spans="2:16" ht="10.5" customHeight="1" x14ac:dyDescent="0.2">
      <c r="B47" s="41"/>
      <c r="C47" s="41"/>
      <c r="D47" s="65"/>
      <c r="E47" s="60"/>
      <c r="F47" s="61"/>
      <c r="G47" s="62"/>
      <c r="H47" s="63"/>
      <c r="I47" s="64"/>
      <c r="J47" s="64"/>
      <c r="K47" s="130"/>
      <c r="L47" s="129"/>
      <c r="M47" s="72"/>
      <c r="P47" s="9"/>
    </row>
    <row r="48" spans="2:16" ht="10.5" customHeight="1" x14ac:dyDescent="0.2">
      <c r="B48" s="41"/>
      <c r="C48" s="41"/>
      <c r="D48" s="65"/>
      <c r="E48" s="60"/>
      <c r="F48" s="61"/>
      <c r="G48" s="62"/>
      <c r="H48" s="63"/>
      <c r="I48" s="64"/>
      <c r="J48" s="64"/>
      <c r="K48" s="130"/>
      <c r="L48" s="129"/>
      <c r="M48" s="72"/>
      <c r="P48" s="9"/>
    </row>
    <row r="49" spans="2:16" ht="10.5" customHeight="1" x14ac:dyDescent="0.2">
      <c r="B49" s="41"/>
      <c r="C49" s="41"/>
      <c r="D49" s="65"/>
      <c r="E49" s="60"/>
      <c r="F49" s="61"/>
      <c r="G49" s="66"/>
      <c r="H49" s="63"/>
      <c r="I49" s="64"/>
      <c r="J49" s="64"/>
      <c r="K49" s="130"/>
      <c r="L49" s="129"/>
      <c r="M49" s="72"/>
      <c r="P49" s="9"/>
    </row>
    <row r="50" spans="2:16" ht="10.5" customHeight="1" x14ac:dyDescent="0.2">
      <c r="B50" s="41"/>
      <c r="C50" s="41"/>
      <c r="D50" s="41"/>
      <c r="E50" s="41"/>
      <c r="F50" s="41"/>
      <c r="G50" s="129"/>
      <c r="H50" s="72"/>
      <c r="I50" s="129"/>
      <c r="J50" s="72"/>
      <c r="K50" s="130"/>
      <c r="L50" s="129"/>
      <c r="M50" s="72"/>
      <c r="P50" s="9"/>
    </row>
    <row r="51" spans="2:16" ht="10.5" customHeight="1" x14ac:dyDescent="0.2">
      <c r="B51" s="41"/>
      <c r="C51" s="41"/>
      <c r="D51" s="41"/>
      <c r="E51" s="41"/>
      <c r="F51" s="41"/>
      <c r="G51" s="129"/>
      <c r="H51" s="72"/>
      <c r="I51" s="129"/>
      <c r="J51" s="72"/>
      <c r="K51" s="130"/>
      <c r="L51" s="129"/>
      <c r="M51" s="72"/>
      <c r="P51" s="9"/>
    </row>
    <row r="52" spans="2:16" ht="10.5" customHeight="1" x14ac:dyDescent="0.2">
      <c r="B52" s="41"/>
      <c r="C52" s="41"/>
      <c r="D52" s="41"/>
      <c r="E52" s="41"/>
      <c r="F52" s="41"/>
      <c r="G52" s="129"/>
      <c r="H52" s="72"/>
      <c r="I52" s="129"/>
      <c r="J52" s="72"/>
      <c r="K52" s="130"/>
      <c r="L52" s="129"/>
      <c r="M52" s="72"/>
      <c r="P52" s="9"/>
    </row>
    <row r="53" spans="2:16" ht="10.5" customHeight="1" x14ac:dyDescent="0.2">
      <c r="B53" s="41"/>
      <c r="C53" s="41"/>
      <c r="D53" s="41"/>
      <c r="E53" s="41"/>
      <c r="F53" s="41"/>
      <c r="G53" s="129"/>
      <c r="H53" s="72"/>
      <c r="I53" s="129"/>
      <c r="J53" s="72"/>
      <c r="K53" s="130"/>
      <c r="L53" s="129"/>
      <c r="M53" s="72"/>
      <c r="P53" s="9"/>
    </row>
    <row r="54" spans="2:16" ht="10.5" customHeight="1" x14ac:dyDescent="0.2">
      <c r="B54" s="41"/>
      <c r="C54" s="41"/>
      <c r="D54" s="41"/>
      <c r="E54" s="41"/>
      <c r="F54" s="41"/>
      <c r="G54" s="129"/>
      <c r="H54" s="72"/>
      <c r="I54" s="129"/>
      <c r="J54" s="72"/>
      <c r="K54" s="130"/>
      <c r="L54" s="129"/>
      <c r="M54" s="72"/>
      <c r="P54" s="9"/>
    </row>
    <row r="55" spans="2:16" ht="10.5" customHeight="1" x14ac:dyDescent="0.2">
      <c r="B55" s="41"/>
      <c r="C55" s="41"/>
      <c r="D55" s="41"/>
      <c r="E55" s="41"/>
      <c r="F55" s="41"/>
      <c r="G55" s="129"/>
      <c r="H55" s="72"/>
      <c r="I55" s="129"/>
      <c r="J55" s="72"/>
      <c r="K55" s="130"/>
      <c r="L55" s="129"/>
      <c r="M55" s="72"/>
      <c r="P55" s="9"/>
    </row>
    <row r="56" spans="2:16" ht="10.5" customHeight="1" x14ac:dyDescent="0.2">
      <c r="B56" s="41"/>
      <c r="C56" s="41"/>
      <c r="D56" s="41"/>
      <c r="E56" s="41"/>
      <c r="F56" s="41"/>
      <c r="G56" s="129"/>
      <c r="H56" s="72"/>
      <c r="I56" s="129"/>
      <c r="J56" s="72"/>
      <c r="K56" s="130"/>
      <c r="L56" s="129"/>
      <c r="M56" s="72"/>
      <c r="P56" s="9"/>
    </row>
    <row r="57" spans="2:16" ht="10.5" customHeight="1" x14ac:dyDescent="0.2">
      <c r="B57" s="41"/>
      <c r="C57" s="41"/>
      <c r="D57" s="41"/>
      <c r="E57" s="41"/>
      <c r="F57" s="41"/>
      <c r="G57" s="129"/>
      <c r="H57" s="72"/>
      <c r="I57" s="129"/>
      <c r="J57" s="72"/>
      <c r="K57" s="130"/>
      <c r="L57" s="129"/>
      <c r="M57" s="72"/>
      <c r="P57" s="9"/>
    </row>
    <row r="58" spans="2:16" ht="10.5" customHeight="1" x14ac:dyDescent="0.2">
      <c r="B58" s="41"/>
      <c r="C58" s="41"/>
      <c r="D58" s="41"/>
      <c r="E58" s="41"/>
      <c r="F58" s="41"/>
      <c r="G58" s="129"/>
      <c r="H58" s="72"/>
      <c r="I58" s="129"/>
      <c r="J58" s="72"/>
      <c r="K58" s="130"/>
      <c r="L58" s="129"/>
      <c r="M58" s="72"/>
      <c r="P58" s="9"/>
    </row>
    <row r="59" spans="2:16" ht="10.5" customHeight="1" x14ac:dyDescent="0.2">
      <c r="B59" s="41"/>
      <c r="C59" s="41"/>
      <c r="D59" s="41"/>
      <c r="E59" s="41"/>
      <c r="F59" s="41"/>
      <c r="G59" s="129"/>
      <c r="H59" s="72"/>
      <c r="I59" s="129"/>
      <c r="J59" s="72"/>
      <c r="K59" s="130"/>
      <c r="L59" s="129"/>
      <c r="M59" s="72"/>
      <c r="P59" s="9"/>
    </row>
    <row r="60" spans="2:16" ht="10.5" customHeight="1" x14ac:dyDescent="0.2">
      <c r="B60" s="41"/>
      <c r="C60" s="41"/>
      <c r="D60" s="41"/>
      <c r="E60" s="41"/>
      <c r="F60" s="41"/>
      <c r="G60" s="129"/>
      <c r="H60" s="72"/>
      <c r="I60" s="129"/>
      <c r="J60" s="72"/>
      <c r="K60" s="130"/>
      <c r="L60" s="129"/>
      <c r="M60" s="72"/>
      <c r="P60" s="9"/>
    </row>
    <row r="61" spans="2:16" ht="10.5" customHeight="1" x14ac:dyDescent="0.2">
      <c r="B61" s="41"/>
      <c r="C61" s="41"/>
      <c r="D61" s="41"/>
      <c r="E61" s="41"/>
      <c r="F61" s="41"/>
      <c r="G61" s="129"/>
      <c r="H61" s="72"/>
      <c r="I61" s="129"/>
      <c r="J61" s="72"/>
      <c r="K61" s="130"/>
      <c r="L61" s="129"/>
      <c r="M61" s="72"/>
      <c r="P61" s="9"/>
    </row>
    <row r="62" spans="2:16" ht="10.5" customHeight="1" x14ac:dyDescent="0.2">
      <c r="B62" s="41"/>
      <c r="C62" s="41"/>
      <c r="D62" s="41"/>
      <c r="E62" s="41"/>
      <c r="F62" s="41"/>
      <c r="G62" s="129"/>
      <c r="H62" s="72"/>
      <c r="I62" s="129"/>
      <c r="J62" s="72"/>
      <c r="K62" s="130"/>
      <c r="L62" s="129"/>
      <c r="M62" s="72"/>
      <c r="P62" s="9"/>
    </row>
    <row r="63" spans="2:16" ht="10.5" customHeight="1" x14ac:dyDescent="0.2">
      <c r="B63" s="41"/>
      <c r="C63" s="41"/>
      <c r="D63" s="41"/>
      <c r="E63" s="41"/>
      <c r="F63" s="41"/>
      <c r="G63" s="129"/>
      <c r="H63" s="72"/>
      <c r="I63" s="129"/>
      <c r="J63" s="72"/>
      <c r="K63" s="130"/>
      <c r="L63" s="129"/>
      <c r="M63" s="72"/>
      <c r="P63" s="9"/>
    </row>
    <row r="64" spans="2:16" ht="10.5" customHeight="1" x14ac:dyDescent="0.2">
      <c r="B64" s="41"/>
      <c r="C64" s="41"/>
      <c r="D64" s="41"/>
      <c r="E64" s="41"/>
      <c r="F64" s="41"/>
      <c r="G64" s="129"/>
      <c r="H64" s="72"/>
      <c r="I64" s="129"/>
      <c r="J64" s="72"/>
      <c r="K64" s="130"/>
      <c r="L64" s="129"/>
      <c r="M64" s="72"/>
      <c r="P64" s="9"/>
    </row>
    <row r="65" spans="2:27" ht="10.5" customHeight="1" x14ac:dyDescent="0.2">
      <c r="B65" s="41"/>
      <c r="C65" s="41"/>
      <c r="D65" s="41"/>
      <c r="E65" s="41"/>
      <c r="F65" s="41"/>
      <c r="G65" s="129"/>
      <c r="H65" s="72"/>
      <c r="I65" s="129"/>
      <c r="J65" s="72"/>
      <c r="K65" s="130"/>
      <c r="L65" s="129"/>
      <c r="M65" s="72"/>
      <c r="P65" s="9"/>
    </row>
    <row r="66" spans="2:27" ht="10.5" customHeight="1" x14ac:dyDescent="0.2">
      <c r="B66" s="41"/>
      <c r="C66" s="41"/>
      <c r="D66" s="41"/>
      <c r="E66" s="41"/>
      <c r="F66" s="41"/>
      <c r="G66" s="129"/>
      <c r="H66" s="72"/>
      <c r="I66" s="129"/>
      <c r="J66" s="72"/>
      <c r="K66" s="130"/>
      <c r="L66" s="129"/>
      <c r="M66" s="72"/>
      <c r="P66" s="9"/>
    </row>
    <row r="67" spans="2:27" ht="10.5" customHeight="1" x14ac:dyDescent="0.2">
      <c r="B67" s="41"/>
      <c r="C67" s="41"/>
      <c r="D67" s="41"/>
      <c r="E67" s="41"/>
      <c r="F67" s="41"/>
      <c r="G67" s="129"/>
      <c r="H67" s="72"/>
      <c r="I67" s="129"/>
      <c r="J67" s="72"/>
      <c r="K67" s="130"/>
      <c r="L67" s="129"/>
      <c r="M67" s="72"/>
      <c r="P67" s="9"/>
    </row>
    <row r="68" spans="2:27" ht="10.5" customHeight="1" x14ac:dyDescent="0.2">
      <c r="B68" s="41"/>
      <c r="C68" s="41"/>
      <c r="D68" s="41"/>
      <c r="E68" s="41"/>
      <c r="F68" s="41"/>
      <c r="G68" s="129"/>
      <c r="H68" s="72"/>
      <c r="I68" s="129"/>
      <c r="J68" s="72"/>
      <c r="K68" s="130"/>
      <c r="L68" s="129"/>
      <c r="M68" s="72"/>
      <c r="P68" s="9"/>
    </row>
    <row r="69" spans="2:27" ht="10.5" customHeight="1" x14ac:dyDescent="0.2">
      <c r="B69" s="41"/>
      <c r="C69" s="41"/>
      <c r="D69" s="41"/>
      <c r="E69" s="41"/>
      <c r="F69" s="41"/>
      <c r="G69" s="129"/>
      <c r="H69" s="72"/>
      <c r="I69" s="129"/>
      <c r="J69" s="72"/>
      <c r="K69" s="130"/>
      <c r="L69" s="129"/>
      <c r="M69" s="72"/>
      <c r="P69" s="9"/>
    </row>
    <row r="70" spans="2:27" ht="10.5" customHeight="1" x14ac:dyDescent="0.2">
      <c r="B70" s="41"/>
      <c r="C70" s="41"/>
      <c r="D70" s="41"/>
      <c r="E70" s="41"/>
      <c r="F70" s="41"/>
      <c r="G70" s="129"/>
      <c r="H70" s="72"/>
      <c r="I70" s="129"/>
      <c r="J70" s="72"/>
      <c r="K70" s="130"/>
      <c r="L70" s="129"/>
      <c r="M70" s="72"/>
      <c r="P70" s="9"/>
    </row>
    <row r="71" spans="2:27" ht="10.5" customHeight="1" x14ac:dyDescent="0.2">
      <c r="B71" s="41"/>
      <c r="C71" s="41"/>
      <c r="D71" s="41"/>
      <c r="E71" s="41"/>
      <c r="F71" s="41"/>
      <c r="G71" s="129"/>
      <c r="H71" s="72"/>
      <c r="I71" s="129"/>
      <c r="J71" s="72"/>
      <c r="K71" s="130"/>
      <c r="L71" s="129"/>
      <c r="M71" s="72"/>
      <c r="P71" s="9"/>
    </row>
    <row r="72" spans="2:27" ht="10.5" customHeight="1" x14ac:dyDescent="0.2">
      <c r="B72" s="41"/>
      <c r="C72" s="41"/>
      <c r="D72" s="41"/>
      <c r="E72" s="41"/>
      <c r="F72" s="41"/>
      <c r="G72" s="129"/>
      <c r="H72" s="72"/>
      <c r="I72" s="129"/>
      <c r="J72" s="72"/>
      <c r="K72" s="130"/>
      <c r="L72" s="129"/>
      <c r="M72" s="72"/>
      <c r="P72" s="9"/>
    </row>
    <row r="73" spans="2:27" ht="10.5" customHeight="1" x14ac:dyDescent="0.2">
      <c r="B73" s="41"/>
      <c r="C73" s="41"/>
      <c r="D73" s="41"/>
      <c r="E73" s="41"/>
      <c r="F73" s="41"/>
      <c r="G73" s="129"/>
      <c r="H73" s="72"/>
      <c r="I73" s="129"/>
      <c r="J73" s="72"/>
      <c r="K73" s="130"/>
      <c r="L73" s="129"/>
      <c r="M73" s="72"/>
      <c r="N73" s="72"/>
      <c r="P73" s="9"/>
      <c r="AA73" s="48"/>
    </row>
    <row r="74" spans="2:27" ht="10.5" customHeight="1" x14ac:dyDescent="0.2">
      <c r="P74" s="9"/>
    </row>
    <row r="75" spans="2:27" ht="10.5" customHeight="1" x14ac:dyDescent="0.2">
      <c r="B75" s="41"/>
      <c r="C75" s="41"/>
      <c r="D75" s="41"/>
      <c r="E75" s="41"/>
      <c r="F75" s="41"/>
      <c r="G75" s="129"/>
      <c r="H75" s="72"/>
      <c r="I75" s="129"/>
      <c r="J75" s="72"/>
      <c r="K75" s="130"/>
      <c r="L75" s="129"/>
      <c r="M75" s="72"/>
      <c r="P75" s="9"/>
    </row>
    <row r="76" spans="2:27" ht="10.5" customHeight="1" x14ac:dyDescent="0.2">
      <c r="B76" s="41"/>
      <c r="C76" s="41"/>
      <c r="D76" s="41"/>
      <c r="E76" s="41"/>
      <c r="F76" s="41"/>
      <c r="G76" s="129"/>
      <c r="H76" s="72"/>
      <c r="I76" s="129"/>
      <c r="J76" s="72"/>
      <c r="K76" s="130"/>
      <c r="L76" s="129"/>
      <c r="M76" s="72"/>
      <c r="P76" s="9"/>
    </row>
    <row r="77" spans="2:27" ht="10.5" customHeight="1" x14ac:dyDescent="0.2"/>
    <row r="78" spans="2:27" ht="10.5" customHeight="1" x14ac:dyDescent="0.2"/>
    <row r="79" spans="2:27" ht="10.5" customHeight="1" x14ac:dyDescent="0.2"/>
    <row r="80" spans="2:27" ht="10.5" customHeight="1" x14ac:dyDescent="0.2"/>
    <row r="81" spans="16:16" ht="10.5" customHeight="1" x14ac:dyDescent="0.2"/>
    <row r="82" spans="16:16" ht="10.5" customHeight="1" x14ac:dyDescent="0.2"/>
    <row r="83" spans="16:16" ht="10.5" customHeight="1" x14ac:dyDescent="0.2"/>
    <row r="84" spans="16:16" ht="10.5" customHeight="1" x14ac:dyDescent="0.2"/>
    <row r="85" spans="16:16" ht="10.5" customHeight="1" x14ac:dyDescent="0.2"/>
    <row r="86" spans="16:16" ht="10.5" customHeight="1" x14ac:dyDescent="0.2"/>
    <row r="87" spans="16:16" ht="10.5" customHeight="1" x14ac:dyDescent="0.2"/>
    <row r="88" spans="16:16" ht="10.5" customHeight="1" x14ac:dyDescent="0.2"/>
    <row r="89" spans="16:16" ht="10.5" customHeight="1" x14ac:dyDescent="0.2"/>
    <row r="90" spans="16:16" ht="10.5" customHeight="1" x14ac:dyDescent="0.2"/>
    <row r="91" spans="16:16" ht="10.5" customHeight="1" x14ac:dyDescent="0.2">
      <c r="P91" s="9"/>
    </row>
    <row r="92" spans="16:16" ht="10.5" customHeight="1" x14ac:dyDescent="0.2">
      <c r="P92" s="9"/>
    </row>
    <row r="93" spans="16:16" ht="10.5" customHeight="1" x14ac:dyDescent="0.2">
      <c r="P93" s="9"/>
    </row>
    <row r="94" spans="16:16" ht="10.5" customHeight="1" x14ac:dyDescent="0.2">
      <c r="P94" s="9"/>
    </row>
    <row r="95" spans="16:16" ht="10.5" customHeight="1" x14ac:dyDescent="0.2">
      <c r="P95" s="9"/>
    </row>
    <row r="96" spans="16:16" ht="10.5" customHeight="1" x14ac:dyDescent="0.2">
      <c r="P96" s="9"/>
    </row>
    <row r="97" spans="2:16" ht="10.5" customHeight="1" x14ac:dyDescent="0.2">
      <c r="P97" s="9"/>
    </row>
    <row r="98" spans="2:16" ht="10.5" customHeight="1" x14ac:dyDescent="0.2">
      <c r="P98" s="9"/>
    </row>
    <row r="99" spans="2:16" ht="10.5" customHeight="1" x14ac:dyDescent="0.2">
      <c r="P99" s="9"/>
    </row>
    <row r="100" spans="2:16" ht="10.5" customHeight="1" x14ac:dyDescent="0.2">
      <c r="B100" s="4"/>
      <c r="G100" s="4"/>
      <c r="I100" s="4"/>
      <c r="P100" s="9"/>
    </row>
    <row r="101" spans="2:16" ht="10.5" customHeight="1" x14ac:dyDescent="0.2">
      <c r="B101" s="4"/>
      <c r="G101" s="116"/>
      <c r="I101" s="4"/>
      <c r="P101" s="9"/>
    </row>
    <row r="102" spans="2:16" ht="10.5" customHeight="1" x14ac:dyDescent="0.2">
      <c r="B102" s="4"/>
      <c r="G102" s="4"/>
      <c r="I102" s="4"/>
      <c r="P102" s="9"/>
    </row>
    <row r="103" spans="2:16" ht="10.5" customHeight="1" x14ac:dyDescent="0.2">
      <c r="B103" s="4"/>
      <c r="G103" s="4"/>
      <c r="I103" s="4"/>
      <c r="P103" s="9"/>
    </row>
    <row r="104" spans="2:16" ht="10.5" customHeight="1" x14ac:dyDescent="0.2">
      <c r="B104" s="4"/>
      <c r="G104" s="4"/>
      <c r="I104" s="4"/>
      <c r="P104" s="9"/>
    </row>
    <row r="105" spans="2:16" ht="10.5" customHeight="1" x14ac:dyDescent="0.2">
      <c r="B105" s="4"/>
      <c r="P105" s="9"/>
    </row>
    <row r="106" spans="2:16" ht="10.5" customHeight="1" x14ac:dyDescent="0.2">
      <c r="B106" s="4"/>
      <c r="G106" s="4"/>
      <c r="I106" s="4"/>
      <c r="P106" s="9"/>
    </row>
    <row r="107" spans="2:16" ht="10.5" customHeight="1" x14ac:dyDescent="0.2">
      <c r="P107" s="9"/>
    </row>
    <row r="108" spans="2:16" ht="10.5" customHeight="1" x14ac:dyDescent="0.2">
      <c r="B108" s="4"/>
      <c r="G108" s="4"/>
      <c r="I108" s="4"/>
      <c r="P108" s="9"/>
    </row>
    <row r="109" spans="2:16" ht="10.5" customHeight="1" x14ac:dyDescent="0.2">
      <c r="B109" s="4"/>
      <c r="G109" s="116"/>
      <c r="I109" s="4"/>
    </row>
    <row r="110" spans="2:16" ht="10.5" customHeight="1" x14ac:dyDescent="0.2">
      <c r="B110" s="4"/>
      <c r="G110" s="4"/>
      <c r="I110" s="4"/>
    </row>
    <row r="111" spans="2:16" ht="10.5" customHeight="1" x14ac:dyDescent="0.2">
      <c r="B111" s="4"/>
      <c r="G111" s="4"/>
      <c r="I111" s="4"/>
    </row>
    <row r="112" spans="2:16" ht="10.5" customHeight="1" x14ac:dyDescent="0.2">
      <c r="B112" s="4"/>
      <c r="G112" s="4"/>
      <c r="I112" s="4"/>
    </row>
    <row r="113" spans="2:9" ht="10.5" customHeight="1" x14ac:dyDescent="0.2">
      <c r="B113" s="4"/>
    </row>
    <row r="114" spans="2:9" ht="10.5" customHeight="1" x14ac:dyDescent="0.2">
      <c r="B114" s="4"/>
      <c r="G114" s="4"/>
      <c r="I114" s="4"/>
    </row>
    <row r="115" spans="2:9" ht="10.5" customHeight="1" x14ac:dyDescent="0.2"/>
    <row r="116" spans="2:9" ht="10.5" customHeight="1" x14ac:dyDescent="0.2"/>
    <row r="117" spans="2:9" ht="10.5" customHeight="1" x14ac:dyDescent="0.2"/>
    <row r="118" spans="2:9" ht="10.5" customHeight="1" x14ac:dyDescent="0.2"/>
    <row r="119" spans="2:9" ht="10.5" customHeight="1" x14ac:dyDescent="0.2"/>
    <row r="120" spans="2:9" ht="10.5" customHeight="1" x14ac:dyDescent="0.2"/>
    <row r="121" spans="2:9" ht="10.5" customHeight="1" x14ac:dyDescent="0.2"/>
    <row r="122" spans="2:9" ht="10.5" customHeight="1" x14ac:dyDescent="0.2"/>
    <row r="123" spans="2:9" ht="10.5" customHeight="1" x14ac:dyDescent="0.2"/>
    <row r="124" spans="2:9" ht="10.5" customHeight="1" x14ac:dyDescent="0.2"/>
    <row r="125" spans="2:9" ht="10.5" customHeight="1" x14ac:dyDescent="0.2"/>
    <row r="126" spans="2:9" ht="10.5" customHeight="1" x14ac:dyDescent="0.2"/>
    <row r="127" spans="2:9" ht="10.5" customHeight="1" x14ac:dyDescent="0.2"/>
    <row r="128" spans="2:9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33">
    <mergeCell ref="B7:K7"/>
    <mergeCell ref="B19:K19"/>
    <mergeCell ref="G20:H20"/>
    <mergeCell ref="I20:J20"/>
    <mergeCell ref="B20:F21"/>
    <mergeCell ref="B12:F12"/>
    <mergeCell ref="B13:F13"/>
    <mergeCell ref="B14:F14"/>
    <mergeCell ref="B15:F15"/>
    <mergeCell ref="G8:H8"/>
    <mergeCell ref="I8:J8"/>
    <mergeCell ref="B10:F10"/>
    <mergeCell ref="B8:F9"/>
    <mergeCell ref="B11:F11"/>
    <mergeCell ref="B22:F22"/>
    <mergeCell ref="B23:F23"/>
    <mergeCell ref="B24:F24"/>
    <mergeCell ref="B25:F25"/>
    <mergeCell ref="B38:F38"/>
    <mergeCell ref="B36:F36"/>
    <mergeCell ref="B26:F26"/>
    <mergeCell ref="B27:F27"/>
    <mergeCell ref="B28:F28"/>
    <mergeCell ref="B29:F29"/>
    <mergeCell ref="B30:F30"/>
    <mergeCell ref="B39:F39"/>
    <mergeCell ref="B40:F40"/>
    <mergeCell ref="B31:F31"/>
    <mergeCell ref="B32:F32"/>
    <mergeCell ref="B33:F33"/>
    <mergeCell ref="B34:F34"/>
    <mergeCell ref="B35:F35"/>
    <mergeCell ref="B37:F37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16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X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42" width="8.5703125" customWidth="1"/>
  </cols>
  <sheetData>
    <row r="1" spans="1:24" ht="10.5" customHeight="1" x14ac:dyDescent="0.2">
      <c r="P1" s="9"/>
    </row>
    <row r="2" spans="1:24" ht="10.5" customHeight="1" x14ac:dyDescent="0.2">
      <c r="B2" s="31" t="s">
        <v>235</v>
      </c>
      <c r="C2" s="31"/>
      <c r="D2" s="31"/>
      <c r="E2" s="31"/>
      <c r="F2" s="31"/>
      <c r="P2" s="9"/>
    </row>
    <row r="3" spans="1:24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4" ht="10.5" customHeight="1" x14ac:dyDescent="0.2">
      <c r="A4" s="45"/>
      <c r="V4" s="4"/>
      <c r="W4" s="4"/>
      <c r="X4" s="4"/>
    </row>
    <row r="5" spans="1:24" ht="10.5" customHeight="1" x14ac:dyDescent="0.2">
      <c r="A5" s="45"/>
      <c r="B5" s="44" t="str">
        <f>Índice!$B$36</f>
        <v>1.4.2. Personal por sexo en centros de atención a personas mayores</v>
      </c>
      <c r="C5" s="44"/>
      <c r="D5" s="44"/>
      <c r="E5" s="44"/>
      <c r="F5" s="44"/>
      <c r="K5" s="134"/>
      <c r="P5" s="3"/>
      <c r="R5" s="4"/>
      <c r="S5" s="4"/>
      <c r="T5" s="4"/>
      <c r="U5" s="4"/>
      <c r="V5" s="4"/>
      <c r="W5" s="4"/>
      <c r="X5" s="4"/>
    </row>
    <row r="6" spans="1:24" ht="10.5" customHeight="1" x14ac:dyDescent="0.2">
      <c r="A6" s="45"/>
      <c r="G6" s="134"/>
      <c r="R6" s="4"/>
      <c r="S6" s="4"/>
      <c r="T6" s="4"/>
      <c r="U6" s="4"/>
    </row>
    <row r="7" spans="1:24" ht="10.5" customHeight="1" x14ac:dyDescent="0.2">
      <c r="A7" s="54"/>
      <c r="B7" s="579" t="str">
        <f>'Anexo I. Abreviaturas'!$B$38</f>
        <v>Centros de atención a personas mayores</v>
      </c>
      <c r="C7" s="580"/>
      <c r="D7" s="580"/>
      <c r="E7" s="580"/>
      <c r="F7" s="580"/>
      <c r="G7" s="580"/>
      <c r="H7" s="580"/>
      <c r="I7" s="580"/>
      <c r="J7" s="580"/>
      <c r="K7" s="580"/>
      <c r="L7" s="580"/>
      <c r="M7" s="580"/>
      <c r="N7" s="580"/>
      <c r="O7" s="580"/>
      <c r="P7" s="580"/>
      <c r="Q7" s="580"/>
      <c r="R7" s="580"/>
      <c r="S7" s="580"/>
      <c r="T7" s="580"/>
      <c r="U7" s="581"/>
    </row>
    <row r="8" spans="1:24" ht="10.5" customHeight="1" x14ac:dyDescent="0.2">
      <c r="A8" s="45"/>
      <c r="B8" s="443" t="str">
        <f>'Anexo I. Abreviaturas'!$B$64</f>
        <v>Modelo de gestión</v>
      </c>
      <c r="C8" s="444"/>
      <c r="D8" s="444"/>
      <c r="E8" s="444"/>
      <c r="F8" s="445"/>
      <c r="G8" s="514" t="str">
        <f>'Anexo II. Términos'!$B$13</f>
        <v>Plantilla</v>
      </c>
      <c r="H8" s="515"/>
      <c r="I8" s="515"/>
      <c r="J8" s="515"/>
      <c r="K8" s="479"/>
      <c r="L8" s="514" t="str">
        <f>'Anexo II. Términos'!$B$41</f>
        <v>Subcontratado</v>
      </c>
      <c r="M8" s="515"/>
      <c r="N8" s="515"/>
      <c r="O8" s="515"/>
      <c r="P8" s="479"/>
      <c r="Q8" s="514" t="str">
        <f>'Anexo II. Términos'!$B$51</f>
        <v>Total</v>
      </c>
      <c r="R8" s="515"/>
      <c r="S8" s="515"/>
      <c r="T8" s="515"/>
      <c r="U8" s="479"/>
    </row>
    <row r="9" spans="1:24" ht="10.5" customHeight="1" x14ac:dyDescent="0.2">
      <c r="B9" s="446"/>
      <c r="C9" s="447"/>
      <c r="D9" s="447"/>
      <c r="E9" s="447"/>
      <c r="F9" s="448"/>
      <c r="G9" s="510" t="str">
        <f>'Anexo I. Abreviaturas'!$B$58</f>
        <v>Hombres</v>
      </c>
      <c r="H9" s="511"/>
      <c r="I9" s="511" t="str">
        <f>'Anexo I. Abreviaturas'!$B$65</f>
        <v>Mujeres</v>
      </c>
      <c r="J9" s="511"/>
      <c r="K9" s="175" t="str">
        <f>'Anexo II. Términos'!$B$51</f>
        <v>Total</v>
      </c>
      <c r="L9" s="510" t="str">
        <f>'Anexo I. Abreviaturas'!$B$58</f>
        <v>Hombres</v>
      </c>
      <c r="M9" s="511"/>
      <c r="N9" s="511" t="str">
        <f>'Anexo I. Abreviaturas'!$B$65</f>
        <v>Mujeres</v>
      </c>
      <c r="O9" s="511"/>
      <c r="P9" s="175" t="str">
        <f>'Anexo II. Términos'!$B$51</f>
        <v>Total</v>
      </c>
      <c r="Q9" s="510" t="str">
        <f>'Anexo I. Abreviaturas'!$B$58</f>
        <v>Hombres</v>
      </c>
      <c r="R9" s="511"/>
      <c r="S9" s="511" t="str">
        <f>'Anexo I. Abreviaturas'!$B$65</f>
        <v>Mujeres</v>
      </c>
      <c r="T9" s="511"/>
      <c r="U9" s="175" t="str">
        <f>'Anexo II. Términos'!$B$51</f>
        <v>Total</v>
      </c>
    </row>
    <row r="10" spans="1:24" ht="10.5" customHeight="1" x14ac:dyDescent="0.2">
      <c r="B10" s="446"/>
      <c r="C10" s="447"/>
      <c r="D10" s="447"/>
      <c r="E10" s="447"/>
      <c r="F10" s="448"/>
      <c r="G10" s="52" t="str">
        <f>'Anexo I. Abreviaturas'!$B$16</f>
        <v>Núm.</v>
      </c>
      <c r="H10" s="98" t="str">
        <f>'Anexo I. Abreviaturas'!$B$10</f>
        <v>% Mod.</v>
      </c>
      <c r="I10" s="98" t="str">
        <f>'Anexo I. Abreviaturas'!$B$16</f>
        <v>Núm.</v>
      </c>
      <c r="J10" s="98" t="str">
        <f>'Anexo I. Abreviaturas'!$B$10</f>
        <v>% Mod.</v>
      </c>
      <c r="K10" s="175" t="str">
        <f>'Anexo I. Abreviaturas'!$B$16</f>
        <v>Núm.</v>
      </c>
      <c r="L10" s="52" t="str">
        <f>'Anexo I. Abreviaturas'!$B$16</f>
        <v>Núm.</v>
      </c>
      <c r="M10" s="98" t="str">
        <f>'Anexo I. Abreviaturas'!$B$10</f>
        <v>% Mod.</v>
      </c>
      <c r="N10" s="98" t="str">
        <f>'Anexo I. Abreviaturas'!$B$16</f>
        <v>Núm.</v>
      </c>
      <c r="O10" s="98" t="str">
        <f>'Anexo I. Abreviaturas'!$B$10</f>
        <v>% Mod.</v>
      </c>
      <c r="P10" s="175" t="str">
        <f>'Anexo I. Abreviaturas'!$B$16</f>
        <v>Núm.</v>
      </c>
      <c r="Q10" s="52" t="str">
        <f>'Anexo I. Abreviaturas'!$B$16</f>
        <v>Núm.</v>
      </c>
      <c r="R10" s="98" t="str">
        <f>'Anexo I. Abreviaturas'!$B$10</f>
        <v>% Mod.</v>
      </c>
      <c r="S10" s="98" t="str">
        <f>'Anexo I. Abreviaturas'!$B$16</f>
        <v>Núm.</v>
      </c>
      <c r="T10" s="98" t="str">
        <f>'Anexo I. Abreviaturas'!$B$10</f>
        <v>% Mod.</v>
      </c>
      <c r="U10" s="175" t="str">
        <f>'Anexo I. Abreviaturas'!$B$16</f>
        <v>Núm.</v>
      </c>
    </row>
    <row r="11" spans="1:24" ht="10.5" customHeight="1" x14ac:dyDescent="0.2">
      <c r="A11" s="4"/>
      <c r="B11" s="460" t="str">
        <f>'Anexo II. Términos'!$B$46</f>
        <v>Titularidad pública y gestión privada con lucro</v>
      </c>
      <c r="C11" s="461"/>
      <c r="D11" s="461"/>
      <c r="E11" s="461"/>
      <c r="F11" s="462"/>
      <c r="G11" s="75">
        <v>2092</v>
      </c>
      <c r="H11" s="76">
        <f t="shared" ref="H11:H16" si="0">IF(G11=0,"-",G11/$K11)</f>
        <v>0.11941320851646783</v>
      </c>
      <c r="I11" s="168">
        <v>15427</v>
      </c>
      <c r="J11" s="76">
        <f t="shared" ref="J11:J16" si="1">IF(I11=0,"-",I11/$K11)</f>
        <v>0.88058679148353214</v>
      </c>
      <c r="K11" s="264">
        <f>G11+I11</f>
        <v>17519</v>
      </c>
      <c r="L11" s="75">
        <v>113</v>
      </c>
      <c r="M11" s="241">
        <f t="shared" ref="M11:M16" si="2">IF(L11=0,"-",L11/$P11)</f>
        <v>0.27901234567901234</v>
      </c>
      <c r="N11" s="178">
        <v>292</v>
      </c>
      <c r="O11" s="241">
        <f t="shared" ref="O11:O16" si="3">IF(N11=0,"-",N11/$P11)</f>
        <v>0.72098765432098766</v>
      </c>
      <c r="P11" s="264">
        <f>L11+N11</f>
        <v>405</v>
      </c>
      <c r="Q11" s="132">
        <f>G11+L11</f>
        <v>2205</v>
      </c>
      <c r="R11" s="263">
        <f>Q11/$U11</f>
        <v>0.12301941530908279</v>
      </c>
      <c r="S11" s="265">
        <f>I11+N11</f>
        <v>15719</v>
      </c>
      <c r="T11" s="263">
        <f>S11/$U11</f>
        <v>0.87698058469091722</v>
      </c>
      <c r="U11" s="264">
        <f>K11+P11</f>
        <v>17924</v>
      </c>
    </row>
    <row r="12" spans="1:24" ht="10.5" customHeight="1" x14ac:dyDescent="0.2">
      <c r="A12" s="4"/>
      <c r="B12" s="440" t="str">
        <f>'Anexo II. Términos'!$B$47</f>
        <v>Titularidad pública y gestión privada sin lucro</v>
      </c>
      <c r="C12" s="441"/>
      <c r="D12" s="441"/>
      <c r="E12" s="441"/>
      <c r="F12" s="442"/>
      <c r="G12" s="78">
        <v>794</v>
      </c>
      <c r="H12" s="72">
        <f t="shared" si="0"/>
        <v>0.13703831549879186</v>
      </c>
      <c r="I12" s="260">
        <v>5000</v>
      </c>
      <c r="J12" s="72">
        <f t="shared" si="1"/>
        <v>0.86296168450120814</v>
      </c>
      <c r="K12" s="179">
        <f>G12+I12</f>
        <v>5794</v>
      </c>
      <c r="L12" s="78">
        <v>34</v>
      </c>
      <c r="M12" s="72">
        <f t="shared" si="2"/>
        <v>0.22818791946308725</v>
      </c>
      <c r="N12" s="260">
        <v>115</v>
      </c>
      <c r="O12" s="72">
        <f t="shared" si="3"/>
        <v>0.77181208053691275</v>
      </c>
      <c r="P12" s="179">
        <f>L12+N12</f>
        <v>149</v>
      </c>
      <c r="Q12" s="133">
        <f t="shared" ref="Q12:Q15" si="4">G12+L12</f>
        <v>828</v>
      </c>
      <c r="R12" s="177">
        <f t="shared" ref="R12:R15" si="5">Q12/$U12</f>
        <v>0.13932357395254921</v>
      </c>
      <c r="S12" s="328">
        <f t="shared" ref="S12:S15" si="6">I12+N12</f>
        <v>5115</v>
      </c>
      <c r="T12" s="177">
        <f t="shared" ref="T12:T16" si="7">S12/$U12</f>
        <v>0.86067642604745076</v>
      </c>
      <c r="U12" s="179">
        <f t="shared" ref="U12:U15" si="8">K12+P12</f>
        <v>5943</v>
      </c>
    </row>
    <row r="13" spans="1:24" ht="10.5" customHeight="1" x14ac:dyDescent="0.2">
      <c r="A13" s="4"/>
      <c r="B13" s="440" t="str">
        <f>'Anexo II. Términos'!$B$48</f>
        <v>Titularidad y gestión pública</v>
      </c>
      <c r="C13" s="441"/>
      <c r="D13" s="441"/>
      <c r="E13" s="441"/>
      <c r="F13" s="442"/>
      <c r="G13" s="78">
        <v>5856</v>
      </c>
      <c r="H13" s="72">
        <f t="shared" si="0"/>
        <v>0.15641443414621117</v>
      </c>
      <c r="I13" s="260">
        <v>31583</v>
      </c>
      <c r="J13" s="72">
        <f t="shared" si="1"/>
        <v>0.84358556585378885</v>
      </c>
      <c r="K13" s="179">
        <f t="shared" ref="K13:K15" si="9">G13+I13</f>
        <v>37439</v>
      </c>
      <c r="L13" s="78">
        <v>660</v>
      </c>
      <c r="M13" s="72">
        <f t="shared" si="2"/>
        <v>0.17983651226158037</v>
      </c>
      <c r="N13" s="260">
        <v>3010</v>
      </c>
      <c r="O13" s="72">
        <f t="shared" si="3"/>
        <v>0.82016348773841963</v>
      </c>
      <c r="P13" s="179">
        <f t="shared" ref="P13:P15" si="10">L13+N13</f>
        <v>3670</v>
      </c>
      <c r="Q13" s="133">
        <f t="shared" si="4"/>
        <v>6516</v>
      </c>
      <c r="R13" s="177">
        <f t="shared" si="5"/>
        <v>0.15850543676567175</v>
      </c>
      <c r="S13" s="328">
        <f t="shared" si="6"/>
        <v>34593</v>
      </c>
      <c r="T13" s="177">
        <f t="shared" si="7"/>
        <v>0.84149456323432825</v>
      </c>
      <c r="U13" s="179">
        <f t="shared" si="8"/>
        <v>41109</v>
      </c>
    </row>
    <row r="14" spans="1:24" ht="10.5" customHeight="1" x14ac:dyDescent="0.2">
      <c r="A14" s="4"/>
      <c r="B14" s="440" t="str">
        <f>'Anexo II. Términos'!$B$49</f>
        <v>Titularidad y gestión privada con lucro</v>
      </c>
      <c r="C14" s="441"/>
      <c r="D14" s="441"/>
      <c r="E14" s="441"/>
      <c r="F14" s="442"/>
      <c r="G14" s="78">
        <v>11681</v>
      </c>
      <c r="H14" s="72">
        <f t="shared" si="0"/>
        <v>0.13323372075781598</v>
      </c>
      <c r="I14" s="260">
        <v>75992</v>
      </c>
      <c r="J14" s="72">
        <f t="shared" si="1"/>
        <v>0.86676627924218408</v>
      </c>
      <c r="K14" s="179">
        <f t="shared" si="9"/>
        <v>87673</v>
      </c>
      <c r="L14" s="78">
        <v>972</v>
      </c>
      <c r="M14" s="72">
        <f t="shared" si="2"/>
        <v>0.30233281493001557</v>
      </c>
      <c r="N14" s="260">
        <v>2243</v>
      </c>
      <c r="O14" s="72">
        <f t="shared" si="3"/>
        <v>0.69766718506998449</v>
      </c>
      <c r="P14" s="179">
        <f t="shared" si="10"/>
        <v>3215</v>
      </c>
      <c r="Q14" s="133">
        <f t="shared" si="4"/>
        <v>12653</v>
      </c>
      <c r="R14" s="177">
        <f t="shared" si="5"/>
        <v>0.13921529794912418</v>
      </c>
      <c r="S14" s="328">
        <f t="shared" si="6"/>
        <v>78235</v>
      </c>
      <c r="T14" s="177">
        <f t="shared" si="7"/>
        <v>0.86078470205087576</v>
      </c>
      <c r="U14" s="179">
        <f>K14+P14</f>
        <v>90888</v>
      </c>
    </row>
    <row r="15" spans="1:24" ht="10.5" customHeight="1" x14ac:dyDescent="0.2">
      <c r="A15" s="4"/>
      <c r="B15" s="457" t="str">
        <f>'Anexo II. Términos'!$B$50</f>
        <v>Titularidad y gestión privada sin lucro</v>
      </c>
      <c r="C15" s="458"/>
      <c r="D15" s="458"/>
      <c r="E15" s="458"/>
      <c r="F15" s="459"/>
      <c r="G15" s="78">
        <v>5908</v>
      </c>
      <c r="H15" s="72">
        <f t="shared" si="0"/>
        <v>0.12169148695132752</v>
      </c>
      <c r="I15" s="327">
        <v>42641</v>
      </c>
      <c r="J15" s="72">
        <f t="shared" si="1"/>
        <v>0.87830851304867252</v>
      </c>
      <c r="K15" s="179">
        <f t="shared" si="9"/>
        <v>48549</v>
      </c>
      <c r="L15" s="78">
        <v>507</v>
      </c>
      <c r="M15" s="72">
        <f t="shared" si="2"/>
        <v>0.24339894383101296</v>
      </c>
      <c r="N15" s="260">
        <v>1576</v>
      </c>
      <c r="O15" s="72">
        <f t="shared" si="3"/>
        <v>0.75660105616898699</v>
      </c>
      <c r="P15" s="179">
        <f t="shared" si="10"/>
        <v>2083</v>
      </c>
      <c r="Q15" s="133">
        <f t="shared" si="4"/>
        <v>6415</v>
      </c>
      <c r="R15" s="177">
        <f t="shared" si="5"/>
        <v>0.12669853057355032</v>
      </c>
      <c r="S15" s="328">
        <f t="shared" si="6"/>
        <v>44217</v>
      </c>
      <c r="T15" s="177">
        <f t="shared" si="7"/>
        <v>0.87330146942644971</v>
      </c>
      <c r="U15" s="179">
        <f t="shared" si="8"/>
        <v>50632</v>
      </c>
    </row>
    <row r="16" spans="1:24" ht="10.5" customHeight="1" x14ac:dyDescent="0.2">
      <c r="B16" s="463" t="str">
        <f>'Anexo II. Términos'!$B$52</f>
        <v>Total nacional</v>
      </c>
      <c r="C16" s="464"/>
      <c r="D16" s="464"/>
      <c r="E16" s="464"/>
      <c r="F16" s="465"/>
      <c r="G16" s="80">
        <f>SUM(G11:G15)</f>
        <v>26331</v>
      </c>
      <c r="H16" s="99">
        <f t="shared" si="0"/>
        <v>0.13367754119833075</v>
      </c>
      <c r="I16" s="261">
        <f>SUM(I11:I15)</f>
        <v>170643</v>
      </c>
      <c r="J16" s="99">
        <f t="shared" si="1"/>
        <v>0.86632245880166925</v>
      </c>
      <c r="K16" s="329">
        <f>SUM(K11:K15)</f>
        <v>196974</v>
      </c>
      <c r="L16" s="80">
        <f>SUM(L11:L15)</f>
        <v>2286</v>
      </c>
      <c r="M16" s="99">
        <f t="shared" si="2"/>
        <v>0.24007561436672967</v>
      </c>
      <c r="N16" s="261">
        <f>SUM(N11:N15)</f>
        <v>7236</v>
      </c>
      <c r="O16" s="99">
        <f t="shared" si="3"/>
        <v>0.75992438563327036</v>
      </c>
      <c r="P16" s="329">
        <f>SUM(P11:P15)</f>
        <v>9522</v>
      </c>
      <c r="Q16" s="80">
        <f>SUM(Q11:Q15)</f>
        <v>28617</v>
      </c>
      <c r="R16" s="99">
        <f>Q16/$U16</f>
        <v>0.13858379823337982</v>
      </c>
      <c r="S16" s="261">
        <f>SUM(S11:S15)</f>
        <v>177879</v>
      </c>
      <c r="T16" s="99">
        <f t="shared" si="7"/>
        <v>0.86141620176662015</v>
      </c>
      <c r="U16" s="329">
        <f>SUM(U11:U15)</f>
        <v>206496</v>
      </c>
    </row>
    <row r="17" spans="1:17" ht="10.5" customHeight="1" x14ac:dyDescent="0.2">
      <c r="B17" s="30" t="str">
        <f>CONCATENATE("* ",'Anexo I. Abreviaturas'!$B$10,": ",'Anexo I. Abreviaturas'!$F$10)</f>
        <v>* % Mod.: Porcentaje sobre el total de ese modelo de gestión</v>
      </c>
    </row>
    <row r="18" spans="1:17" ht="10.5" customHeight="1" x14ac:dyDescent="0.2">
      <c r="A18" s="54"/>
      <c r="B18" s="44"/>
      <c r="C18" s="44"/>
      <c r="D18" s="44"/>
      <c r="E18" s="44"/>
      <c r="F18" s="44"/>
    </row>
    <row r="19" spans="1:17" ht="10.5" customHeight="1" x14ac:dyDescent="0.2">
      <c r="A19" s="54"/>
      <c r="B19" s="72"/>
      <c r="C19" s="72"/>
      <c r="D19" s="72"/>
      <c r="E19" s="72"/>
      <c r="F19" s="72"/>
    </row>
    <row r="20" spans="1:17" ht="10.5" customHeight="1" x14ac:dyDescent="0.2">
      <c r="A20" s="54"/>
      <c r="B20" s="72"/>
      <c r="C20" s="72"/>
      <c r="D20" s="72"/>
      <c r="E20" s="72"/>
      <c r="F20" s="72"/>
    </row>
    <row r="21" spans="1:17" ht="10.5" customHeight="1" x14ac:dyDescent="0.2">
      <c r="A21" s="54"/>
      <c r="B21" s="41"/>
      <c r="C21" s="41"/>
      <c r="D21" s="41"/>
      <c r="E21" s="41"/>
      <c r="F21" s="41"/>
      <c r="G21" s="324"/>
      <c r="H21" s="324"/>
      <c r="I21" s="324"/>
      <c r="J21" s="324"/>
      <c r="K21" s="324"/>
      <c r="L21" s="324"/>
      <c r="M21" s="324"/>
      <c r="N21" s="324"/>
      <c r="O21" s="324"/>
      <c r="P21" s="324"/>
      <c r="Q21" s="326"/>
    </row>
    <row r="22" spans="1:17" ht="10.5" customHeight="1" x14ac:dyDescent="0.2">
      <c r="B22" s="41"/>
      <c r="C22" s="41"/>
      <c r="D22" s="41"/>
      <c r="E22" s="41"/>
      <c r="F22" s="41"/>
      <c r="G22" s="56"/>
      <c r="H22" s="56"/>
      <c r="I22" s="56"/>
      <c r="J22" s="56"/>
      <c r="K22" s="102"/>
      <c r="L22" s="56"/>
      <c r="M22" s="56"/>
      <c r="N22" s="56"/>
      <c r="O22" s="56"/>
      <c r="P22" s="102"/>
      <c r="Q22" s="326"/>
    </row>
    <row r="23" spans="1:17" ht="10.5" customHeight="1" x14ac:dyDescent="0.2">
      <c r="B23" s="41"/>
      <c r="C23" s="41"/>
      <c r="D23" s="41"/>
      <c r="E23" s="41"/>
      <c r="F23" s="41"/>
      <c r="G23" s="107"/>
      <c r="H23" s="107"/>
      <c r="I23" s="107"/>
      <c r="J23" s="107"/>
      <c r="K23" s="102"/>
      <c r="L23" s="107"/>
      <c r="M23" s="107"/>
      <c r="N23" s="107"/>
      <c r="O23" s="107"/>
      <c r="P23" s="102"/>
      <c r="Q23" s="107"/>
    </row>
    <row r="24" spans="1:17" ht="10.5" customHeight="1" x14ac:dyDescent="0.2">
      <c r="B24" s="41"/>
      <c r="C24" s="41"/>
      <c r="D24" s="41"/>
      <c r="E24" s="41"/>
      <c r="F24" s="41"/>
      <c r="G24" s="108"/>
      <c r="H24" s="72"/>
      <c r="I24" s="108"/>
      <c r="J24" s="72"/>
      <c r="K24" s="130"/>
      <c r="L24" s="108"/>
      <c r="M24" s="72"/>
      <c r="N24" s="108"/>
      <c r="O24" s="72"/>
      <c r="P24" s="130"/>
      <c r="Q24" s="130"/>
    </row>
    <row r="25" spans="1:17" ht="10.5" customHeight="1" x14ac:dyDescent="0.2">
      <c r="B25" s="41"/>
      <c r="C25" s="41"/>
      <c r="D25" s="41"/>
      <c r="E25" s="41"/>
      <c r="F25" s="41"/>
      <c r="G25" s="129"/>
      <c r="H25" s="72"/>
      <c r="I25" s="129"/>
      <c r="J25" s="72"/>
      <c r="K25" s="130"/>
      <c r="L25" s="129"/>
      <c r="M25" s="72"/>
      <c r="N25" s="129"/>
      <c r="O25" s="72"/>
      <c r="P25" s="130"/>
      <c r="Q25" s="111"/>
    </row>
    <row r="26" spans="1:17" ht="10.5" customHeight="1" x14ac:dyDescent="0.2">
      <c r="B26" s="41"/>
      <c r="C26" s="41"/>
      <c r="D26" s="41"/>
      <c r="E26" s="41"/>
      <c r="F26" s="41"/>
      <c r="G26" s="129"/>
      <c r="H26" s="72"/>
      <c r="I26" s="129"/>
      <c r="J26" s="72"/>
      <c r="K26" s="130"/>
      <c r="L26" s="129"/>
      <c r="M26" s="72"/>
      <c r="N26" s="129"/>
      <c r="O26" s="72"/>
      <c r="P26" s="130"/>
      <c r="Q26" s="111"/>
    </row>
    <row r="27" spans="1:17" ht="10.5" customHeight="1" x14ac:dyDescent="0.2">
      <c r="B27" s="41"/>
      <c r="C27" s="41"/>
      <c r="D27" s="41"/>
      <c r="E27" s="41"/>
      <c r="F27" s="41"/>
      <c r="G27" s="129"/>
      <c r="H27" s="72"/>
      <c r="I27" s="129"/>
      <c r="J27" s="72"/>
      <c r="K27" s="130"/>
      <c r="L27" s="129"/>
      <c r="M27" s="72"/>
      <c r="N27" s="129"/>
      <c r="O27" s="72"/>
      <c r="P27" s="130"/>
      <c r="Q27" s="111"/>
    </row>
    <row r="28" spans="1:17" ht="10.5" customHeight="1" x14ac:dyDescent="0.2">
      <c r="B28" s="41"/>
      <c r="C28" s="41"/>
      <c r="D28" s="41"/>
      <c r="E28" s="41"/>
      <c r="F28" s="41"/>
      <c r="G28" s="129"/>
      <c r="H28" s="72"/>
      <c r="I28" s="129"/>
      <c r="J28" s="72"/>
      <c r="K28" s="130"/>
      <c r="L28" s="129"/>
      <c r="M28" s="72"/>
      <c r="N28" s="129"/>
      <c r="O28" s="72"/>
      <c r="P28" s="130"/>
      <c r="Q28" s="111"/>
    </row>
    <row r="29" spans="1:17" ht="10.5" customHeight="1" x14ac:dyDescent="0.2">
      <c r="B29" s="41"/>
      <c r="C29" s="41"/>
      <c r="D29" s="41"/>
      <c r="E29" s="41"/>
      <c r="F29" s="41"/>
      <c r="G29" s="129"/>
      <c r="H29" s="72"/>
      <c r="I29" s="129"/>
      <c r="J29" s="72"/>
      <c r="K29" s="130"/>
      <c r="L29" s="129"/>
      <c r="M29" s="72"/>
      <c r="N29" s="129"/>
      <c r="O29" s="72"/>
      <c r="P29" s="130"/>
      <c r="Q29" s="111"/>
    </row>
    <row r="30" spans="1:17" ht="10.5" customHeight="1" x14ac:dyDescent="0.2">
      <c r="B30" s="41"/>
      <c r="C30" s="41"/>
      <c r="D30" s="41"/>
      <c r="E30" s="41"/>
      <c r="F30" s="41"/>
      <c r="G30" s="129"/>
      <c r="H30" s="72"/>
      <c r="I30" s="129"/>
      <c r="J30" s="72"/>
      <c r="K30" s="130"/>
      <c r="L30" s="129"/>
      <c r="M30" s="72"/>
      <c r="N30" s="129"/>
      <c r="O30" s="72"/>
      <c r="P30" s="130"/>
      <c r="Q30" s="111"/>
    </row>
    <row r="31" spans="1:17" ht="10.5" customHeight="1" x14ac:dyDescent="0.2">
      <c r="B31" s="41"/>
      <c r="C31" s="41"/>
      <c r="D31" s="41"/>
      <c r="E31" s="41"/>
      <c r="F31" s="41"/>
      <c r="G31" s="129"/>
      <c r="H31" s="72"/>
      <c r="I31" s="129"/>
      <c r="J31" s="72"/>
      <c r="K31" s="130"/>
      <c r="L31" s="129"/>
      <c r="M31" s="72"/>
      <c r="N31" s="129"/>
      <c r="O31" s="72"/>
      <c r="P31" s="130"/>
      <c r="Q31" s="111"/>
    </row>
    <row r="32" spans="1:17" ht="10.5" customHeight="1" x14ac:dyDescent="0.2">
      <c r="B32" s="41"/>
      <c r="C32" s="41"/>
      <c r="D32" s="41"/>
      <c r="E32" s="41"/>
      <c r="F32" s="41"/>
      <c r="G32" s="129"/>
      <c r="H32" s="72"/>
      <c r="I32" s="129"/>
      <c r="J32" s="72"/>
      <c r="K32" s="130"/>
      <c r="L32" s="129"/>
      <c r="M32" s="72"/>
      <c r="N32" s="129"/>
      <c r="O32" s="72"/>
      <c r="P32" s="130"/>
      <c r="Q32" s="111"/>
    </row>
    <row r="33" spans="2:17" ht="10.5" customHeight="1" x14ac:dyDescent="0.2">
      <c r="B33" s="41"/>
      <c r="C33" s="41"/>
      <c r="D33" s="41"/>
      <c r="E33" s="41"/>
      <c r="F33" s="41"/>
      <c r="G33" s="129"/>
      <c r="H33" s="72"/>
      <c r="I33" s="129"/>
      <c r="J33" s="72"/>
      <c r="K33" s="130"/>
      <c r="L33" s="129"/>
      <c r="M33" s="72"/>
      <c r="N33" s="129"/>
      <c r="O33" s="72"/>
      <c r="P33" s="130"/>
      <c r="Q33" s="111"/>
    </row>
    <row r="34" spans="2:17" ht="10.5" customHeight="1" x14ac:dyDescent="0.2">
      <c r="B34" s="41"/>
      <c r="C34" s="41"/>
      <c r="D34" s="41"/>
      <c r="E34" s="41"/>
      <c r="F34" s="41"/>
      <c r="G34" s="129"/>
      <c r="H34" s="72"/>
      <c r="I34" s="129"/>
      <c r="J34" s="72"/>
      <c r="K34" s="130"/>
      <c r="L34" s="129"/>
      <c r="M34" s="72"/>
      <c r="N34" s="129"/>
      <c r="O34" s="72"/>
      <c r="P34" s="130"/>
      <c r="Q34" s="111"/>
    </row>
    <row r="35" spans="2:17" ht="10.5" customHeight="1" x14ac:dyDescent="0.2">
      <c r="B35" s="41"/>
      <c r="C35" s="41"/>
      <c r="D35" s="41"/>
      <c r="E35" s="41"/>
      <c r="F35" s="41"/>
      <c r="G35" s="129"/>
      <c r="H35" s="72"/>
      <c r="I35" s="129"/>
      <c r="J35" s="72"/>
      <c r="K35" s="130"/>
      <c r="L35" s="129"/>
      <c r="M35" s="72"/>
      <c r="N35" s="129"/>
      <c r="O35" s="72"/>
      <c r="P35" s="130"/>
      <c r="Q35" s="111"/>
    </row>
    <row r="36" spans="2:17" ht="10.5" customHeight="1" x14ac:dyDescent="0.2">
      <c r="B36" s="41"/>
      <c r="C36" s="41"/>
      <c r="D36" s="41"/>
      <c r="E36" s="41"/>
      <c r="F36" s="41"/>
      <c r="G36" s="129"/>
      <c r="H36" s="72"/>
      <c r="I36" s="129"/>
      <c r="J36" s="72"/>
      <c r="K36" s="130"/>
      <c r="L36" s="129"/>
      <c r="M36" s="72"/>
      <c r="N36" s="129"/>
      <c r="O36" s="72"/>
      <c r="P36" s="130"/>
      <c r="Q36" s="111"/>
    </row>
    <row r="37" spans="2:17" ht="10.5" customHeight="1" x14ac:dyDescent="0.2">
      <c r="B37" s="41"/>
      <c r="C37" s="41"/>
      <c r="D37" s="41"/>
      <c r="E37" s="41"/>
      <c r="F37" s="41"/>
      <c r="G37" s="129"/>
      <c r="H37" s="72"/>
      <c r="I37" s="129"/>
      <c r="J37" s="72"/>
      <c r="K37" s="130"/>
      <c r="L37" s="129"/>
      <c r="M37" s="72"/>
      <c r="N37" s="129"/>
      <c r="O37" s="72"/>
      <c r="P37" s="130"/>
      <c r="Q37" s="111"/>
    </row>
    <row r="38" spans="2:17" ht="10.5" customHeight="1" x14ac:dyDescent="0.2">
      <c r="B38" s="41"/>
      <c r="C38" s="41"/>
      <c r="D38" s="41"/>
      <c r="E38" s="41"/>
      <c r="F38" s="41"/>
      <c r="G38" s="129"/>
      <c r="H38" s="72"/>
      <c r="I38" s="129"/>
      <c r="J38" s="72"/>
      <c r="K38" s="130"/>
      <c r="L38" s="129"/>
      <c r="M38" s="72"/>
      <c r="N38" s="129"/>
      <c r="O38" s="72"/>
      <c r="P38" s="130"/>
      <c r="Q38" s="111"/>
    </row>
    <row r="39" spans="2:17" ht="10.5" customHeight="1" x14ac:dyDescent="0.2">
      <c r="B39" s="41"/>
      <c r="C39" s="41"/>
      <c r="D39" s="41"/>
      <c r="E39" s="41"/>
      <c r="F39" s="41"/>
      <c r="G39" s="129"/>
      <c r="H39" s="72"/>
      <c r="I39" s="129"/>
      <c r="J39" s="72"/>
      <c r="K39" s="130"/>
      <c r="L39" s="129"/>
      <c r="M39" s="72"/>
      <c r="N39" s="129"/>
      <c r="O39" s="72"/>
      <c r="P39" s="130"/>
      <c r="Q39" s="111"/>
    </row>
    <row r="40" spans="2:17" ht="10.5" customHeight="1" x14ac:dyDescent="0.2">
      <c r="B40" s="41"/>
      <c r="C40" s="41"/>
      <c r="D40" s="41"/>
      <c r="E40" s="41"/>
      <c r="F40" s="41"/>
      <c r="G40" s="129"/>
      <c r="H40" s="72"/>
      <c r="I40" s="129"/>
      <c r="J40" s="72"/>
      <c r="K40" s="130"/>
      <c r="L40" s="129"/>
      <c r="M40" s="72"/>
      <c r="N40" s="129"/>
      <c r="O40" s="72"/>
      <c r="P40" s="130"/>
      <c r="Q40" s="111"/>
    </row>
    <row r="41" spans="2:17" ht="10.5" customHeight="1" x14ac:dyDescent="0.2">
      <c r="B41" s="41"/>
      <c r="C41" s="41"/>
      <c r="D41" s="41"/>
      <c r="E41" s="41"/>
      <c r="F41" s="41"/>
      <c r="G41" s="129"/>
      <c r="H41" s="72"/>
      <c r="I41" s="129"/>
      <c r="J41" s="72"/>
      <c r="K41" s="130"/>
      <c r="L41" s="129"/>
      <c r="M41" s="72"/>
      <c r="N41" s="129"/>
      <c r="O41" s="72"/>
      <c r="P41" s="130"/>
      <c r="Q41" s="111"/>
    </row>
    <row r="42" spans="2:17" ht="10.5" customHeight="1" x14ac:dyDescent="0.2">
      <c r="B42" s="211"/>
      <c r="C42" s="211"/>
      <c r="D42" s="211"/>
      <c r="E42" s="211"/>
      <c r="F42" s="211"/>
      <c r="G42" s="109"/>
      <c r="H42" s="110"/>
      <c r="I42" s="109"/>
      <c r="J42" s="110"/>
      <c r="K42" s="109"/>
      <c r="L42" s="109"/>
      <c r="M42" s="110"/>
      <c r="N42" s="109"/>
      <c r="O42" s="110"/>
      <c r="P42" s="109"/>
      <c r="Q42" s="109"/>
    </row>
    <row r="43" spans="2:17" ht="10.5" customHeight="1" x14ac:dyDescent="0.2"/>
    <row r="44" spans="2:17" ht="10.5" customHeight="1" x14ac:dyDescent="0.2"/>
    <row r="45" spans="2:17" ht="10.5" customHeight="1" x14ac:dyDescent="0.2"/>
    <row r="46" spans="2:17" ht="10.5" customHeight="1" x14ac:dyDescent="0.2"/>
    <row r="47" spans="2:17" ht="10.5" customHeight="1" x14ac:dyDescent="0.2"/>
    <row r="48" spans="2:17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spans="2:14" ht="10.5" customHeight="1" x14ac:dyDescent="0.2"/>
    <row r="130" spans="2:14" ht="10.5" customHeight="1" x14ac:dyDescent="0.2"/>
    <row r="131" spans="2:14" ht="10.5" customHeight="1" x14ac:dyDescent="0.2"/>
    <row r="132" spans="2:14" ht="10.5" customHeight="1" x14ac:dyDescent="0.2">
      <c r="B132" s="4"/>
      <c r="G132" s="4"/>
      <c r="I132" s="4"/>
      <c r="L132" s="4"/>
      <c r="N132" s="4"/>
    </row>
    <row r="133" spans="2:14" ht="10.5" customHeight="1" x14ac:dyDescent="0.2">
      <c r="B133" s="4"/>
      <c r="G133" s="116"/>
      <c r="I133" s="116"/>
      <c r="L133" s="116"/>
      <c r="N133" s="116"/>
    </row>
    <row r="134" spans="2:14" ht="10.5" customHeight="1" x14ac:dyDescent="0.2">
      <c r="B134" s="4"/>
      <c r="G134" s="4"/>
      <c r="I134" s="4"/>
      <c r="L134" s="4"/>
      <c r="N134" s="4"/>
    </row>
    <row r="135" spans="2:14" ht="10.5" customHeight="1" x14ac:dyDescent="0.2">
      <c r="B135" s="4"/>
      <c r="G135" s="4"/>
      <c r="I135" s="4"/>
      <c r="L135" s="4"/>
      <c r="N135" s="4"/>
    </row>
    <row r="136" spans="2:14" ht="10.5" customHeight="1" x14ac:dyDescent="0.2">
      <c r="B136" s="4"/>
      <c r="G136" s="4"/>
      <c r="I136" s="4"/>
      <c r="L136" s="4"/>
      <c r="N136" s="4"/>
    </row>
    <row r="137" spans="2:14" ht="10.5" customHeight="1" x14ac:dyDescent="0.2">
      <c r="B137" s="4"/>
    </row>
    <row r="138" spans="2:14" ht="10.5" customHeight="1" x14ac:dyDescent="0.2">
      <c r="B138" s="4"/>
      <c r="G138" s="4"/>
      <c r="I138" s="4"/>
      <c r="L138" s="4"/>
      <c r="N138" s="4"/>
    </row>
    <row r="139" spans="2:14" ht="10.5" customHeight="1" x14ac:dyDescent="0.2"/>
    <row r="140" spans="2:14" ht="10.5" customHeight="1" x14ac:dyDescent="0.2"/>
    <row r="141" spans="2:14" ht="10.5" customHeight="1" x14ac:dyDescent="0.2"/>
    <row r="142" spans="2:14" ht="10.5" customHeight="1" x14ac:dyDescent="0.2"/>
    <row r="143" spans="2:14" ht="10.5" customHeight="1" x14ac:dyDescent="0.2"/>
    <row r="144" spans="2:1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17"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1700-000000000000}"/>
  </hyperlinks>
  <pageMargins left="0.7" right="0.7" top="0.75" bottom="0.75" header="0.3" footer="0.3"/>
  <pageSetup paperSize="9" scale="59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00"/>
  <sheetViews>
    <sheetView showGridLines="0" view="pageBreakPreview" topLeftCell="A33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36" width="8.5703125" customWidth="1"/>
  </cols>
  <sheetData>
    <row r="1" spans="1:20" ht="10.5" customHeight="1" x14ac:dyDescent="0.2">
      <c r="B1" s="4" t="s">
        <v>23</v>
      </c>
    </row>
    <row r="2" spans="1:20" ht="10.5" customHeight="1" x14ac:dyDescent="0.2">
      <c r="B2" s="31" t="s">
        <v>235</v>
      </c>
    </row>
    <row r="3" spans="1:20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0" ht="10.5" customHeight="1" x14ac:dyDescent="0.2"/>
    <row r="5" spans="1:20" ht="10.5" customHeight="1" x14ac:dyDescent="0.2">
      <c r="A5" s="32"/>
      <c r="B5" s="33" t="s">
        <v>162</v>
      </c>
      <c r="C5" s="32"/>
      <c r="D5" s="34"/>
      <c r="E5" s="35"/>
      <c r="F5" s="35"/>
      <c r="G5" s="35"/>
      <c r="H5" s="35"/>
      <c r="I5" s="35"/>
      <c r="J5" s="35"/>
      <c r="K5" s="38"/>
      <c r="L5" s="27"/>
      <c r="M5" s="38"/>
    </row>
    <row r="6" spans="1:20" ht="10.5" customHeight="1" x14ac:dyDescent="0.2">
      <c r="A6" s="32"/>
      <c r="B6" s="33"/>
      <c r="C6" s="32"/>
      <c r="D6" s="34"/>
      <c r="E6" s="35"/>
      <c r="F6" s="35"/>
      <c r="G6" s="35"/>
      <c r="H6" s="35"/>
      <c r="I6" s="35"/>
      <c r="J6" s="35"/>
      <c r="K6" s="27"/>
      <c r="L6" s="38"/>
    </row>
    <row r="7" spans="1:20" ht="10.5" customHeight="1" x14ac:dyDescent="0.2">
      <c r="A7" s="30"/>
      <c r="B7" s="41" t="s">
        <v>60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24"/>
      <c r="Q7" s="25"/>
      <c r="R7" s="25"/>
      <c r="S7" s="25"/>
      <c r="T7" s="37"/>
    </row>
    <row r="8" spans="1:20" ht="10.5" customHeight="1" x14ac:dyDescent="0.2">
      <c r="A8" s="30"/>
      <c r="B8" s="2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  <c r="P8" s="37"/>
      <c r="Q8" s="37"/>
      <c r="R8" s="37"/>
      <c r="S8" s="40"/>
      <c r="T8" s="40"/>
    </row>
    <row r="9" spans="1:20" ht="10.5" customHeight="1" x14ac:dyDescent="0.2">
      <c r="A9" s="30"/>
      <c r="B9" s="28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  <c r="O9" s="37"/>
      <c r="P9" s="37"/>
      <c r="Q9" s="37"/>
      <c r="R9" s="40"/>
      <c r="S9" s="40"/>
    </row>
    <row r="10" spans="1:20" ht="10.5" customHeight="1" x14ac:dyDescent="0.2">
      <c r="A10" s="30"/>
      <c r="B10" s="2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37"/>
      <c r="P10" s="37"/>
      <c r="Q10" s="37"/>
      <c r="R10" s="40"/>
      <c r="S10" s="40"/>
    </row>
    <row r="11" spans="1:20" ht="10.5" customHeight="1" x14ac:dyDescent="0.2">
      <c r="A11" s="30"/>
      <c r="B11" s="28" t="s">
        <v>160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37"/>
      <c r="P11" s="37"/>
      <c r="Q11" s="37"/>
      <c r="R11" s="40"/>
      <c r="S11" s="40"/>
    </row>
    <row r="12" spans="1:20" ht="10.5" customHeight="1" x14ac:dyDescent="0.2">
      <c r="A12" s="30"/>
      <c r="B12" s="28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37"/>
      <c r="P12" s="37"/>
      <c r="Q12" s="37"/>
      <c r="R12" s="40"/>
      <c r="S12" s="40"/>
    </row>
    <row r="13" spans="1:20" ht="10.5" customHeight="1" x14ac:dyDescent="0.2">
      <c r="A13" s="30"/>
      <c r="B13" s="41" t="s">
        <v>163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37"/>
      <c r="P13" s="37"/>
      <c r="Q13" s="37"/>
      <c r="R13" s="40"/>
      <c r="S13" s="40"/>
    </row>
    <row r="14" spans="1:20" ht="10.5" customHeight="1" x14ac:dyDescent="0.2">
      <c r="A14" s="32"/>
      <c r="B14" s="41" t="s">
        <v>164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38"/>
      <c r="O14" s="41"/>
      <c r="P14" s="41"/>
      <c r="Q14" s="41"/>
      <c r="R14" s="39"/>
    </row>
    <row r="15" spans="1:20" ht="10.5" customHeight="1" x14ac:dyDescent="0.2">
      <c r="A15" s="32"/>
      <c r="B15" s="28" t="s">
        <v>165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23"/>
      <c r="N15" s="38"/>
      <c r="O15" s="23"/>
      <c r="P15" s="23"/>
      <c r="Q15" s="23"/>
      <c r="R15" s="39"/>
    </row>
    <row r="16" spans="1:20" ht="10.5" customHeight="1" x14ac:dyDescent="0.2">
      <c r="A16" s="32"/>
      <c r="B16" s="28" t="s">
        <v>166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38"/>
      <c r="O16" s="23"/>
      <c r="P16" s="23"/>
      <c r="Q16" s="23"/>
      <c r="R16" s="39"/>
    </row>
    <row r="17" spans="1:18" ht="10.5" customHeight="1" x14ac:dyDescent="0.2">
      <c r="A17" s="32"/>
      <c r="B17" s="2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  <c r="O17" s="37"/>
      <c r="P17" s="37"/>
      <c r="Q17" s="37"/>
      <c r="R17" s="37"/>
    </row>
    <row r="18" spans="1:18" ht="10.5" customHeight="1" x14ac:dyDescent="0.2">
      <c r="A18" s="32"/>
      <c r="B18" s="41" t="s">
        <v>167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25"/>
      <c r="O18" s="25"/>
      <c r="P18" s="25"/>
      <c r="Q18" s="25"/>
      <c r="R18" s="37"/>
    </row>
    <row r="19" spans="1:18" ht="10.5" customHeight="1" x14ac:dyDescent="0.2">
      <c r="A19" s="32"/>
      <c r="B19" s="28" t="s">
        <v>168</v>
      </c>
      <c r="C19" s="28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25"/>
      <c r="O19" s="25"/>
      <c r="P19" s="25"/>
      <c r="Q19" s="25"/>
      <c r="R19" s="37"/>
    </row>
    <row r="20" spans="1:18" ht="10.5" customHeight="1" x14ac:dyDescent="0.2">
      <c r="A20" s="32"/>
      <c r="B20" s="28" t="s">
        <v>169</v>
      </c>
      <c r="C20" s="28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37"/>
      <c r="O20" s="37"/>
      <c r="P20" s="37"/>
      <c r="Q20" s="37"/>
      <c r="R20" s="37"/>
    </row>
    <row r="21" spans="1:18" ht="10.5" customHeight="1" x14ac:dyDescent="0.2">
      <c r="A21" s="32"/>
      <c r="B21" s="36" t="s">
        <v>204</v>
      </c>
      <c r="C21" s="28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37"/>
      <c r="O21" s="37"/>
      <c r="P21" s="37"/>
      <c r="Q21" s="37"/>
      <c r="R21" s="37"/>
    </row>
    <row r="22" spans="1:18" ht="10.5" customHeight="1" x14ac:dyDescent="0.2">
      <c r="A22" s="32"/>
      <c r="B22" s="36" t="s">
        <v>205</v>
      </c>
      <c r="C22" s="28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37"/>
      <c r="O22" s="37"/>
      <c r="P22" s="37"/>
      <c r="Q22" s="37"/>
      <c r="R22" s="37"/>
    </row>
    <row r="23" spans="1:18" ht="10.5" customHeight="1" x14ac:dyDescent="0.2">
      <c r="A23" s="32"/>
      <c r="B23" s="36" t="s">
        <v>206</v>
      </c>
      <c r="C23" s="28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37"/>
      <c r="O23" s="37"/>
      <c r="P23" s="37"/>
      <c r="Q23" s="37"/>
      <c r="R23" s="37"/>
    </row>
    <row r="24" spans="1:18" ht="10.5" customHeight="1" x14ac:dyDescent="0.2">
      <c r="A24" s="32"/>
      <c r="B24" s="28" t="s">
        <v>170</v>
      </c>
      <c r="C24" s="28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37"/>
      <c r="O24" s="37"/>
      <c r="P24" s="37"/>
      <c r="Q24" s="37"/>
    </row>
    <row r="25" spans="1:18" ht="10.5" customHeight="1" x14ac:dyDescent="0.2">
      <c r="A25" s="32"/>
      <c r="B25" s="36" t="s">
        <v>207</v>
      </c>
      <c r="C25" s="28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37"/>
      <c r="O25" s="37"/>
      <c r="P25" s="37"/>
      <c r="Q25" s="37"/>
    </row>
    <row r="26" spans="1:18" ht="10.5" customHeight="1" x14ac:dyDescent="0.2">
      <c r="A26" s="32"/>
      <c r="B26" s="36" t="s">
        <v>212</v>
      </c>
      <c r="C26" s="28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37"/>
      <c r="O26" s="37"/>
      <c r="P26" s="37"/>
      <c r="Q26" s="37"/>
    </row>
    <row r="27" spans="1:18" ht="10.5" customHeight="1" x14ac:dyDescent="0.2">
      <c r="A27" s="32"/>
      <c r="B27" s="36" t="s">
        <v>211</v>
      </c>
      <c r="C27" s="2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37"/>
      <c r="O27" s="37"/>
      <c r="P27" s="37"/>
      <c r="Q27" s="37"/>
    </row>
    <row r="28" spans="1:18" ht="10.5" customHeight="1" x14ac:dyDescent="0.2">
      <c r="A28" s="32"/>
      <c r="B28" s="28" t="s">
        <v>171</v>
      </c>
      <c r="C28" s="28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37"/>
      <c r="O28" s="37"/>
      <c r="P28" s="37"/>
      <c r="Q28" s="37"/>
      <c r="R28" s="37"/>
    </row>
    <row r="29" spans="1:18" ht="10.5" customHeight="1" x14ac:dyDescent="0.2">
      <c r="A29" s="32"/>
      <c r="B29" s="28" t="s">
        <v>172</v>
      </c>
      <c r="C29" s="28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37"/>
      <c r="O29" s="37"/>
      <c r="P29" s="37"/>
      <c r="Q29" s="37"/>
      <c r="R29" s="37"/>
    </row>
    <row r="30" spans="1:18" ht="10.5" customHeight="1" x14ac:dyDescent="0.2">
      <c r="A30" s="32"/>
      <c r="B30" s="28" t="s">
        <v>173</v>
      </c>
      <c r="C30" s="28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37"/>
      <c r="O30" s="37"/>
      <c r="P30" s="37"/>
      <c r="Q30" s="37"/>
      <c r="R30" s="37"/>
    </row>
    <row r="31" spans="1:18" ht="10.5" customHeight="1" x14ac:dyDescent="0.2">
      <c r="A31" s="32"/>
      <c r="B31" s="36" t="s">
        <v>174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37"/>
      <c r="O31" s="37"/>
      <c r="P31" s="37"/>
      <c r="Q31" s="37"/>
      <c r="R31" s="37"/>
    </row>
    <row r="32" spans="1:18" ht="10.5" customHeight="1" x14ac:dyDescent="0.2">
      <c r="A32" s="32"/>
      <c r="B32" s="36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37"/>
      <c r="O32" s="37"/>
      <c r="P32" s="37"/>
      <c r="Q32" s="37"/>
      <c r="R32" s="37"/>
    </row>
    <row r="33" spans="1:19" ht="10.5" customHeight="1" x14ac:dyDescent="0.2">
      <c r="A33" s="32"/>
      <c r="B33" s="41" t="s">
        <v>175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25"/>
      <c r="O33" s="25"/>
      <c r="P33" s="25"/>
      <c r="Q33" s="25"/>
      <c r="R33" s="37"/>
    </row>
    <row r="34" spans="1:19" ht="10.5" customHeight="1" x14ac:dyDescent="0.2">
      <c r="A34" s="32"/>
      <c r="B34" s="41" t="s">
        <v>176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23"/>
      <c r="N34" s="37"/>
      <c r="O34" s="37"/>
      <c r="P34" s="37"/>
      <c r="Q34" s="37"/>
      <c r="R34" s="37"/>
      <c r="S34" s="37"/>
    </row>
    <row r="35" spans="1:19" ht="10.5" customHeight="1" x14ac:dyDescent="0.2">
      <c r="A35" s="32"/>
      <c r="B35" s="28" t="s">
        <v>177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37"/>
      <c r="O35" s="37"/>
      <c r="P35" s="37"/>
      <c r="Q35" s="37"/>
      <c r="R35" s="37"/>
    </row>
    <row r="36" spans="1:19" ht="10.5" customHeight="1" x14ac:dyDescent="0.2">
      <c r="A36" s="32"/>
      <c r="B36" s="28" t="s">
        <v>178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37"/>
      <c r="O36" s="37"/>
      <c r="P36" s="37"/>
      <c r="Q36" s="37"/>
    </row>
    <row r="37" spans="1:19" ht="10.5" customHeight="1" x14ac:dyDescent="0.2">
      <c r="A37" s="32"/>
      <c r="B37" s="28" t="s">
        <v>179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37"/>
      <c r="O37" s="37"/>
      <c r="P37" s="37"/>
      <c r="Q37" s="37"/>
    </row>
    <row r="38" spans="1:19" ht="10.5" customHeight="1" x14ac:dyDescent="0.2">
      <c r="A38" s="32"/>
      <c r="B38" s="28" t="s">
        <v>180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37"/>
      <c r="O38" s="37"/>
      <c r="P38" s="37"/>
      <c r="Q38" s="37"/>
    </row>
    <row r="39" spans="1:19" ht="10.5" customHeight="1" x14ac:dyDescent="0.2">
      <c r="A39" s="32"/>
      <c r="B39" s="36" t="s">
        <v>221</v>
      </c>
      <c r="C39" s="36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37"/>
      <c r="O39" s="37"/>
      <c r="P39" s="37"/>
      <c r="Q39" s="37"/>
    </row>
    <row r="40" spans="1:19" ht="10.5" customHeight="1" x14ac:dyDescent="0.2">
      <c r="A40" s="32"/>
      <c r="B40" s="36" t="s">
        <v>222</v>
      </c>
      <c r="C40" s="36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37"/>
      <c r="O40" s="37"/>
      <c r="P40" s="37"/>
      <c r="Q40" s="37"/>
    </row>
    <row r="41" spans="1:19" ht="10.5" customHeight="1" x14ac:dyDescent="0.2">
      <c r="A41" s="32"/>
      <c r="B41" s="36"/>
      <c r="C41" s="36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37"/>
      <c r="O41" s="37"/>
      <c r="P41" s="37"/>
      <c r="Q41" s="37"/>
    </row>
    <row r="42" spans="1:19" ht="10.5" customHeight="1" x14ac:dyDescent="0.2">
      <c r="A42" s="30"/>
      <c r="B42" s="41" t="s">
        <v>181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4"/>
      <c r="O42" s="37"/>
      <c r="P42" s="37"/>
      <c r="Q42" s="37"/>
      <c r="R42" s="40"/>
      <c r="S42" s="40"/>
    </row>
    <row r="43" spans="1:19" ht="10.5" customHeight="1" x14ac:dyDescent="0.2">
      <c r="A43" s="32"/>
      <c r="B43" s="41" t="s">
        <v>223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38"/>
      <c r="O43" s="41"/>
      <c r="P43" s="41"/>
      <c r="Q43" s="41"/>
      <c r="R43" s="39"/>
    </row>
    <row r="44" spans="1:19" ht="10.5" customHeight="1" x14ac:dyDescent="0.2">
      <c r="A44" s="32"/>
      <c r="B44" s="28" t="s">
        <v>182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23"/>
      <c r="N44" s="38"/>
      <c r="O44" s="23"/>
      <c r="P44" s="23"/>
      <c r="Q44" s="23"/>
      <c r="R44" s="39"/>
    </row>
    <row r="45" spans="1:19" ht="10.5" customHeight="1" x14ac:dyDescent="0.2">
      <c r="A45" s="32"/>
      <c r="B45" s="28" t="s">
        <v>183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38"/>
      <c r="O45" s="23"/>
      <c r="P45" s="23"/>
      <c r="Q45" s="23"/>
      <c r="R45" s="39"/>
    </row>
    <row r="46" spans="1:19" ht="10.5" customHeight="1" x14ac:dyDescent="0.2">
      <c r="A46" s="32"/>
      <c r="B46" s="28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4"/>
      <c r="O46" s="37"/>
      <c r="P46" s="37"/>
      <c r="Q46" s="37"/>
      <c r="R46" s="37"/>
    </row>
    <row r="47" spans="1:19" ht="10.5" customHeight="1" x14ac:dyDescent="0.2">
      <c r="A47" s="32"/>
      <c r="B47" s="41" t="s">
        <v>224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25"/>
      <c r="O47" s="25"/>
      <c r="P47" s="25"/>
      <c r="Q47" s="25"/>
      <c r="R47" s="37"/>
    </row>
    <row r="48" spans="1:19" ht="10.5" customHeight="1" x14ac:dyDescent="0.2">
      <c r="A48" s="32"/>
      <c r="B48" s="28" t="s">
        <v>184</v>
      </c>
      <c r="C48" s="28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25"/>
      <c r="O48" s="25"/>
      <c r="P48" s="25"/>
      <c r="Q48" s="25"/>
      <c r="R48" s="37"/>
    </row>
    <row r="49" spans="1:19" ht="10.5" customHeight="1" x14ac:dyDescent="0.2">
      <c r="A49" s="32"/>
      <c r="B49" s="28" t="s">
        <v>185</v>
      </c>
      <c r="C49" s="28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37"/>
      <c r="O49" s="37"/>
      <c r="P49" s="37"/>
      <c r="Q49" s="37"/>
      <c r="R49" s="37"/>
    </row>
    <row r="50" spans="1:19" ht="10.5" customHeight="1" x14ac:dyDescent="0.2">
      <c r="A50" s="32"/>
      <c r="B50" s="36" t="s">
        <v>225</v>
      </c>
      <c r="C50" s="28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37"/>
      <c r="O50" s="37"/>
      <c r="P50" s="37"/>
      <c r="Q50" s="37"/>
      <c r="R50" s="37"/>
    </row>
    <row r="51" spans="1:19" ht="10.5" customHeight="1" x14ac:dyDescent="0.2">
      <c r="A51" s="32"/>
      <c r="B51" s="36" t="s">
        <v>226</v>
      </c>
      <c r="C51" s="28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37"/>
      <c r="O51" s="37"/>
      <c r="P51" s="37"/>
      <c r="Q51" s="37"/>
      <c r="R51" s="37"/>
    </row>
    <row r="52" spans="1:19" ht="10.5" customHeight="1" x14ac:dyDescent="0.2">
      <c r="A52" s="32"/>
      <c r="B52" s="36" t="s">
        <v>227</v>
      </c>
      <c r="C52" s="28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37"/>
      <c r="O52" s="37"/>
      <c r="P52" s="37"/>
      <c r="Q52" s="37"/>
      <c r="R52" s="37"/>
    </row>
    <row r="53" spans="1:19" ht="10.5" customHeight="1" x14ac:dyDescent="0.2">
      <c r="A53" s="32"/>
      <c r="B53" s="28" t="s">
        <v>186</v>
      </c>
      <c r="C53" s="28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37"/>
      <c r="O53" s="37"/>
      <c r="P53" s="37"/>
      <c r="Q53" s="37"/>
    </row>
    <row r="54" spans="1:19" ht="10.5" customHeight="1" x14ac:dyDescent="0.2">
      <c r="A54" s="32"/>
      <c r="B54" s="36" t="s">
        <v>228</v>
      </c>
      <c r="C54" s="28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37"/>
      <c r="O54" s="37"/>
      <c r="P54" s="37"/>
      <c r="Q54" s="37"/>
    </row>
    <row r="55" spans="1:19" ht="10.5" customHeight="1" x14ac:dyDescent="0.2">
      <c r="A55" s="32"/>
      <c r="B55" s="36" t="s">
        <v>229</v>
      </c>
      <c r="C55" s="28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37"/>
      <c r="O55" s="37"/>
      <c r="P55" s="37"/>
      <c r="Q55" s="37"/>
    </row>
    <row r="56" spans="1:19" ht="10.5" customHeight="1" x14ac:dyDescent="0.2">
      <c r="A56" s="32"/>
      <c r="B56" s="36" t="s">
        <v>230</v>
      </c>
      <c r="C56" s="28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37"/>
      <c r="O56" s="37"/>
      <c r="P56" s="37"/>
      <c r="Q56" s="37"/>
    </row>
    <row r="57" spans="1:19" ht="10.5" customHeight="1" x14ac:dyDescent="0.2">
      <c r="A57" s="32"/>
      <c r="B57" s="28" t="s">
        <v>187</v>
      </c>
      <c r="C57" s="28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37"/>
      <c r="O57" s="37"/>
      <c r="P57" s="37"/>
      <c r="Q57" s="37"/>
      <c r="R57" s="37"/>
    </row>
    <row r="58" spans="1:19" ht="10.5" customHeight="1" x14ac:dyDescent="0.2">
      <c r="A58" s="32"/>
      <c r="B58" s="28" t="s">
        <v>188</v>
      </c>
      <c r="C58" s="28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37"/>
      <c r="O58" s="37"/>
      <c r="P58" s="37"/>
      <c r="Q58" s="37"/>
      <c r="R58" s="37"/>
    </row>
    <row r="59" spans="1:19" ht="10.5" customHeight="1" x14ac:dyDescent="0.2">
      <c r="A59" s="32"/>
      <c r="B59" s="28" t="s">
        <v>189</v>
      </c>
      <c r="C59" s="28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37"/>
      <c r="O59" s="37"/>
      <c r="P59" s="37"/>
      <c r="Q59" s="37"/>
      <c r="R59" s="37"/>
    </row>
    <row r="60" spans="1:19" ht="10.5" customHeight="1" x14ac:dyDescent="0.2">
      <c r="A60" s="32"/>
      <c r="B60" s="36" t="s">
        <v>190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37"/>
      <c r="O60" s="37"/>
      <c r="P60" s="37"/>
      <c r="Q60" s="37"/>
      <c r="R60" s="37"/>
    </row>
    <row r="61" spans="1:19" ht="10.5" customHeight="1" x14ac:dyDescent="0.2">
      <c r="A61" s="32"/>
      <c r="B61" s="36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37"/>
      <c r="O61" s="37"/>
      <c r="P61" s="37"/>
      <c r="Q61" s="37"/>
      <c r="R61" s="37"/>
    </row>
    <row r="62" spans="1:19" ht="10.5" customHeight="1" x14ac:dyDescent="0.2">
      <c r="A62" s="32"/>
      <c r="B62" s="41" t="s">
        <v>231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25"/>
      <c r="O62" s="25"/>
      <c r="P62" s="25"/>
      <c r="Q62" s="25"/>
      <c r="R62" s="37"/>
    </row>
    <row r="63" spans="1:19" ht="10.5" customHeight="1" x14ac:dyDescent="0.2">
      <c r="A63" s="32"/>
      <c r="B63" s="41" t="s">
        <v>232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23"/>
      <c r="N63" s="37"/>
      <c r="O63" s="37"/>
      <c r="P63" s="37"/>
      <c r="Q63" s="37"/>
      <c r="R63" s="37"/>
      <c r="S63" s="37"/>
    </row>
    <row r="64" spans="1:19" ht="10.5" customHeight="1" x14ac:dyDescent="0.2">
      <c r="A64" s="32"/>
      <c r="B64" s="28" t="s">
        <v>191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37"/>
      <c r="O64" s="37"/>
      <c r="P64" s="37"/>
      <c r="Q64" s="37"/>
      <c r="R64" s="37"/>
    </row>
    <row r="65" spans="1:18" ht="10.5" customHeight="1" x14ac:dyDescent="0.2">
      <c r="A65" s="32"/>
      <c r="B65" s="28" t="s">
        <v>192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37"/>
      <c r="O65" s="37"/>
      <c r="P65" s="37"/>
      <c r="Q65" s="37"/>
    </row>
    <row r="66" spans="1:18" ht="10.5" customHeight="1" x14ac:dyDescent="0.2">
      <c r="A66" s="32"/>
      <c r="B66" s="28" t="s">
        <v>193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37"/>
      <c r="O66" s="37"/>
      <c r="P66" s="37"/>
      <c r="Q66" s="37"/>
    </row>
    <row r="67" spans="1:18" ht="10.5" customHeight="1" x14ac:dyDescent="0.2">
      <c r="A67" s="32"/>
      <c r="B67" s="28" t="s">
        <v>194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37"/>
      <c r="O67" s="37"/>
      <c r="P67" s="37"/>
      <c r="Q67" s="37"/>
    </row>
    <row r="68" spans="1:18" ht="10.5" customHeight="1" x14ac:dyDescent="0.2">
      <c r="A68" s="32"/>
      <c r="B68" s="36" t="s">
        <v>233</v>
      </c>
      <c r="C68" s="36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37"/>
      <c r="O68" s="37"/>
      <c r="P68" s="37"/>
      <c r="Q68" s="37"/>
    </row>
    <row r="69" spans="1:18" ht="10.5" customHeight="1" x14ac:dyDescent="0.2">
      <c r="A69" s="32"/>
      <c r="B69" s="36" t="s">
        <v>234</v>
      </c>
      <c r="C69" s="36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37"/>
      <c r="O69" s="37"/>
      <c r="P69" s="37"/>
      <c r="Q69" s="37"/>
    </row>
    <row r="70" spans="1:18" ht="10.5" customHeight="1" x14ac:dyDescent="0.2">
      <c r="A70" s="32"/>
      <c r="B70" s="28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37"/>
      <c r="O70" s="37"/>
      <c r="P70" s="37"/>
      <c r="Q70" s="37"/>
    </row>
    <row r="71" spans="1:18" ht="10.5" customHeight="1" x14ac:dyDescent="0.2">
      <c r="A71" s="32"/>
      <c r="B71" s="41" t="s">
        <v>88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39"/>
    </row>
    <row r="72" spans="1:18" ht="10.5" customHeight="1" x14ac:dyDescent="0.2">
      <c r="A72" s="32"/>
      <c r="B72" s="41" t="s">
        <v>87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37"/>
      <c r="O72" s="37"/>
      <c r="P72" s="37"/>
      <c r="Q72" s="37"/>
      <c r="R72" s="26"/>
    </row>
    <row r="73" spans="1:18" ht="10.5" customHeight="1" x14ac:dyDescent="0.2">
      <c r="A73" s="32"/>
      <c r="B73" s="41" t="s">
        <v>106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39"/>
    </row>
    <row r="74" spans="1:18" ht="10.5" customHeight="1" x14ac:dyDescent="0.2">
      <c r="A74" s="32"/>
      <c r="B74" s="41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37"/>
      <c r="O74" s="37"/>
      <c r="P74" s="37"/>
      <c r="Q74" s="37"/>
      <c r="R74" s="26"/>
    </row>
    <row r="75" spans="1:18" ht="10.5" customHeight="1" x14ac:dyDescent="0.2">
      <c r="A75" s="32"/>
      <c r="B75" s="41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39"/>
    </row>
    <row r="76" spans="1:18" ht="10.5" customHeight="1" x14ac:dyDescent="0.2">
      <c r="A76" s="32"/>
      <c r="B76" s="41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37"/>
      <c r="O76" s="37"/>
      <c r="P76" s="37"/>
      <c r="Q76" s="37"/>
      <c r="R76" s="26"/>
    </row>
    <row r="77" spans="1:18" ht="10.5" customHeight="1" x14ac:dyDescent="0.2">
      <c r="A77" s="32"/>
      <c r="B77" s="41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39"/>
    </row>
    <row r="78" spans="1:18" ht="10.5" customHeight="1" x14ac:dyDescent="0.2">
      <c r="A78" s="32"/>
      <c r="B78" s="41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37"/>
      <c r="O78" s="37"/>
      <c r="P78" s="37"/>
      <c r="Q78" s="37"/>
      <c r="R78" s="26"/>
    </row>
    <row r="79" spans="1:18" ht="10.5" customHeight="1" x14ac:dyDescent="0.2">
      <c r="A79" s="32"/>
      <c r="B79" s="41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39"/>
    </row>
    <row r="80" spans="1:18" ht="10.5" customHeight="1" x14ac:dyDescent="0.2">
      <c r="A80" s="32"/>
      <c r="B80" s="36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38"/>
      <c r="O80" s="23"/>
      <c r="P80" s="23"/>
      <c r="Q80" s="23"/>
      <c r="R80" s="39"/>
    </row>
    <row r="81" spans="1:18" ht="10.5" customHeight="1" x14ac:dyDescent="0.2">
      <c r="A81" s="32"/>
      <c r="B81" s="36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38"/>
      <c r="O81" s="23"/>
      <c r="P81" s="23"/>
      <c r="Q81" s="23"/>
      <c r="R81" s="39"/>
    </row>
    <row r="82" spans="1:18" ht="10.5" customHeight="1" x14ac:dyDescent="0.2">
      <c r="A82" s="32"/>
      <c r="B82" s="36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37"/>
      <c r="O82" s="37"/>
      <c r="P82" s="37"/>
      <c r="Q82" s="37"/>
    </row>
    <row r="83" spans="1:18" ht="10.5" customHeight="1" x14ac:dyDescent="0.2">
      <c r="A83" s="32"/>
      <c r="B83" s="36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37"/>
      <c r="O83" s="37"/>
      <c r="P83" s="37"/>
      <c r="Q83" s="37"/>
    </row>
    <row r="84" spans="1:18" ht="10.5" customHeight="1" x14ac:dyDescent="0.2">
      <c r="A84" s="32"/>
      <c r="B84" s="36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37"/>
      <c r="O84" s="37"/>
      <c r="P84" s="37"/>
      <c r="Q84" s="37"/>
    </row>
    <row r="85" spans="1:18" ht="10.5" customHeight="1" x14ac:dyDescent="0.2">
      <c r="A85" s="32"/>
      <c r="B85" s="41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37"/>
      <c r="O85" s="37"/>
      <c r="P85" s="37"/>
      <c r="Q85" s="37"/>
      <c r="R85" s="26"/>
    </row>
    <row r="86" spans="1:18" ht="10.5" customHeight="1" x14ac:dyDescent="0.2">
      <c r="A86" s="32"/>
      <c r="B86" s="41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39"/>
    </row>
    <row r="87" spans="1:18" ht="10.5" customHeight="1" x14ac:dyDescent="0.2">
      <c r="A87" s="32"/>
      <c r="B87" s="41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37"/>
      <c r="O87" s="37"/>
      <c r="P87" s="37"/>
      <c r="Q87" s="37"/>
      <c r="R87" s="26"/>
    </row>
    <row r="88" spans="1:18" ht="10.5" customHeight="1" x14ac:dyDescent="0.2">
      <c r="A88" s="32"/>
      <c r="B88" s="41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39"/>
    </row>
    <row r="89" spans="1:18" ht="10.5" customHeight="1" x14ac:dyDescent="0.2">
      <c r="A89" s="32"/>
      <c r="B89" s="41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37"/>
      <c r="O89" s="37"/>
      <c r="P89" s="37"/>
      <c r="Q89" s="37"/>
      <c r="R89" s="26"/>
    </row>
    <row r="90" spans="1:18" ht="10.5" customHeight="1" x14ac:dyDescent="0.2">
      <c r="A90" s="32"/>
      <c r="B90" s="41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39"/>
    </row>
    <row r="91" spans="1:18" ht="10.5" customHeight="1" x14ac:dyDescent="0.2">
      <c r="A91" s="32"/>
      <c r="B91" s="41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37"/>
      <c r="O91" s="37"/>
      <c r="P91" s="37"/>
      <c r="Q91" s="37"/>
      <c r="R91" s="26"/>
    </row>
    <row r="92" spans="1:18" ht="10.5" customHeight="1" x14ac:dyDescent="0.2">
      <c r="A92" s="32"/>
      <c r="B92" s="41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39"/>
    </row>
    <row r="93" spans="1:18" ht="10.5" customHeight="1" x14ac:dyDescent="0.2">
      <c r="A93" s="32"/>
      <c r="B93" s="41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</row>
    <row r="94" spans="1:18" ht="10.5" customHeight="1" x14ac:dyDescent="0.2">
      <c r="A94" s="32"/>
    </row>
    <row r="95" spans="1:18" ht="10.5" customHeight="1" x14ac:dyDescent="0.2"/>
    <row r="96" spans="1:18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hyperlinks>
    <hyperlink ref="B7" location="'Introducción. Ficha'!A1" display="INTRODUCCIÓN" xr:uid="{00000000-0004-0000-0100-000000000000}"/>
    <hyperlink ref="B14" location="'1.1.1. Datos General. Modelos'!A1" display="1_1.- DATOS GENERALES EN LOS CENTROS DE ATENCIÓN A PERSONAS MAYORES" xr:uid="{00000000-0004-0000-0100-000002000000}"/>
    <hyperlink ref="B15" location="'1.1.1. Datos General. Modelos'!A1" display="1_1.1. Modelos de gestión en los centros de atención a personas mayores" xr:uid="{00000000-0004-0000-0100-000003000000}"/>
    <hyperlink ref="B18" location="'1.2.1. Dotación. Plazas y tipos'!A1" display="1_2. DOTACIÓN DE PLAZAS Y HABITACIONES EN LOS CENTROS DE ATENCIÓN A PERSONAS MAYORES" xr:uid="{00000000-0004-0000-0100-000005000000}"/>
    <hyperlink ref="B20" location="'1.2.2.1. Dotación. Plazas, resi'!A1" display="1.2.2. Plazas y residentes en centros de atención a personas mayores" xr:uid="{00000000-0004-0000-0100-000006000000}"/>
    <hyperlink ref="B29" location="'2.2. Dotación. Servicios proxim'!A1" display="2.3. SERVICIOS DE PROXIMIDAD" xr:uid="{00000000-0004-0000-0100-000007000000}"/>
    <hyperlink ref="B30" location="'2.4. Dotación. Habitaciones'!A1" display="2.4. TIPOS DE HABITACIÓN" xr:uid="{00000000-0004-0000-0100-000008000000}"/>
    <hyperlink ref="B38" location="'1.4.4.1. Personal. Niveles aten'!A1" display="1.4.4. Niveles de atención del personal en centros de atención a personas mayores" xr:uid="{00000000-0004-0000-0100-000009000000}"/>
    <hyperlink ref="B37" location="'4.3. Personal. Tipo jornada'!A1" display="4.3. PERSONAL POR TIPO DE JORNADA" xr:uid="{00000000-0004-0000-0100-00000A000000}"/>
    <hyperlink ref="B36" location="'1.4.2. Personal. Sexo'!A1" display="1_4.2. Personal por sexo en los centros de atención a personas mayores" xr:uid="{00000000-0004-0000-0100-00000B000000}"/>
    <hyperlink ref="B33" location="'3.1. Infraestructuras. Superfic'!A1" display="3. INFORMACIÓN BÁSICA DE LAS INFRAESTRUCTURAS" xr:uid="{00000000-0004-0000-0100-00000C000000}"/>
    <hyperlink ref="B28" location="'2.4. Residentes. Empadronados'!A1" display="2.4. RESIDENTES EMPADRONADOS" xr:uid="{00000000-0004-0000-0100-00000D000000}"/>
    <hyperlink ref="B71" location="'Anexo I. Abreviaturas'!A1" display="Anexo I. Abreviaturas" xr:uid="{00000000-0004-0000-0100-000010000000}"/>
    <hyperlink ref="B72" location="'Anexo II. Términos'!A1" display="Anexo II. Términos" xr:uid="{00000000-0004-0000-0100-000011000000}"/>
    <hyperlink ref="B73" location="'Anexo II. Términos (cont.)'!A1" display="Anexo II. Términos (continuación)" xr:uid="{00000000-0004-0000-0100-000012000000}"/>
    <hyperlink ref="B16" location="'1.1.2. Datos General. Centros R'!A1" display="1_1.2. Ratios de población en los centros de atención a personas mayores" xr:uid="{00000000-0004-0000-0100-000013000000}"/>
    <hyperlink ref="B24" location="'3.2. Residentes. Perfil'!A1" display="3.2. PERFIL DEL RESIDENTE" xr:uid="{00000000-0004-0000-0100-000014000000}"/>
    <hyperlink ref="B29" location="'1.2.5. Dotación. Servicios prox'!A1" display="1_2.5. Servicios de proximidad en los centros de atención a personas mayores" xr:uid="{00000000-0004-0000-0100-000015000000}"/>
    <hyperlink ref="B30" location="'1.2.6.1. Dotación. Habitaciones'!A1" display="1_2.6. Habitaciones en los centros de atención a personas mayores" xr:uid="{00000000-0004-0000-0100-000016000000}"/>
    <hyperlink ref="B24" location="'1.2.2.3. Dotación. Plazas, resi'!A1" display="1.2.3. Perfil del residente en centros de atención a personas mayores" xr:uid="{00000000-0004-0000-0100-000017000000}"/>
    <hyperlink ref="B28" location="'1.2.4. Dotación. Empadronados'!Área_de_impresión" display="1.2.4. Residentes empadronados en centros de atención a personas mayores" xr:uid="{00000000-0004-0000-0100-000018000000}"/>
    <hyperlink ref="B2" location="Índice!A1" display="Informe censo de centros residenciales de servicios sociales" xr:uid="{00000000-0004-0000-0100-000019000000}"/>
    <hyperlink ref="B33" location="'1.3. Infraestructuras. Caracter'!Área_de_impresión" display="1.3. INFORMACIÓN DE LAS INFRAESTRUCTURAS EN CENTROS DE ATENCIÓN A PERSONAS MAYORES" xr:uid="{00000000-0004-0000-0100-00001A000000}"/>
    <hyperlink ref="B37" location="'1.4.3. Personal. Tipo jornada'!A1" display="1_4.3. Personal por tipo de jornada en los centros de atención a personas mayores" xr:uid="{00000000-0004-0000-0100-00001B000000}"/>
    <hyperlink ref="B19" location="'1.2.1. Dotación. Plazas y tipos'!A1" display="1_2.1. Plazas en los centros de atención a personas mayores" xr:uid="{00000000-0004-0000-0100-00001C000000}"/>
    <hyperlink ref="B31" location="'1.2.6.1. Dotación. Habitaciones'!A1" display="1_2.6.1. Habitaciones de todos los tipos en los centros de atención a personas mayores" xr:uid="{00000000-0004-0000-0100-00001D000000}"/>
    <hyperlink ref="B13" location="'1. Centros de mayores'!A1" display="1_ CENTROS DE ATENCIÓN A PERSONAS MAYORES" xr:uid="{00000000-0004-0000-0100-00001F000000}"/>
    <hyperlink ref="B11" location="'Introducción. Tipos de centro'!A1" display="TIPOS DE CENTRO" xr:uid="{00000000-0004-0000-0100-000020000000}"/>
    <hyperlink ref="B42" location="'2. Centros de discapacidad'!A1" display="2_ CENTROS DE ATENCIÓN A PERSONAS CON DISCAPACIDAD" xr:uid="{00000000-0004-0000-0100-000021000000}"/>
    <hyperlink ref="B34" location="'1.4.1. Personal. Vinculación'!A1" display="1.4. DATOS DE PERSONAL EN CENTROS DE ATENCIÓN A PERSONAS MAYORES" xr:uid="{00000000-0004-0000-0100-000022000000}"/>
    <hyperlink ref="B35" location="'1.4.1. Personal. Vinculación'!A1" display="1.4.1. Personal por tipo de vinculación en centros de atención a personas mayores" xr:uid="{00000000-0004-0000-0100-000023000000}"/>
    <hyperlink ref="B21" location="'1.2.2.1. Dotación. Plazas, resi'!A1" display="1.2.2.1. Plazas y residentes en centros de atención a personas mayores" xr:uid="{00000000-0004-0000-0100-000024000000}"/>
    <hyperlink ref="B22" location="'1.2.2.2. Dotación. Plazas, resi'!A1" display="1.2.2.2. Plazas y residentes por titularidad en centros de atención a personas mayores" xr:uid="{00000000-0004-0000-0100-000025000000}"/>
    <hyperlink ref="B23" location="'1.2.2.3. Dotación. Plazas, resi'!A1" display="1.2.2.2. Plazas y residentes por titularidad en centros de atención a personas mayores" xr:uid="{00000000-0004-0000-0100-000026000000}"/>
    <hyperlink ref="B25" location="'1.2.3.1. Dotación. Perfil resid'!A1" display="1.2.3.1. Perfil del resisente por sexo, edad y grado en centros de atención a personas mayores" xr:uid="{00000000-0004-0000-0100-000027000000}"/>
    <hyperlink ref="B26" location="'1.2.3.2. Dotación. Perfil resid'!A1" display="1.2.3.2. Perfil del residente por grado de dependencia y titularidad del centro en centros de atención a personas mayores" xr:uid="{00000000-0004-0000-0100-000028000000}"/>
    <hyperlink ref="B27" location="'1.2.3.3. Dotación. Perfil resid'!A1" display="1.2.3.3. Perfil del residente por sexo en centros de atención a personas mayores" xr:uid="{00000000-0004-0000-0100-000029000000}"/>
    <hyperlink ref="B39" location="'1.4.4.1. Personal. Niveles aten'!A1" display="1.4.4.1. Niveles de atención del personal por modelo de gestión en centros de atención a personas mayores" xr:uid="{00000000-0004-0000-0100-00002A000000}"/>
    <hyperlink ref="B40" location="'1.4.4.2. Personal. Niveles aten'!A1" display="1.4.4.2. Niveles de atención del personal por CCAA en centros de atención a personas mayores" xr:uid="{00000000-0004-0000-0100-00002B000000}"/>
    <hyperlink ref="B43" location="'2.1.1. Datos General. Modelos'!A1" display="2.1.- DATOS GENERALES EN CENTROS DE ATENCIÓN A personas con discapacidad" xr:uid="{00000000-0004-0000-0100-00002C000000}"/>
    <hyperlink ref="B44" location="'2.1.1. Datos General. Modelos'!A1" display="2.1.1. Modelos de gestión en centros de atención a personas con discapacidad" xr:uid="{00000000-0004-0000-0100-00002D000000}"/>
    <hyperlink ref="B47" location="'2.2.1. Dotación. Plazas y tipos'!A1" display="2.2. DOTACIÓN DE PLAZAS Y HABITACIONES EN CENTROS DE ATENCIÓN A personas con discapacidad" xr:uid="{00000000-0004-0000-0100-00002F000000}"/>
    <hyperlink ref="B49" location="'2.2.2.1. Dotación. Plazas, resi'!A1" display="2.2.2. Plazas y residentes en centros de atención a personas con discapacidad" xr:uid="{00000000-0004-0000-0100-000030000000}"/>
    <hyperlink ref="B58" location="'2.2.5. Dotación. Servicios prox'!A1" display="2.2.5. Servicios de proximidad en centros de atención a personas con discapacidad" xr:uid="{00000000-0004-0000-0100-000031000000}"/>
    <hyperlink ref="B59" location="'2.2.6.1. Dotación. Habitaciones'!A1" display="2.2.6. Habitaciones en centros de atención a personas con discapacidad" xr:uid="{00000000-0004-0000-0100-000032000000}"/>
    <hyperlink ref="B67" location="'2.4.4.1. Personal. Niveles aten'!A1" display="2.4.4. Niveles de atención del personal en centros de atención a personas con discapacidad" xr:uid="{00000000-0004-0000-0100-000033000000}"/>
    <hyperlink ref="B66" location="'2.4.3. Personal. Tipo jornada'!Área_de_impresión" display="2.4.3. Personal por tipo de jornada en centros de atención a personas con discapacidad" xr:uid="{00000000-0004-0000-0100-000034000000}"/>
    <hyperlink ref="B65" location="'2.4.2. Personal. Sexo'!Área_de_impresión" display="2.4.2. Personal por sexo en centros de atención a personas con discapacidad" xr:uid="{00000000-0004-0000-0100-000035000000}"/>
    <hyperlink ref="B62" location="'2.3. Infraestructuras. Caracter'!A1" display="2.3. INFORMACIÓN DE LAS INFRAESTRUCTURAS EN CENTROS DE ATENCIÓN A personas con discapacidad" xr:uid="{00000000-0004-0000-0100-000036000000}"/>
    <hyperlink ref="B57" location="'2.2.4. Dotación. Empadronados'!A1" display="2.2.4. Residentes empadronados en centros de atención a personas con discapacidad" xr:uid="{00000000-0004-0000-0100-000037000000}"/>
    <hyperlink ref="B45" location="'2.1.2. Datos General. Centros R'!A1" display="2.1.2. Ratios de población en centros de atención a personas con discapacidad" xr:uid="{00000000-0004-0000-0100-000038000000}"/>
    <hyperlink ref="B53" location="'2.2.3.1. Dotación. Perfil resid'!A1" display="2.2.3. Perfil del residente en centros de atención a personas con discapacidad" xr:uid="{00000000-0004-0000-0100-000039000000}"/>
    <hyperlink ref="B48" location="'2.2.1. Dotación. Plazas y tipos'!A1" display="2.2.1. Plazas en centros de atención a personas con discapacidad" xr:uid="{00000000-0004-0000-0100-00003A000000}"/>
    <hyperlink ref="B60" location="'2.2.6.1. Dotación. Habitaciones'!A1" display="2.2.6.1. Habitaciones de todos los tipos en centros de atención a personas con discapacidad" xr:uid="{00000000-0004-0000-0100-00003B000000}"/>
    <hyperlink ref="B63" location="'2.4.1. Personal. Vinculación'!Área_de_impresión" display="2.4. DATOS DE PERSONAL EN CENTROS DE ATENCIÓN A personas con discapacidad" xr:uid="{00000000-0004-0000-0100-00003D000000}"/>
    <hyperlink ref="B64" location="'2.4.1. Personal. Vinculación'!A1" display="2.4.1. Personal por tipo de vinculación en centros de atención a personas con discapacidad" xr:uid="{00000000-0004-0000-0100-00003E000000}"/>
    <hyperlink ref="B50" location="'2.2.2.1. Dotación. Plazas, resi'!A1" display="2.2.2.1. Plazas y residentes en centros de atención a personas con discapacidad" xr:uid="{00000000-0004-0000-0100-00003F000000}"/>
    <hyperlink ref="B51" location="'2.2.2.2. Dotación. Plazas, resi'!A1" display="2.2.2.2. Plazas y residentes por titularidad en centros de atención a personas con discapacidad" xr:uid="{00000000-0004-0000-0100-000040000000}"/>
    <hyperlink ref="B52" location="'2.2.2.3. Dotación. Plazas, resi'!A1" display="2.2.2.3. Porcentaje de ocupación de las plazas en centros de atención a personas con discapacidad" xr:uid="{00000000-0004-0000-0100-000041000000}"/>
    <hyperlink ref="B54" location="'2.2.3.1. Dotación. Perfil resid'!A1" display="2.2.3.1. Perfil del resisente por sexo, edad y grado en centros de atención a personas con discapacidad" xr:uid="{00000000-0004-0000-0100-000042000000}"/>
    <hyperlink ref="B55" location="'2.2.3.2. Dotación. Perfil resid'!A1" display="2.2.3.2. Perfil del residente por grado de dependencia, edad o sexo y titularidad del centro en centros de atención a personas con discapacidad" xr:uid="{00000000-0004-0000-0100-000043000000}"/>
    <hyperlink ref="B56" location="'2.2.3.3. Dotación. Perfil resid'!A1" display="2.2.3.3. Perfil del residente por sexo en centros de atención a personas con discapacidad" xr:uid="{00000000-0004-0000-0100-000044000000}"/>
    <hyperlink ref="B68" location="'2.4.4.1. Personal. Niveles aten'!A1" display="2.4.4.1. Niveles de atención del personal por modelo de gestión en centros de atención a personas con discapacidad" xr:uid="{00000000-0004-0000-0100-000045000000}"/>
    <hyperlink ref="B69" location="'2.4.4.2. Personal. Niveles aten'!A1" display="2.4.4.2. Niveles de atención del personal por CCAA en centros de atención a personas con discapacidad" xr:uid="{00000000-0004-0000-0100-000046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B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42" width="8.5703125" customWidth="1"/>
  </cols>
  <sheetData>
    <row r="1" spans="1:28" ht="10.5" customHeight="1" x14ac:dyDescent="0.2">
      <c r="P1" s="9"/>
      <c r="Q1" s="9"/>
    </row>
    <row r="2" spans="1:28" ht="10.5" customHeight="1" x14ac:dyDescent="0.2">
      <c r="B2" s="31" t="s">
        <v>235</v>
      </c>
      <c r="C2" s="31"/>
      <c r="D2" s="31"/>
      <c r="E2" s="31"/>
      <c r="F2" s="31"/>
      <c r="P2" s="9"/>
      <c r="Q2" s="9"/>
    </row>
    <row r="3" spans="1:28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P3" s="9"/>
      <c r="Q3" s="9"/>
    </row>
    <row r="4" spans="1:28" ht="10.5" customHeight="1" x14ac:dyDescent="0.2">
      <c r="A4" s="45"/>
      <c r="O4" s="4"/>
      <c r="P4" s="9"/>
      <c r="Q4" s="9"/>
      <c r="R4" s="4"/>
      <c r="S4" s="4"/>
      <c r="T4" s="4"/>
      <c r="U4" s="4"/>
      <c r="V4" s="4"/>
    </row>
    <row r="5" spans="1:28" ht="10.5" customHeight="1" x14ac:dyDescent="0.2">
      <c r="A5" s="45"/>
      <c r="B5" s="44" t="str">
        <f>Índice!$B$37</f>
        <v>1.4.3. Personal por tipo de jornada en centros de atención a personas mayores</v>
      </c>
      <c r="C5" s="44"/>
      <c r="D5" s="44"/>
      <c r="E5" s="44"/>
      <c r="F5" s="44"/>
      <c r="O5" s="4"/>
      <c r="P5" s="9"/>
      <c r="Q5" s="9"/>
      <c r="R5" s="4"/>
      <c r="S5" s="4"/>
      <c r="T5" s="4"/>
      <c r="U5" s="4"/>
      <c r="V5" s="4"/>
    </row>
    <row r="6" spans="1:28" ht="10.5" customHeight="1" x14ac:dyDescent="0.2">
      <c r="A6" s="45"/>
      <c r="O6" s="4"/>
      <c r="P6" s="9"/>
      <c r="Q6" s="9"/>
      <c r="R6" s="4"/>
      <c r="S6" s="4"/>
      <c r="T6" s="4"/>
      <c r="U6" s="4"/>
      <c r="V6" s="4"/>
    </row>
    <row r="7" spans="1:28" ht="10.5" customHeight="1" x14ac:dyDescent="0.2">
      <c r="A7" s="54"/>
      <c r="B7" s="579" t="str">
        <f>'Anexo I. Abreviaturas'!$B$38</f>
        <v>Centros de atención a personas mayores</v>
      </c>
      <c r="C7" s="580"/>
      <c r="D7" s="580"/>
      <c r="E7" s="580"/>
      <c r="F7" s="580"/>
      <c r="G7" s="580"/>
      <c r="H7" s="580"/>
      <c r="I7" s="580"/>
      <c r="J7" s="580"/>
      <c r="K7" s="581"/>
      <c r="P7" s="166"/>
      <c r="Q7" s="166"/>
    </row>
    <row r="8" spans="1:28" ht="10.5" customHeight="1" x14ac:dyDescent="0.2">
      <c r="B8" s="443" t="str">
        <f>'Anexo I. Abreviaturas'!$B$64</f>
        <v>Modelo de gestión</v>
      </c>
      <c r="C8" s="444"/>
      <c r="D8" s="444"/>
      <c r="E8" s="444"/>
      <c r="F8" s="445"/>
      <c r="G8" s="436" t="str">
        <f>'Anexo I. Abreviaturas'!$B$59</f>
        <v>Jornada completa</v>
      </c>
      <c r="H8" s="437"/>
      <c r="I8" s="452" t="str">
        <f>'Anexo I. Abreviaturas'!$B$61</f>
        <v>Jornada parcial</v>
      </c>
      <c r="J8" s="437"/>
      <c r="K8" s="88" t="str">
        <f>'Anexo II. Términos'!$B$51</f>
        <v>Total</v>
      </c>
      <c r="L8" s="55"/>
      <c r="M8" s="55"/>
      <c r="N8" s="55"/>
      <c r="P8" s="9"/>
      <c r="Q8" s="9"/>
      <c r="AA8" s="55"/>
      <c r="AB8" s="55"/>
    </row>
    <row r="9" spans="1:28" ht="10.5" customHeight="1" x14ac:dyDescent="0.2">
      <c r="B9" s="449"/>
      <c r="C9" s="450"/>
      <c r="D9" s="450"/>
      <c r="E9" s="450"/>
      <c r="F9" s="451"/>
      <c r="G9" s="173" t="str">
        <f>'Anexo I. Abreviaturas'!$B$16</f>
        <v>Núm.</v>
      </c>
      <c r="H9" s="175" t="str">
        <f>'Anexo I. Abreviaturas'!$B$10</f>
        <v>% Mod.</v>
      </c>
      <c r="I9" s="181" t="str">
        <f>'Anexo I. Abreviaturas'!$B$16</f>
        <v>Núm.</v>
      </c>
      <c r="J9" s="175" t="str">
        <f>'Anexo I. Abreviaturas'!$B$10</f>
        <v>% Mod.</v>
      </c>
      <c r="K9" s="284" t="str">
        <f>'Anexo I. Abreviaturas'!$B$16</f>
        <v>Núm.</v>
      </c>
      <c r="L9" s="325"/>
      <c r="M9" s="74"/>
      <c r="N9" s="73"/>
      <c r="P9" s="9"/>
      <c r="Q9" s="9"/>
    </row>
    <row r="10" spans="1:28" ht="10.5" customHeight="1" x14ac:dyDescent="0.2">
      <c r="A10" s="4"/>
      <c r="B10" s="460" t="str">
        <f>'Anexo II. Términos'!$B$46</f>
        <v>Titularidad pública y gestión privada con lucro</v>
      </c>
      <c r="C10" s="461"/>
      <c r="D10" s="461"/>
      <c r="E10" s="461"/>
      <c r="F10" s="462"/>
      <c r="G10" s="75">
        <v>11981</v>
      </c>
      <c r="H10" s="105">
        <f t="shared" ref="H10:H15" si="0">IF(G10=0,"-",G10/$K10)</f>
        <v>0.66843338540504349</v>
      </c>
      <c r="I10" s="178">
        <v>5943</v>
      </c>
      <c r="J10" s="241">
        <f t="shared" ref="J10:J15" si="1">IF(I10=0,"-",I10/$K10)</f>
        <v>0.33156661459495651</v>
      </c>
      <c r="K10" s="77">
        <f>G10+I10</f>
        <v>17924</v>
      </c>
      <c r="L10" s="226"/>
      <c r="M10" s="48"/>
      <c r="N10" s="49"/>
      <c r="P10" s="9"/>
      <c r="Q10" s="9"/>
    </row>
    <row r="11" spans="1:28" ht="10.5" customHeight="1" x14ac:dyDescent="0.2">
      <c r="A11" s="4"/>
      <c r="B11" s="440" t="str">
        <f>'Anexo II. Términos'!$B$47</f>
        <v>Titularidad pública y gestión privada sin lucro</v>
      </c>
      <c r="C11" s="441"/>
      <c r="D11" s="441"/>
      <c r="E11" s="441"/>
      <c r="F11" s="442"/>
      <c r="G11" s="78">
        <v>3901</v>
      </c>
      <c r="H11" s="106">
        <f t="shared" si="0"/>
        <v>0.65640249032475184</v>
      </c>
      <c r="I11" s="108">
        <v>2042</v>
      </c>
      <c r="J11" s="242">
        <f t="shared" si="1"/>
        <v>0.34359750967524821</v>
      </c>
      <c r="K11" s="79">
        <f t="shared" ref="K11:K12" si="2">G11+I11</f>
        <v>5943</v>
      </c>
      <c r="L11" s="51"/>
      <c r="M11" s="50"/>
      <c r="N11" s="51"/>
      <c r="P11" s="9"/>
      <c r="Q11" s="9"/>
    </row>
    <row r="12" spans="1:28" ht="10.5" customHeight="1" x14ac:dyDescent="0.2">
      <c r="A12" s="4"/>
      <c r="B12" s="440" t="str">
        <f>'Anexo II. Términos'!$B$48</f>
        <v>Titularidad y gestión pública</v>
      </c>
      <c r="C12" s="441"/>
      <c r="D12" s="441"/>
      <c r="E12" s="441"/>
      <c r="F12" s="442"/>
      <c r="G12" s="78">
        <v>33969</v>
      </c>
      <c r="H12" s="106">
        <f t="shared" si="0"/>
        <v>0.82631540538568193</v>
      </c>
      <c r="I12" s="108">
        <v>7140</v>
      </c>
      <c r="J12" s="242">
        <f t="shared" si="1"/>
        <v>0.17368459461431804</v>
      </c>
      <c r="K12" s="79">
        <f t="shared" si="2"/>
        <v>41109</v>
      </c>
      <c r="L12" s="226"/>
      <c r="M12" s="48"/>
      <c r="N12" s="49"/>
      <c r="P12" s="9"/>
      <c r="Q12" s="9"/>
    </row>
    <row r="13" spans="1:28" ht="10.5" customHeight="1" x14ac:dyDescent="0.2">
      <c r="A13" s="4"/>
      <c r="B13" s="440" t="str">
        <f>'Anexo II. Términos'!$B$49</f>
        <v>Titularidad y gestión privada con lucro</v>
      </c>
      <c r="C13" s="441"/>
      <c r="D13" s="441"/>
      <c r="E13" s="441"/>
      <c r="F13" s="442"/>
      <c r="G13" s="78">
        <v>64366</v>
      </c>
      <c r="H13" s="106">
        <f t="shared" si="0"/>
        <v>0.70819030014963469</v>
      </c>
      <c r="I13" s="108">
        <v>26522</v>
      </c>
      <c r="J13" s="242">
        <f t="shared" si="1"/>
        <v>0.29180969985036531</v>
      </c>
      <c r="K13" s="79">
        <f>G13+I13</f>
        <v>90888</v>
      </c>
      <c r="L13" s="226"/>
      <c r="M13" s="48"/>
      <c r="N13" s="49"/>
      <c r="P13" s="9"/>
      <c r="Q13" s="9"/>
    </row>
    <row r="14" spans="1:28" ht="10.5" customHeight="1" x14ac:dyDescent="0.2">
      <c r="A14" s="4"/>
      <c r="B14" s="457" t="str">
        <f>'Anexo II. Términos'!$B$50</f>
        <v>Titularidad y gestión privada sin lucro</v>
      </c>
      <c r="C14" s="458"/>
      <c r="D14" s="458"/>
      <c r="E14" s="458"/>
      <c r="F14" s="459"/>
      <c r="G14" s="78">
        <v>36645</v>
      </c>
      <c r="H14" s="106">
        <f t="shared" si="0"/>
        <v>0.7237517775319956</v>
      </c>
      <c r="I14" s="108">
        <v>13987</v>
      </c>
      <c r="J14" s="242">
        <f t="shared" si="1"/>
        <v>0.2762482224680044</v>
      </c>
      <c r="K14" s="79">
        <f>G14+I14</f>
        <v>50632</v>
      </c>
      <c r="L14" s="226"/>
      <c r="M14" s="48"/>
      <c r="N14" s="49"/>
      <c r="P14" s="9"/>
      <c r="Q14" s="9"/>
    </row>
    <row r="15" spans="1:28" ht="10.5" customHeight="1" x14ac:dyDescent="0.2">
      <c r="B15" s="463" t="str">
        <f>'Anexo II. Términos'!$B$52</f>
        <v>Total nacional</v>
      </c>
      <c r="C15" s="464"/>
      <c r="D15" s="464"/>
      <c r="E15" s="464"/>
      <c r="F15" s="465"/>
      <c r="G15" s="80">
        <f>SUM(G10:G14)</f>
        <v>150862</v>
      </c>
      <c r="H15" s="83">
        <f t="shared" si="0"/>
        <v>0.73058073764140707</v>
      </c>
      <c r="I15" s="214">
        <f>SUM(I10:I14)</f>
        <v>55634</v>
      </c>
      <c r="J15" s="243">
        <f t="shared" si="1"/>
        <v>0.26941926235859293</v>
      </c>
      <c r="K15" s="297">
        <f>SUM(K10:K14)</f>
        <v>206496</v>
      </c>
      <c r="L15" s="228"/>
      <c r="M15" s="82"/>
      <c r="N15" s="81"/>
      <c r="P15" s="9"/>
      <c r="Q15" s="9"/>
    </row>
    <row r="16" spans="1:28" ht="10.5" customHeight="1" x14ac:dyDescent="0.2">
      <c r="B16" s="30" t="str">
        <f>CONCATENATE("* ",'Anexo I. Abreviaturas'!$B$10,": ",'Anexo I. Abreviaturas'!$F$10)</f>
        <v>* % Mod.: Porcentaje sobre el total de ese modelo de gestión</v>
      </c>
      <c r="P16" s="9"/>
      <c r="Q16" s="9"/>
    </row>
    <row r="17" spans="1:28" ht="10.5" customHeight="1" x14ac:dyDescent="0.2">
      <c r="A17" s="54"/>
      <c r="B17" s="44"/>
      <c r="C17" s="44"/>
      <c r="D17" s="44"/>
      <c r="E17" s="44"/>
      <c r="F17" s="44"/>
    </row>
    <row r="18" spans="1:28" ht="10.5" customHeight="1" x14ac:dyDescent="0.2">
      <c r="A18" s="54"/>
      <c r="B18" s="72"/>
      <c r="C18" s="72"/>
      <c r="D18" s="72"/>
      <c r="E18" s="72"/>
      <c r="F18" s="72"/>
    </row>
    <row r="19" spans="1:28" ht="10.5" customHeight="1" x14ac:dyDescent="0.2">
      <c r="A19" s="45"/>
      <c r="B19" s="579" t="str">
        <f>'Anexo I. Abreviaturas'!$B$38</f>
        <v>Centros de atención a personas mayores</v>
      </c>
      <c r="C19" s="580"/>
      <c r="D19" s="580"/>
      <c r="E19" s="580"/>
      <c r="F19" s="580"/>
      <c r="G19" s="580"/>
      <c r="H19" s="580"/>
      <c r="I19" s="580"/>
      <c r="J19" s="580"/>
      <c r="K19" s="581"/>
      <c r="O19" s="4"/>
      <c r="P19" s="9"/>
      <c r="Q19" s="9"/>
      <c r="R19" s="4"/>
      <c r="S19" s="4"/>
      <c r="T19" s="4"/>
      <c r="U19" s="4"/>
      <c r="V19" s="4"/>
    </row>
    <row r="20" spans="1:28" ht="10.5" customHeight="1" x14ac:dyDescent="0.2">
      <c r="B20" s="443" t="str">
        <f>'Anexo I. Abreviaturas'!$B$14</f>
        <v>CCAA</v>
      </c>
      <c r="C20" s="444"/>
      <c r="D20" s="444"/>
      <c r="E20" s="444"/>
      <c r="F20" s="445"/>
      <c r="G20" s="436" t="str">
        <f>'Anexo I. Abreviaturas'!$B$59</f>
        <v>Jornada completa</v>
      </c>
      <c r="H20" s="437"/>
      <c r="I20" s="452" t="str">
        <f>'Anexo I. Abreviaturas'!$B$61</f>
        <v>Jornada parcial</v>
      </c>
      <c r="J20" s="437"/>
      <c r="K20" s="88" t="str">
        <f>'Anexo II. Términos'!$B$51</f>
        <v>Total</v>
      </c>
      <c r="L20" s="56"/>
      <c r="M20" s="56"/>
      <c r="N20" s="56"/>
      <c r="O20" s="56"/>
      <c r="P20" s="56"/>
      <c r="Q20" s="56"/>
      <c r="AA20" s="55"/>
      <c r="AB20" s="55"/>
    </row>
    <row r="21" spans="1:28" ht="10.5" customHeight="1" x14ac:dyDescent="0.2">
      <c r="B21" s="449"/>
      <c r="C21" s="450"/>
      <c r="D21" s="450"/>
      <c r="E21" s="450"/>
      <c r="F21" s="451"/>
      <c r="G21" s="173" t="str">
        <f>'Anexo I. Abreviaturas'!$B$16</f>
        <v>Núm.</v>
      </c>
      <c r="H21" s="175" t="str">
        <f>'Anexo I. Abreviaturas'!$B$9</f>
        <v>% CCAA</v>
      </c>
      <c r="I21" s="181" t="str">
        <f>'Anexo I. Abreviaturas'!$B$16</f>
        <v>Núm.</v>
      </c>
      <c r="J21" s="175" t="str">
        <f>'Anexo I. Abreviaturas'!$B$9</f>
        <v>% CCAA</v>
      </c>
      <c r="K21" s="284" t="str">
        <f>'Anexo I. Abreviaturas'!$B$16</f>
        <v>Núm.</v>
      </c>
      <c r="L21" s="56"/>
      <c r="M21" s="56"/>
      <c r="N21" s="56"/>
      <c r="O21" s="56"/>
      <c r="P21" s="56"/>
      <c r="Q21" s="56"/>
      <c r="AA21" s="55"/>
      <c r="AB21" s="55"/>
    </row>
    <row r="22" spans="1:28" ht="10.5" customHeight="1" x14ac:dyDescent="0.2">
      <c r="B22" s="460" t="s">
        <v>7</v>
      </c>
      <c r="C22" s="461"/>
      <c r="D22" s="461"/>
      <c r="E22" s="461"/>
      <c r="F22" s="462"/>
      <c r="G22" s="75">
        <v>13640</v>
      </c>
      <c r="H22" s="105">
        <f t="shared" ref="H22:H40" si="3">IF(G22=0,"-",G22/$K22)</f>
        <v>0.73873483535528595</v>
      </c>
      <c r="I22" s="178">
        <v>4824</v>
      </c>
      <c r="J22" s="241">
        <f t="shared" ref="J22:J40" si="4">IF(I22=0,"-",I22/$K22)</f>
        <v>0.26126516464471405</v>
      </c>
      <c r="K22" s="77">
        <f>G22+I22</f>
        <v>18464</v>
      </c>
      <c r="L22" s="107"/>
      <c r="M22" s="107"/>
      <c r="N22" s="107"/>
      <c r="O22" s="107"/>
      <c r="P22" s="107"/>
      <c r="Q22" s="107"/>
    </row>
    <row r="23" spans="1:28" ht="10.5" customHeight="1" x14ac:dyDescent="0.2">
      <c r="B23" s="440" t="s">
        <v>6</v>
      </c>
      <c r="C23" s="441"/>
      <c r="D23" s="441"/>
      <c r="E23" s="441"/>
      <c r="F23" s="442"/>
      <c r="G23" s="78">
        <v>7170</v>
      </c>
      <c r="H23" s="106">
        <f t="shared" si="3"/>
        <v>0.77446532728451067</v>
      </c>
      <c r="I23" s="108">
        <v>2088</v>
      </c>
      <c r="J23" s="242">
        <f t="shared" si="4"/>
        <v>0.2255346727154893</v>
      </c>
      <c r="K23" s="79">
        <f t="shared" ref="K23:K39" si="5">G23+I23</f>
        <v>9258</v>
      </c>
      <c r="L23" s="177"/>
      <c r="M23" s="108"/>
      <c r="N23" s="72"/>
      <c r="O23" s="108"/>
      <c r="P23" s="72"/>
      <c r="Q23" s="130"/>
    </row>
    <row r="24" spans="1:28" ht="10.5" customHeight="1" x14ac:dyDescent="0.2">
      <c r="B24" s="440" t="s">
        <v>9</v>
      </c>
      <c r="C24" s="441"/>
      <c r="D24" s="441"/>
      <c r="E24" s="441"/>
      <c r="F24" s="442"/>
      <c r="G24" s="78">
        <v>5789</v>
      </c>
      <c r="H24" s="106">
        <f t="shared" si="3"/>
        <v>0.74571686203787191</v>
      </c>
      <c r="I24" s="108">
        <v>1974</v>
      </c>
      <c r="J24" s="242">
        <f t="shared" si="4"/>
        <v>0.25428313796212804</v>
      </c>
      <c r="K24" s="79">
        <f t="shared" si="5"/>
        <v>7763</v>
      </c>
      <c r="L24" s="177"/>
      <c r="M24" s="129"/>
      <c r="N24" s="72"/>
      <c r="O24" s="108"/>
      <c r="P24" s="72"/>
      <c r="Q24" s="130"/>
    </row>
    <row r="25" spans="1:28" ht="10.5" customHeight="1" x14ac:dyDescent="0.2">
      <c r="B25" s="440" t="s">
        <v>10</v>
      </c>
      <c r="C25" s="441"/>
      <c r="D25" s="441"/>
      <c r="E25" s="441"/>
      <c r="F25" s="442"/>
      <c r="G25" s="78">
        <v>2658</v>
      </c>
      <c r="H25" s="106">
        <f t="shared" si="3"/>
        <v>0.73344370860927155</v>
      </c>
      <c r="I25" s="108">
        <v>966</v>
      </c>
      <c r="J25" s="242">
        <f t="shared" si="4"/>
        <v>0.26655629139072845</v>
      </c>
      <c r="K25" s="79">
        <f t="shared" si="5"/>
        <v>3624</v>
      </c>
      <c r="L25" s="177"/>
      <c r="M25" s="129"/>
      <c r="N25" s="72"/>
      <c r="O25" s="108"/>
      <c r="P25" s="72"/>
      <c r="Q25" s="130"/>
    </row>
    <row r="26" spans="1:28" ht="10.5" customHeight="1" x14ac:dyDescent="0.2">
      <c r="B26" s="440" t="s">
        <v>5</v>
      </c>
      <c r="C26" s="441"/>
      <c r="D26" s="441"/>
      <c r="E26" s="441"/>
      <c r="F26" s="442"/>
      <c r="G26" s="78">
        <v>3839</v>
      </c>
      <c r="H26" s="106">
        <f t="shared" si="3"/>
        <v>0.75704989154013014</v>
      </c>
      <c r="I26" s="108">
        <v>1232</v>
      </c>
      <c r="J26" s="242">
        <f t="shared" si="4"/>
        <v>0.24295010845986983</v>
      </c>
      <c r="K26" s="79">
        <f t="shared" si="5"/>
        <v>5071</v>
      </c>
      <c r="L26" s="177"/>
      <c r="M26" s="129"/>
      <c r="N26" s="72"/>
      <c r="O26" s="108"/>
      <c r="P26" s="72"/>
      <c r="Q26" s="130"/>
    </row>
    <row r="27" spans="1:28" ht="10.5" customHeight="1" x14ac:dyDescent="0.2">
      <c r="B27" s="440" t="s">
        <v>4</v>
      </c>
      <c r="C27" s="441"/>
      <c r="D27" s="441"/>
      <c r="E27" s="441"/>
      <c r="F27" s="442"/>
      <c r="G27" s="78">
        <v>2809</v>
      </c>
      <c r="H27" s="106">
        <f t="shared" si="3"/>
        <v>0.79823813583404379</v>
      </c>
      <c r="I27" s="108">
        <v>710</v>
      </c>
      <c r="J27" s="242">
        <f t="shared" si="4"/>
        <v>0.20176186416595623</v>
      </c>
      <c r="K27" s="79">
        <f>G27+I27</f>
        <v>3519</v>
      </c>
      <c r="L27" s="177"/>
      <c r="M27" s="129"/>
      <c r="N27" s="72"/>
      <c r="O27" s="108"/>
      <c r="P27" s="72"/>
      <c r="Q27" s="130"/>
    </row>
    <row r="28" spans="1:28" ht="10.5" customHeight="1" x14ac:dyDescent="0.2">
      <c r="B28" s="440" t="s">
        <v>3</v>
      </c>
      <c r="C28" s="441"/>
      <c r="D28" s="441"/>
      <c r="E28" s="441"/>
      <c r="F28" s="442"/>
      <c r="G28" s="78">
        <v>15855</v>
      </c>
      <c r="H28" s="106">
        <f t="shared" si="3"/>
        <v>0.72055080894382839</v>
      </c>
      <c r="I28" s="108">
        <v>6149</v>
      </c>
      <c r="J28" s="242">
        <f t="shared" si="4"/>
        <v>0.27944919105617161</v>
      </c>
      <c r="K28" s="79">
        <f t="shared" si="5"/>
        <v>22004</v>
      </c>
      <c r="L28" s="177"/>
      <c r="M28" s="129"/>
      <c r="N28" s="72"/>
      <c r="O28" s="108"/>
      <c r="P28" s="72"/>
      <c r="Q28" s="130"/>
    </row>
    <row r="29" spans="1:28" ht="10.5" customHeight="1" x14ac:dyDescent="0.2">
      <c r="B29" s="440" t="s">
        <v>11</v>
      </c>
      <c r="C29" s="441"/>
      <c r="D29" s="441"/>
      <c r="E29" s="441"/>
      <c r="F29" s="442"/>
      <c r="G29" s="78">
        <v>10283</v>
      </c>
      <c r="H29" s="106">
        <f t="shared" si="3"/>
        <v>0.73750268952162379</v>
      </c>
      <c r="I29" s="108">
        <v>3660</v>
      </c>
      <c r="J29" s="242">
        <f t="shared" si="4"/>
        <v>0.26249731047837627</v>
      </c>
      <c r="K29" s="79">
        <f t="shared" si="5"/>
        <v>13943</v>
      </c>
      <c r="L29" s="177"/>
      <c r="M29" s="129"/>
      <c r="N29" s="72"/>
      <c r="O29" s="108"/>
      <c r="P29" s="72"/>
      <c r="Q29" s="130"/>
    </row>
    <row r="30" spans="1:28" ht="10.5" customHeight="1" x14ac:dyDescent="0.2">
      <c r="B30" s="440" t="s">
        <v>12</v>
      </c>
      <c r="C30" s="441"/>
      <c r="D30" s="441"/>
      <c r="E30" s="441"/>
      <c r="F30" s="442"/>
      <c r="G30" s="78">
        <v>24847</v>
      </c>
      <c r="H30" s="106">
        <f t="shared" si="3"/>
        <v>0.68853049574639069</v>
      </c>
      <c r="I30" s="108">
        <v>11240</v>
      </c>
      <c r="J30" s="242">
        <f t="shared" si="4"/>
        <v>0.31146950425360931</v>
      </c>
      <c r="K30" s="79">
        <f t="shared" si="5"/>
        <v>36087</v>
      </c>
      <c r="L30" s="177"/>
      <c r="M30" s="129"/>
      <c r="N30" s="72"/>
      <c r="O30" s="108"/>
      <c r="P30" s="72"/>
      <c r="Q30" s="130"/>
    </row>
    <row r="31" spans="1:28" ht="10.5" customHeight="1" x14ac:dyDescent="0.2">
      <c r="B31" s="440" t="s">
        <v>2</v>
      </c>
      <c r="C31" s="441"/>
      <c r="D31" s="441"/>
      <c r="E31" s="441"/>
      <c r="F31" s="442"/>
      <c r="G31" s="78">
        <v>9322</v>
      </c>
      <c r="H31" s="106">
        <f t="shared" si="3"/>
        <v>0.71051829268292688</v>
      </c>
      <c r="I31" s="108">
        <v>3798</v>
      </c>
      <c r="J31" s="242">
        <f t="shared" si="4"/>
        <v>0.28948170731707318</v>
      </c>
      <c r="K31" s="79">
        <f t="shared" si="5"/>
        <v>13120</v>
      </c>
      <c r="L31" s="177"/>
      <c r="M31" s="129"/>
      <c r="N31" s="72"/>
      <c r="O31" s="108"/>
      <c r="P31" s="72"/>
      <c r="Q31" s="130"/>
    </row>
    <row r="32" spans="1:28" ht="10.5" customHeight="1" x14ac:dyDescent="0.2">
      <c r="B32" s="440" t="s">
        <v>1</v>
      </c>
      <c r="C32" s="441"/>
      <c r="D32" s="441"/>
      <c r="E32" s="441"/>
      <c r="F32" s="442"/>
      <c r="G32" s="78">
        <v>5971</v>
      </c>
      <c r="H32" s="106">
        <f t="shared" si="3"/>
        <v>0.78773087071240111</v>
      </c>
      <c r="I32" s="108">
        <v>1609</v>
      </c>
      <c r="J32" s="242">
        <f t="shared" si="4"/>
        <v>0.21226912928759895</v>
      </c>
      <c r="K32" s="79">
        <f t="shared" si="5"/>
        <v>7580</v>
      </c>
      <c r="L32" s="177"/>
      <c r="M32" s="129"/>
      <c r="N32" s="72"/>
      <c r="O32" s="108"/>
      <c r="P32" s="72"/>
      <c r="Q32" s="130"/>
    </row>
    <row r="33" spans="2:17" ht="10.5" customHeight="1" x14ac:dyDescent="0.2">
      <c r="B33" s="440" t="s">
        <v>8</v>
      </c>
      <c r="C33" s="441"/>
      <c r="D33" s="441"/>
      <c r="E33" s="441"/>
      <c r="F33" s="442"/>
      <c r="G33" s="78">
        <v>9561</v>
      </c>
      <c r="H33" s="106">
        <f t="shared" si="3"/>
        <v>0.79894710453747808</v>
      </c>
      <c r="I33" s="108">
        <v>2406</v>
      </c>
      <c r="J33" s="242">
        <f t="shared" si="4"/>
        <v>0.20105289546252195</v>
      </c>
      <c r="K33" s="79">
        <f t="shared" si="5"/>
        <v>11967</v>
      </c>
      <c r="L33" s="177"/>
      <c r="M33" s="129"/>
      <c r="N33" s="72"/>
      <c r="O33" s="108"/>
      <c r="P33" s="72"/>
      <c r="Q33" s="130"/>
    </row>
    <row r="34" spans="2:17" ht="10.5" customHeight="1" x14ac:dyDescent="0.2">
      <c r="B34" s="440" t="s">
        <v>13</v>
      </c>
      <c r="C34" s="441"/>
      <c r="D34" s="441"/>
      <c r="E34" s="441"/>
      <c r="F34" s="442"/>
      <c r="G34" s="78">
        <v>22947</v>
      </c>
      <c r="H34" s="106">
        <f t="shared" si="3"/>
        <v>0.74706993098059649</v>
      </c>
      <c r="I34" s="108">
        <v>7769</v>
      </c>
      <c r="J34" s="242">
        <f t="shared" si="4"/>
        <v>0.25293006901940357</v>
      </c>
      <c r="K34" s="79">
        <f t="shared" si="5"/>
        <v>30716</v>
      </c>
      <c r="L34" s="177"/>
      <c r="M34" s="129"/>
      <c r="N34" s="72"/>
      <c r="O34" s="108"/>
      <c r="P34" s="72"/>
      <c r="Q34" s="130"/>
    </row>
    <row r="35" spans="2:17" ht="10.5" customHeight="1" x14ac:dyDescent="0.2">
      <c r="B35" s="440" t="s">
        <v>14</v>
      </c>
      <c r="C35" s="441"/>
      <c r="D35" s="441"/>
      <c r="E35" s="441"/>
      <c r="F35" s="442"/>
      <c r="G35" s="78">
        <v>2312</v>
      </c>
      <c r="H35" s="106">
        <f t="shared" si="3"/>
        <v>0.71446229913473425</v>
      </c>
      <c r="I35" s="108">
        <v>924</v>
      </c>
      <c r="J35" s="242">
        <f t="shared" si="4"/>
        <v>0.28553770086526575</v>
      </c>
      <c r="K35" s="79">
        <f t="shared" si="5"/>
        <v>3236</v>
      </c>
      <c r="L35" s="177"/>
      <c r="M35" s="129"/>
      <c r="N35" s="72"/>
      <c r="O35" s="108"/>
      <c r="P35" s="72"/>
      <c r="Q35" s="130"/>
    </row>
    <row r="36" spans="2:17" ht="10.5" customHeight="1" x14ac:dyDescent="0.2">
      <c r="B36" s="440" t="s">
        <v>15</v>
      </c>
      <c r="C36" s="441"/>
      <c r="D36" s="441"/>
      <c r="E36" s="441"/>
      <c r="F36" s="442"/>
      <c r="G36" s="78">
        <v>2213</v>
      </c>
      <c r="H36" s="106">
        <f t="shared" si="3"/>
        <v>0.65706650831353919</v>
      </c>
      <c r="I36" s="108">
        <v>1155</v>
      </c>
      <c r="J36" s="242">
        <f t="shared" si="4"/>
        <v>0.34293349168646081</v>
      </c>
      <c r="K36" s="79">
        <f t="shared" si="5"/>
        <v>3368</v>
      </c>
      <c r="L36" s="177"/>
      <c r="M36" s="129"/>
      <c r="N36" s="72"/>
      <c r="O36" s="108"/>
      <c r="P36" s="72"/>
      <c r="Q36" s="130"/>
    </row>
    <row r="37" spans="2:17" ht="10.5" customHeight="1" x14ac:dyDescent="0.2">
      <c r="B37" s="440" t="s">
        <v>16</v>
      </c>
      <c r="C37" s="441"/>
      <c r="D37" s="441"/>
      <c r="E37" s="441"/>
      <c r="F37" s="442"/>
      <c r="G37" s="78">
        <v>9791</v>
      </c>
      <c r="H37" s="106">
        <f t="shared" si="3"/>
        <v>0.67278224421081567</v>
      </c>
      <c r="I37" s="108">
        <v>4762</v>
      </c>
      <c r="J37" s="242">
        <f t="shared" si="4"/>
        <v>0.32721775578918438</v>
      </c>
      <c r="K37" s="79">
        <f t="shared" si="5"/>
        <v>14553</v>
      </c>
      <c r="L37" s="177"/>
      <c r="M37" s="129"/>
      <c r="N37" s="72"/>
      <c r="O37" s="108"/>
      <c r="P37" s="72"/>
      <c r="Q37" s="130"/>
    </row>
    <row r="38" spans="2:17" ht="10.5" customHeight="1" x14ac:dyDescent="0.2">
      <c r="B38" s="440" t="s">
        <v>17</v>
      </c>
      <c r="C38" s="441"/>
      <c r="D38" s="441"/>
      <c r="E38" s="441"/>
      <c r="F38" s="442"/>
      <c r="G38" s="78">
        <v>1434</v>
      </c>
      <c r="H38" s="106">
        <f t="shared" si="3"/>
        <v>0.82366456059735782</v>
      </c>
      <c r="I38" s="108">
        <v>307</v>
      </c>
      <c r="J38" s="242">
        <f t="shared" si="4"/>
        <v>0.17633543940264215</v>
      </c>
      <c r="K38" s="79">
        <f t="shared" si="5"/>
        <v>1741</v>
      </c>
      <c r="L38" s="177"/>
      <c r="M38" s="129"/>
      <c r="N38" s="72"/>
      <c r="O38" s="108"/>
      <c r="P38" s="72"/>
      <c r="Q38" s="130"/>
    </row>
    <row r="39" spans="2:17" ht="10.5" customHeight="1" x14ac:dyDescent="0.2">
      <c r="B39" s="440" t="s">
        <v>0</v>
      </c>
      <c r="C39" s="441"/>
      <c r="D39" s="441"/>
      <c r="E39" s="441"/>
      <c r="F39" s="442"/>
      <c r="G39" s="78">
        <v>421</v>
      </c>
      <c r="H39" s="106">
        <f t="shared" si="3"/>
        <v>0.87344398340248963</v>
      </c>
      <c r="I39" s="108">
        <v>61</v>
      </c>
      <c r="J39" s="242">
        <f t="shared" si="4"/>
        <v>0.12655601659751037</v>
      </c>
      <c r="K39" s="79">
        <f t="shared" si="5"/>
        <v>482</v>
      </c>
      <c r="L39" s="177"/>
      <c r="M39" s="129"/>
      <c r="N39" s="72"/>
      <c r="O39" s="108"/>
      <c r="P39" s="72"/>
      <c r="Q39" s="130"/>
    </row>
    <row r="40" spans="2:17" ht="10.5" customHeight="1" x14ac:dyDescent="0.2">
      <c r="B40" s="463" t="str">
        <f>'Anexo II. Términos'!$B$52</f>
        <v>Total nacional</v>
      </c>
      <c r="C40" s="464"/>
      <c r="D40" s="464"/>
      <c r="E40" s="464"/>
      <c r="F40" s="465"/>
      <c r="G40" s="80">
        <f>SUM(G22:G39)</f>
        <v>150862</v>
      </c>
      <c r="H40" s="83">
        <f t="shared" si="3"/>
        <v>0.73058073764140707</v>
      </c>
      <c r="I40" s="214">
        <f>SUM(I22:I39)</f>
        <v>55634</v>
      </c>
      <c r="J40" s="243">
        <f t="shared" si="4"/>
        <v>0.26941926235859293</v>
      </c>
      <c r="K40" s="297">
        <f>SUM(K22:K39)</f>
        <v>206496</v>
      </c>
      <c r="L40" s="177"/>
      <c r="M40" s="129"/>
      <c r="N40" s="72"/>
      <c r="O40" s="108"/>
      <c r="P40" s="72"/>
      <c r="Q40" s="130"/>
    </row>
    <row r="41" spans="2:17" ht="10.5" customHeight="1" x14ac:dyDescent="0.2">
      <c r="B41" s="30" t="str">
        <f>CONCATENATE("* ",'Anexo I. Abreviaturas'!$B$9,": ",'Anexo I. Abreviaturas'!$F$9)</f>
        <v>* % CCAA: Porcentaje sobre el total de esa Comunidad Autónoma</v>
      </c>
      <c r="C41" s="211"/>
      <c r="D41" s="211"/>
      <c r="E41" s="211"/>
      <c r="F41" s="211"/>
      <c r="G41" s="109"/>
      <c r="H41" s="110"/>
      <c r="I41" s="111"/>
      <c r="J41" s="110"/>
      <c r="K41" s="111"/>
      <c r="L41" s="110"/>
      <c r="M41" s="109"/>
      <c r="N41" s="110"/>
      <c r="O41" s="111"/>
      <c r="P41" s="110"/>
      <c r="Q41" s="111"/>
    </row>
    <row r="42" spans="2:17" ht="10.5" customHeight="1" x14ac:dyDescent="0.2"/>
    <row r="43" spans="2:17" ht="10.5" customHeight="1" x14ac:dyDescent="0.2"/>
    <row r="44" spans="2:17" ht="10.5" customHeight="1" x14ac:dyDescent="0.2"/>
    <row r="45" spans="2:17" ht="10.5" customHeight="1" x14ac:dyDescent="0.2"/>
    <row r="46" spans="2:17" ht="10.5" customHeight="1" x14ac:dyDescent="0.2"/>
    <row r="47" spans="2:17" ht="10.5" customHeight="1" x14ac:dyDescent="0.2"/>
    <row r="48" spans="2:17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spans="2:9" ht="10.5" customHeight="1" x14ac:dyDescent="0.2"/>
    <row r="98" spans="2:9" ht="10.5" customHeight="1" x14ac:dyDescent="0.2"/>
    <row r="99" spans="2:9" ht="10.5" customHeight="1" x14ac:dyDescent="0.2"/>
    <row r="100" spans="2:9" ht="10.5" customHeight="1" x14ac:dyDescent="0.2">
      <c r="B100" s="4"/>
      <c r="G100" s="4"/>
      <c r="I100" s="4"/>
    </row>
    <row r="101" spans="2:9" ht="10.5" customHeight="1" x14ac:dyDescent="0.2">
      <c r="B101" s="4"/>
      <c r="G101" s="116"/>
      <c r="I101" s="116"/>
    </row>
    <row r="102" spans="2:9" ht="10.5" customHeight="1" x14ac:dyDescent="0.2">
      <c r="B102" s="4"/>
      <c r="G102" s="4"/>
      <c r="I102" s="4"/>
    </row>
    <row r="103" spans="2:9" ht="10.5" customHeight="1" x14ac:dyDescent="0.2">
      <c r="B103" s="4"/>
      <c r="G103" s="4"/>
      <c r="I103" s="4"/>
    </row>
    <row r="104" spans="2:9" ht="10.5" customHeight="1" x14ac:dyDescent="0.2">
      <c r="B104" s="4"/>
      <c r="G104" s="4"/>
      <c r="I104" s="4"/>
    </row>
    <row r="105" spans="2:9" ht="10.5" customHeight="1" x14ac:dyDescent="0.2">
      <c r="B105" s="4"/>
    </row>
    <row r="106" spans="2:9" ht="10.5" customHeight="1" x14ac:dyDescent="0.2">
      <c r="B106" s="4"/>
      <c r="G106" s="4"/>
      <c r="I106" s="4"/>
    </row>
    <row r="107" spans="2:9" ht="10.5" customHeight="1" x14ac:dyDescent="0.2"/>
    <row r="108" spans="2:9" ht="10.5" customHeight="1" x14ac:dyDescent="0.2">
      <c r="B108" s="4"/>
      <c r="G108" s="4"/>
      <c r="I108" s="4"/>
    </row>
    <row r="109" spans="2:9" ht="10.5" customHeight="1" x14ac:dyDescent="0.2">
      <c r="B109" s="4"/>
      <c r="G109" s="116"/>
      <c r="I109" s="116"/>
    </row>
    <row r="110" spans="2:9" ht="10.5" customHeight="1" x14ac:dyDescent="0.2">
      <c r="B110" s="4"/>
      <c r="G110" s="4"/>
      <c r="I110" s="4"/>
    </row>
    <row r="111" spans="2:9" ht="10.5" customHeight="1" x14ac:dyDescent="0.2">
      <c r="B111" s="4"/>
      <c r="G111" s="4"/>
      <c r="I111" s="4"/>
    </row>
    <row r="112" spans="2:9" ht="10.5" customHeight="1" x14ac:dyDescent="0.2">
      <c r="B112" s="4"/>
      <c r="G112" s="4"/>
      <c r="I112" s="4"/>
    </row>
    <row r="113" spans="2:9" ht="10.5" customHeight="1" x14ac:dyDescent="0.2">
      <c r="B113" s="4"/>
      <c r="I113" s="4"/>
    </row>
    <row r="114" spans="2:9" ht="10.5" customHeight="1" x14ac:dyDescent="0.2">
      <c r="B114" s="4"/>
      <c r="G114" s="4"/>
      <c r="I114" s="4"/>
    </row>
    <row r="115" spans="2:9" ht="10.5" customHeight="1" x14ac:dyDescent="0.2"/>
    <row r="116" spans="2:9" ht="10.5" customHeight="1" x14ac:dyDescent="0.2"/>
    <row r="117" spans="2:9" ht="10.5" customHeight="1" x14ac:dyDescent="0.2"/>
    <row r="118" spans="2:9" ht="10.5" customHeight="1" x14ac:dyDescent="0.2"/>
    <row r="119" spans="2:9" ht="10.5" customHeight="1" x14ac:dyDescent="0.2"/>
    <row r="120" spans="2:9" ht="10.5" customHeight="1" x14ac:dyDescent="0.2"/>
    <row r="121" spans="2:9" ht="10.5" customHeight="1" x14ac:dyDescent="0.2"/>
    <row r="122" spans="2:9" ht="10.5" customHeight="1" x14ac:dyDescent="0.2"/>
    <row r="123" spans="2:9" ht="10.5" customHeight="1" x14ac:dyDescent="0.2"/>
    <row r="124" spans="2:9" ht="10.5" customHeight="1" x14ac:dyDescent="0.2"/>
    <row r="125" spans="2:9" ht="10.5" customHeight="1" x14ac:dyDescent="0.2"/>
    <row r="126" spans="2:9" ht="10.5" customHeight="1" x14ac:dyDescent="0.2"/>
    <row r="127" spans="2:9" ht="10.5" customHeight="1" x14ac:dyDescent="0.2"/>
    <row r="128" spans="2:9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33">
    <mergeCell ref="B22:F22"/>
    <mergeCell ref="B23:F23"/>
    <mergeCell ref="B24:F24"/>
    <mergeCell ref="B25:F25"/>
    <mergeCell ref="B30:F30"/>
    <mergeCell ref="B26:F26"/>
    <mergeCell ref="B27:F27"/>
    <mergeCell ref="B28:F28"/>
    <mergeCell ref="B29:F29"/>
    <mergeCell ref="B7:K7"/>
    <mergeCell ref="B19:K19"/>
    <mergeCell ref="G20:H20"/>
    <mergeCell ref="I20:J20"/>
    <mergeCell ref="B12:F12"/>
    <mergeCell ref="B13:F13"/>
    <mergeCell ref="B14:F14"/>
    <mergeCell ref="B15:F15"/>
    <mergeCell ref="I8:J8"/>
    <mergeCell ref="G8:H8"/>
    <mergeCell ref="B8:F9"/>
    <mergeCell ref="B10:F10"/>
    <mergeCell ref="B11:F11"/>
    <mergeCell ref="B20:F21"/>
    <mergeCell ref="B40:F40"/>
    <mergeCell ref="B31:F31"/>
    <mergeCell ref="B32:F32"/>
    <mergeCell ref="B33:F33"/>
    <mergeCell ref="B34:F34"/>
    <mergeCell ref="B35:F35"/>
    <mergeCell ref="B39:F39"/>
    <mergeCell ref="B37:F37"/>
    <mergeCell ref="B38:F38"/>
    <mergeCell ref="B36:F36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18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H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4" width="7.42578125" customWidth="1"/>
    <col min="35" max="48" width="8.5703125" customWidth="1"/>
  </cols>
  <sheetData>
    <row r="1" spans="1:34" ht="10.5" customHeight="1" x14ac:dyDescent="0.2">
      <c r="V1" s="9"/>
      <c r="W1" s="9"/>
    </row>
    <row r="2" spans="1:34" ht="10.5" customHeight="1" x14ac:dyDescent="0.2">
      <c r="B2" s="31" t="s">
        <v>235</v>
      </c>
      <c r="C2" s="31"/>
      <c r="D2" s="31"/>
      <c r="E2" s="31"/>
      <c r="F2" s="31"/>
      <c r="G2" s="31"/>
      <c r="H2" s="31"/>
      <c r="I2" s="31"/>
      <c r="J2" s="31"/>
      <c r="K2" s="31"/>
      <c r="L2" s="31"/>
      <c r="V2" s="9"/>
      <c r="W2" s="9"/>
    </row>
    <row r="3" spans="1:34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V3" s="9"/>
      <c r="W3" s="9"/>
    </row>
    <row r="4" spans="1:34" ht="10.5" customHeight="1" x14ac:dyDescent="0.2">
      <c r="A4" s="45"/>
      <c r="B4" s="357" t="str">
        <f>Índice!$B$38</f>
        <v>1.4.4. Niveles de atención del personal en centros de atención a personas mayores</v>
      </c>
      <c r="T4" s="4"/>
      <c r="U4" s="4"/>
      <c r="V4" s="9"/>
      <c r="W4" s="9"/>
      <c r="X4" s="4"/>
      <c r="Y4" s="4"/>
      <c r="Z4" s="4"/>
      <c r="AA4" s="4"/>
    </row>
    <row r="5" spans="1:34" ht="10.5" customHeight="1" x14ac:dyDescent="0.2">
      <c r="A5" s="45"/>
      <c r="B5" s="357" t="str">
        <f>Índice!$B$39</f>
        <v>1.4.4.1. Niveles de atención del personal por modelo de gestión en centros de atención a personas mayores</v>
      </c>
      <c r="C5" s="44"/>
      <c r="D5" s="44"/>
      <c r="E5" s="44"/>
      <c r="F5" s="44"/>
      <c r="G5" s="44"/>
      <c r="H5" s="44"/>
      <c r="I5" s="44"/>
      <c r="J5" s="44"/>
      <c r="K5" s="44"/>
      <c r="M5" s="44"/>
      <c r="N5" s="44"/>
      <c r="O5" s="44"/>
      <c r="P5" s="44"/>
      <c r="Q5" s="44"/>
      <c r="R5" s="4"/>
      <c r="S5" s="9"/>
      <c r="T5" s="9"/>
      <c r="U5" s="4"/>
      <c r="V5" s="4"/>
      <c r="W5" s="4"/>
      <c r="X5" s="4"/>
    </row>
    <row r="6" spans="1:34" ht="10.5" customHeight="1" x14ac:dyDescent="0.2">
      <c r="A6" s="45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"/>
      <c r="S6" s="9"/>
      <c r="T6" s="9"/>
      <c r="U6" s="4"/>
      <c r="V6" s="4"/>
      <c r="W6" s="4"/>
      <c r="X6" s="4"/>
    </row>
    <row r="7" spans="1:34" ht="10.5" customHeight="1" x14ac:dyDescent="0.2">
      <c r="B7" s="596" t="str">
        <f>'Anexo I. Abreviaturas'!$B$38</f>
        <v>Centros de atención a personas mayores</v>
      </c>
      <c r="C7" s="551"/>
      <c r="D7" s="551"/>
      <c r="E7" s="551"/>
      <c r="F7" s="551"/>
      <c r="G7" s="551"/>
      <c r="H7" s="551"/>
      <c r="I7" s="551"/>
      <c r="J7" s="551"/>
      <c r="K7" s="551"/>
      <c r="L7" s="551"/>
      <c r="M7" s="551"/>
      <c r="N7" s="551"/>
      <c r="O7" s="551"/>
      <c r="P7" s="551"/>
      <c r="Q7" s="551"/>
      <c r="R7" s="551"/>
      <c r="S7" s="552"/>
      <c r="V7" s="166"/>
      <c r="W7" s="166"/>
      <c r="AG7" s="55"/>
      <c r="AH7" s="55"/>
    </row>
    <row r="8" spans="1:34" ht="10.5" customHeight="1" x14ac:dyDescent="0.2">
      <c r="B8" s="446" t="str">
        <f>'Anexo I. Abreviaturas'!$B$64</f>
        <v>Modelo de gestión</v>
      </c>
      <c r="C8" s="447"/>
      <c r="D8" s="447"/>
      <c r="E8" s="447"/>
      <c r="F8" s="448"/>
      <c r="G8" s="446" t="str">
        <f>'Anexo II. Términos'!$B$43</f>
        <v>Tipo de personal</v>
      </c>
      <c r="H8" s="447"/>
      <c r="I8" s="447"/>
      <c r="J8" s="447"/>
      <c r="K8" s="448"/>
      <c r="L8" s="597" t="s">
        <v>144</v>
      </c>
      <c r="M8" s="438" t="str">
        <f>'Anexo I. Abreviaturas'!$B$59</f>
        <v>Jornada completa</v>
      </c>
      <c r="N8" s="439"/>
      <c r="O8" s="438" t="str">
        <f>'Anexo I. Abreviaturas'!$B$61</f>
        <v>Jornada parcial</v>
      </c>
      <c r="P8" s="439"/>
      <c r="Q8" s="438" t="str">
        <f>'Anexo II. Términos'!$B$51</f>
        <v>Total</v>
      </c>
      <c r="R8" s="439"/>
      <c r="S8" s="508" t="str">
        <f>'Anexo I. Abreviaturas'!$B$20</f>
        <v>Resident.</v>
      </c>
      <c r="V8" s="9"/>
      <c r="W8" s="9"/>
      <c r="AG8" s="55"/>
      <c r="AH8" s="55"/>
    </row>
    <row r="9" spans="1:34" ht="10.5" customHeight="1" x14ac:dyDescent="0.2">
      <c r="B9" s="446"/>
      <c r="C9" s="447"/>
      <c r="D9" s="447"/>
      <c r="E9" s="447"/>
      <c r="F9" s="448"/>
      <c r="G9" s="446"/>
      <c r="H9" s="447"/>
      <c r="I9" s="447"/>
      <c r="J9" s="447"/>
      <c r="K9" s="448"/>
      <c r="L9" s="597"/>
      <c r="M9" s="438"/>
      <c r="N9" s="439"/>
      <c r="O9" s="438"/>
      <c r="P9" s="439"/>
      <c r="Q9" s="438"/>
      <c r="R9" s="439"/>
      <c r="S9" s="508"/>
      <c r="V9" s="9"/>
      <c r="W9" s="9"/>
      <c r="AG9" s="55"/>
      <c r="AH9" s="55"/>
    </row>
    <row r="10" spans="1:34" ht="10.5" customHeight="1" x14ac:dyDescent="0.2">
      <c r="B10" s="446"/>
      <c r="C10" s="447"/>
      <c r="D10" s="447"/>
      <c r="E10" s="447"/>
      <c r="F10" s="448"/>
      <c r="G10" s="446"/>
      <c r="H10" s="447"/>
      <c r="I10" s="447"/>
      <c r="J10" s="447"/>
      <c r="K10" s="448"/>
      <c r="L10" s="597"/>
      <c r="M10" s="438"/>
      <c r="N10" s="439"/>
      <c r="O10" s="438"/>
      <c r="P10" s="439"/>
      <c r="Q10" s="438"/>
      <c r="R10" s="439"/>
      <c r="S10" s="508"/>
      <c r="T10" s="155"/>
      <c r="V10" s="9"/>
      <c r="W10" s="9"/>
      <c r="AG10" s="55"/>
      <c r="AH10" s="55"/>
    </row>
    <row r="11" spans="1:34" ht="10.5" customHeight="1" x14ac:dyDescent="0.2">
      <c r="B11" s="446"/>
      <c r="C11" s="447"/>
      <c r="D11" s="447"/>
      <c r="E11" s="447"/>
      <c r="F11" s="448"/>
      <c r="G11" s="446"/>
      <c r="H11" s="447"/>
      <c r="I11" s="447"/>
      <c r="J11" s="447"/>
      <c r="K11" s="448"/>
      <c r="L11" s="597"/>
      <c r="M11" s="454"/>
      <c r="N11" s="456"/>
      <c r="O11" s="454"/>
      <c r="P11" s="456"/>
      <c r="Q11" s="454"/>
      <c r="R11" s="456"/>
      <c r="S11" s="505"/>
      <c r="V11" s="9"/>
      <c r="W11" s="9"/>
      <c r="AG11" s="55"/>
      <c r="AH11" s="55"/>
    </row>
    <row r="12" spans="1:34" ht="10.5" customHeight="1" x14ac:dyDescent="0.2">
      <c r="B12" s="449"/>
      <c r="C12" s="450"/>
      <c r="D12" s="450"/>
      <c r="E12" s="450"/>
      <c r="F12" s="451"/>
      <c r="G12" s="449"/>
      <c r="H12" s="450"/>
      <c r="I12" s="450"/>
      <c r="J12" s="450"/>
      <c r="K12" s="451"/>
      <c r="L12" s="598"/>
      <c r="M12" s="281" t="str">
        <f>'Anexo I. Abreviaturas'!$B$16</f>
        <v>Núm.</v>
      </c>
      <c r="N12" s="172" t="str">
        <f>'Anexo I. Abreviaturas'!$B$13</f>
        <v>% Tip.pers.</v>
      </c>
      <c r="O12" s="171" t="str">
        <f>'Anexo I. Abreviaturas'!$B$16</f>
        <v>Núm.</v>
      </c>
      <c r="P12" s="172" t="str">
        <f>'Anexo I. Abreviaturas'!$B$13</f>
        <v>% Tip.pers.</v>
      </c>
      <c r="Q12" s="173" t="str">
        <f>'Anexo I. Abreviaturas'!$B$16</f>
        <v>Núm.</v>
      </c>
      <c r="R12" s="175" t="str">
        <f>'Anexo I. Abreviaturas'!$B$10</f>
        <v>% Mod.</v>
      </c>
      <c r="S12" s="284" t="str">
        <f>'Anexo I. Abreviaturas'!$B$16</f>
        <v>Núm.</v>
      </c>
      <c r="V12" s="9"/>
      <c r="W12" s="9"/>
    </row>
    <row r="13" spans="1:34" ht="10.5" customHeight="1" x14ac:dyDescent="0.2">
      <c r="A13" s="4"/>
      <c r="B13" s="460" t="str">
        <f>'Anexo II. Términos'!$B$46</f>
        <v>Titularidad pública y gestión privada con lucro</v>
      </c>
      <c r="C13" s="461"/>
      <c r="D13" s="461"/>
      <c r="E13" s="461"/>
      <c r="F13" s="462"/>
      <c r="G13" s="460" t="str">
        <f>'Anexo I. Abreviaturas'!$B$68</f>
        <v>Personal atención directa de primer nivel</v>
      </c>
      <c r="H13" s="461"/>
      <c r="I13" s="461"/>
      <c r="J13" s="461"/>
      <c r="K13" s="462"/>
      <c r="L13" s="337">
        <f>((M13*1)+(O13*0.5))/$S$13</f>
        <v>0.38215082943055984</v>
      </c>
      <c r="M13" s="75">
        <v>7234</v>
      </c>
      <c r="N13" s="105">
        <f>IF(M13="","",M13/$Q13)</f>
        <v>0.70727414939382094</v>
      </c>
      <c r="O13" s="75">
        <v>2994</v>
      </c>
      <c r="P13" s="76">
        <f>IF(O13="","",O13/$Q13)</f>
        <v>0.29272585060617912</v>
      </c>
      <c r="Q13" s="132">
        <f>M13+O13</f>
        <v>10228</v>
      </c>
      <c r="R13" s="233">
        <f>Q13/SUM(Q13:Q15)</f>
        <v>0.57063155545637134</v>
      </c>
      <c r="S13" s="594">
        <f>'1.2.2.1. Dotación. Plazas, resi'!M12</f>
        <v>22847</v>
      </c>
      <c r="T13" s="155"/>
      <c r="U13" s="155"/>
      <c r="V13" s="9"/>
      <c r="W13" s="9"/>
    </row>
    <row r="14" spans="1:34" ht="10.5" customHeight="1" x14ac:dyDescent="0.2">
      <c r="A14" s="4"/>
      <c r="B14" s="440"/>
      <c r="C14" s="441"/>
      <c r="D14" s="441"/>
      <c r="E14" s="441"/>
      <c r="F14" s="442"/>
      <c r="G14" s="440" t="str">
        <f>'Anexo I. Abreviaturas'!$B$70</f>
        <v>Personal atención directa de segundo nivel</v>
      </c>
      <c r="H14" s="441"/>
      <c r="I14" s="441"/>
      <c r="J14" s="441"/>
      <c r="K14" s="442"/>
      <c r="L14" s="338">
        <f t="shared" ref="L14:L15" si="0">((M14*1)+(O14*0.5))/$S$13</f>
        <v>0.11885586729111043</v>
      </c>
      <c r="M14" s="103">
        <v>1916</v>
      </c>
      <c r="N14" s="106">
        <f>IF(M14="","",M14/$Q14)</f>
        <v>0.54509246088193453</v>
      </c>
      <c r="O14" s="103">
        <v>1599</v>
      </c>
      <c r="P14" s="72">
        <f>IF(O14="","",O14/$Q14)</f>
        <v>0.45490753911806542</v>
      </c>
      <c r="Q14" s="169">
        <f t="shared" ref="Q14:Q15" si="1">M14+O14</f>
        <v>3515</v>
      </c>
      <c r="R14" s="232">
        <f>Q14/SUM(Q13:Q15)</f>
        <v>0.19610577995983039</v>
      </c>
      <c r="S14" s="592"/>
      <c r="V14" s="9"/>
      <c r="W14" s="9"/>
    </row>
    <row r="15" spans="1:34" ht="10.5" customHeight="1" x14ac:dyDescent="0.2">
      <c r="A15" s="4"/>
      <c r="B15" s="440"/>
      <c r="C15" s="441"/>
      <c r="D15" s="441"/>
      <c r="E15" s="441"/>
      <c r="F15" s="442"/>
      <c r="G15" s="457" t="str">
        <f>'Anexo II. Términos'!$B$8</f>
        <v>Personal atención indirecta</v>
      </c>
      <c r="H15" s="458"/>
      <c r="I15" s="458"/>
      <c r="J15" s="458"/>
      <c r="K15" s="459"/>
      <c r="L15" s="339">
        <f t="shared" si="0"/>
        <v>0.1534555959206898</v>
      </c>
      <c r="M15" s="157">
        <v>2831</v>
      </c>
      <c r="N15" s="159">
        <f t="shared" ref="N15:P35" si="2">IF(M15="","",M15/$Q15)</f>
        <v>0.67711073905764174</v>
      </c>
      <c r="O15" s="157">
        <v>1350</v>
      </c>
      <c r="P15" s="158">
        <f t="shared" si="2"/>
        <v>0.32288926094235831</v>
      </c>
      <c r="Q15" s="330">
        <f t="shared" si="1"/>
        <v>4181</v>
      </c>
      <c r="R15" s="215">
        <f>Q15/SUM(Q13:Q15)</f>
        <v>0.23326266458379827</v>
      </c>
      <c r="S15" s="592"/>
      <c r="V15" s="9"/>
      <c r="W15" s="9"/>
    </row>
    <row r="16" spans="1:34" ht="10.5" customHeight="1" x14ac:dyDescent="0.2">
      <c r="B16" s="457"/>
      <c r="C16" s="458"/>
      <c r="D16" s="458"/>
      <c r="E16" s="458"/>
      <c r="F16" s="459"/>
      <c r="G16" s="463" t="str">
        <f>'Anexo II. Términos'!$B$51</f>
        <v>Total</v>
      </c>
      <c r="H16" s="464"/>
      <c r="I16" s="464"/>
      <c r="J16" s="464"/>
      <c r="K16" s="465"/>
      <c r="L16" s="340">
        <f>((M16*1)+(O16*0.5))/$S$13</f>
        <v>0.65446229264236</v>
      </c>
      <c r="M16" s="80">
        <f>SUM(M13:M15)</f>
        <v>11981</v>
      </c>
      <c r="N16" s="83">
        <f>IF(M16="","",M16/$Q16)</f>
        <v>0.66843338540504349</v>
      </c>
      <c r="O16" s="80">
        <f>SUM(O13:O15)</f>
        <v>5943</v>
      </c>
      <c r="P16" s="99">
        <f>IF(O16="","",O16/$Q16)</f>
        <v>0.33156661459495651</v>
      </c>
      <c r="Q16" s="80">
        <f>SUM(Q13:Q15)</f>
        <v>17924</v>
      </c>
      <c r="R16" s="232">
        <f>Q16/SUM(Q13:Q15)</f>
        <v>1</v>
      </c>
      <c r="S16" s="595"/>
      <c r="V16" s="9"/>
      <c r="W16" s="9"/>
    </row>
    <row r="17" spans="1:23" ht="10.5" customHeight="1" x14ac:dyDescent="0.2">
      <c r="A17" s="4"/>
      <c r="B17" s="460" t="str">
        <f>'Anexo II. Términos'!$B$47</f>
        <v>Titularidad pública y gestión privada sin lucro</v>
      </c>
      <c r="C17" s="461"/>
      <c r="D17" s="461"/>
      <c r="E17" s="461"/>
      <c r="F17" s="462"/>
      <c r="G17" s="460" t="str">
        <f>'Anexo I. Abreviaturas'!$B$68</f>
        <v>Personal atención directa de primer nivel</v>
      </c>
      <c r="H17" s="461"/>
      <c r="I17" s="461"/>
      <c r="J17" s="461"/>
      <c r="K17" s="462"/>
      <c r="L17" s="337">
        <f>((M17*1)+(O17*0.5))/$S$17</f>
        <v>0.38003271263210869</v>
      </c>
      <c r="M17" s="75">
        <v>2498</v>
      </c>
      <c r="N17" s="105">
        <f>IF(M17="","",M17/$Q17)</f>
        <v>0.70505221563646625</v>
      </c>
      <c r="O17" s="75">
        <v>1045</v>
      </c>
      <c r="P17" s="76">
        <f t="shared" si="2"/>
        <v>0.29494778436353375</v>
      </c>
      <c r="Q17" s="132">
        <f>M17+O17</f>
        <v>3543</v>
      </c>
      <c r="R17" s="233">
        <f>Q17/SUM(Q17:Q19)</f>
        <v>0.59616355376072694</v>
      </c>
      <c r="S17" s="594">
        <f>'1.2.2.1. Dotación. Plazas, resi'!M13</f>
        <v>7948</v>
      </c>
      <c r="V17" s="9"/>
      <c r="W17" s="9"/>
    </row>
    <row r="18" spans="1:23" ht="10.5" customHeight="1" x14ac:dyDescent="0.2">
      <c r="A18" s="4"/>
      <c r="B18" s="440"/>
      <c r="C18" s="441"/>
      <c r="D18" s="441"/>
      <c r="E18" s="441"/>
      <c r="F18" s="442"/>
      <c r="G18" s="440" t="str">
        <f>'Anexo I. Abreviaturas'!$B$70</f>
        <v>Personal atención directa de segundo nivel</v>
      </c>
      <c r="H18" s="441"/>
      <c r="I18" s="441"/>
      <c r="J18" s="441"/>
      <c r="K18" s="442"/>
      <c r="L18" s="338">
        <f t="shared" ref="L18:L20" si="3">((M18*1)+(O18*0.5))/$S$17</f>
        <v>0.1046804227478611</v>
      </c>
      <c r="M18" s="103">
        <v>581</v>
      </c>
      <c r="N18" s="106">
        <f t="shared" ref="N18:N19" si="4">IF(M18="","",M18/$Q18)</f>
        <v>0.53647276084949214</v>
      </c>
      <c r="O18" s="103">
        <v>502</v>
      </c>
      <c r="P18" s="72">
        <f t="shared" si="2"/>
        <v>0.46352723915050786</v>
      </c>
      <c r="Q18" s="169">
        <f>M18+O18</f>
        <v>1083</v>
      </c>
      <c r="R18" s="232">
        <f>Q18/SUM(Q17:Q19)</f>
        <v>0.18223119636547197</v>
      </c>
      <c r="S18" s="592"/>
      <c r="V18" s="9"/>
      <c r="W18" s="9"/>
    </row>
    <row r="19" spans="1:23" ht="10.5" customHeight="1" x14ac:dyDescent="0.2">
      <c r="A19" s="4"/>
      <c r="B19" s="440"/>
      <c r="C19" s="441"/>
      <c r="D19" s="441"/>
      <c r="E19" s="441"/>
      <c r="F19" s="442"/>
      <c r="G19" s="457" t="str">
        <f>'Anexo II. Términos'!$B$8</f>
        <v>Personal atención indirecta</v>
      </c>
      <c r="H19" s="458"/>
      <c r="I19" s="458"/>
      <c r="J19" s="458"/>
      <c r="K19" s="459"/>
      <c r="L19" s="339">
        <f t="shared" si="3"/>
        <v>0.13456215400100655</v>
      </c>
      <c r="M19" s="157">
        <v>822</v>
      </c>
      <c r="N19" s="159">
        <f t="shared" si="4"/>
        <v>0.62414578587699321</v>
      </c>
      <c r="O19" s="157">
        <v>495</v>
      </c>
      <c r="P19" s="158">
        <f t="shared" si="2"/>
        <v>0.37585421412300685</v>
      </c>
      <c r="Q19" s="330">
        <f t="shared" ref="Q19" si="5">M19+O19</f>
        <v>1317</v>
      </c>
      <c r="R19" s="215">
        <f>Q19/SUM(Q17:Q19)</f>
        <v>0.22160524987380112</v>
      </c>
      <c r="S19" s="592"/>
      <c r="V19" s="9"/>
      <c r="W19" s="9"/>
    </row>
    <row r="20" spans="1:23" ht="10.5" customHeight="1" x14ac:dyDescent="0.2">
      <c r="B20" s="457"/>
      <c r="C20" s="458"/>
      <c r="D20" s="458"/>
      <c r="E20" s="458"/>
      <c r="F20" s="459"/>
      <c r="G20" s="463" t="str">
        <f>'Anexo II. Términos'!$B$51</f>
        <v>Total</v>
      </c>
      <c r="H20" s="464"/>
      <c r="I20" s="464"/>
      <c r="J20" s="464"/>
      <c r="K20" s="465"/>
      <c r="L20" s="340">
        <f t="shared" si="3"/>
        <v>0.61927528938097631</v>
      </c>
      <c r="M20" s="80">
        <f>SUM(M17:M19)</f>
        <v>3901</v>
      </c>
      <c r="N20" s="83">
        <f>IF(M20="","",M20/$Q20)</f>
        <v>0.65640249032475184</v>
      </c>
      <c r="O20" s="80">
        <f>SUM(O17:O19)</f>
        <v>2042</v>
      </c>
      <c r="P20" s="99">
        <f>IF(O20="","",O20/$Q20)</f>
        <v>0.34359750967524821</v>
      </c>
      <c r="Q20" s="80">
        <f>SUM(Q17:Q19)</f>
        <v>5943</v>
      </c>
      <c r="R20" s="232">
        <f>Q20/SUM(Q17:Q19)</f>
        <v>1</v>
      </c>
      <c r="S20" s="595"/>
      <c r="V20" s="9"/>
      <c r="W20" s="9"/>
    </row>
    <row r="21" spans="1:23" ht="10.5" customHeight="1" x14ac:dyDescent="0.2">
      <c r="A21" s="4"/>
      <c r="B21" s="460" t="str">
        <f>'Anexo II. Términos'!$B$48</f>
        <v>Titularidad y gestión pública</v>
      </c>
      <c r="C21" s="461"/>
      <c r="D21" s="461"/>
      <c r="E21" s="461"/>
      <c r="F21" s="462"/>
      <c r="G21" s="460" t="str">
        <f>'Anexo I. Abreviaturas'!$B$68</f>
        <v>Personal atención directa de primer nivel</v>
      </c>
      <c r="H21" s="461"/>
      <c r="I21" s="461"/>
      <c r="J21" s="461"/>
      <c r="K21" s="462"/>
      <c r="L21" s="337">
        <f>((M21*1)+(O21*0.5))/$S$21</f>
        <v>0.48430127273191009</v>
      </c>
      <c r="M21" s="75">
        <v>17152</v>
      </c>
      <c r="N21" s="105">
        <f>IF(M21="","",M21/$Q21)</f>
        <v>0.82366500192086056</v>
      </c>
      <c r="O21" s="75">
        <v>3672</v>
      </c>
      <c r="P21" s="76">
        <f t="shared" si="2"/>
        <v>0.17633499807913947</v>
      </c>
      <c r="Q21" s="132">
        <f>M21+O21</f>
        <v>20824</v>
      </c>
      <c r="R21" s="233">
        <f>Q21/SUM(Q21:Q23)</f>
        <v>0.50655574205161891</v>
      </c>
      <c r="S21" s="594">
        <f>'1.2.2.1. Dotación. Plazas, resi'!M14</f>
        <v>39207</v>
      </c>
      <c r="V21" s="9"/>
      <c r="W21" s="9"/>
    </row>
    <row r="22" spans="1:23" ht="10.5" customHeight="1" x14ac:dyDescent="0.2">
      <c r="A22" s="4"/>
      <c r="B22" s="440"/>
      <c r="C22" s="441"/>
      <c r="D22" s="441"/>
      <c r="E22" s="441"/>
      <c r="F22" s="442"/>
      <c r="G22" s="440" t="str">
        <f>'Anexo I. Abreviaturas'!$B$70</f>
        <v>Personal atención directa de segundo nivel</v>
      </c>
      <c r="H22" s="441"/>
      <c r="I22" s="441"/>
      <c r="J22" s="441"/>
      <c r="K22" s="442"/>
      <c r="L22" s="338">
        <f t="shared" ref="L22:L24" si="6">((M22*1)+(O22*0.5))/$S$21</f>
        <v>0.15971637717754483</v>
      </c>
      <c r="M22" s="103">
        <v>5403</v>
      </c>
      <c r="N22" s="106">
        <f t="shared" ref="N22:N23" si="7">IF(M22="","",M22/$Q22)</f>
        <v>0.75874174975424802</v>
      </c>
      <c r="O22" s="103">
        <v>1718</v>
      </c>
      <c r="P22" s="72">
        <f t="shared" si="2"/>
        <v>0.24125825024575201</v>
      </c>
      <c r="Q22" s="169">
        <f t="shared" ref="Q22:Q23" si="8">M22+O22</f>
        <v>7121</v>
      </c>
      <c r="R22" s="232">
        <f>Q22/SUM(Q21:Q23)</f>
        <v>0.17322240871828554</v>
      </c>
      <c r="S22" s="592"/>
      <c r="V22" s="9"/>
      <c r="W22" s="9"/>
    </row>
    <row r="23" spans="1:23" ht="10.5" customHeight="1" x14ac:dyDescent="0.2">
      <c r="A23" s="4"/>
      <c r="B23" s="440"/>
      <c r="C23" s="441"/>
      <c r="D23" s="441"/>
      <c r="E23" s="441"/>
      <c r="F23" s="442"/>
      <c r="G23" s="457" t="str">
        <f>'Anexo II. Términos'!$B$8</f>
        <v>Personal atención indirecta</v>
      </c>
      <c r="H23" s="458"/>
      <c r="I23" s="458"/>
      <c r="J23" s="458"/>
      <c r="K23" s="459"/>
      <c r="L23" s="339">
        <f t="shared" si="6"/>
        <v>0.31343892672226897</v>
      </c>
      <c r="M23" s="157">
        <v>11414</v>
      </c>
      <c r="N23" s="159">
        <f t="shared" si="7"/>
        <v>0.86706168337891221</v>
      </c>
      <c r="O23" s="157">
        <v>1750</v>
      </c>
      <c r="P23" s="158">
        <f t="shared" si="2"/>
        <v>0.13293831662108782</v>
      </c>
      <c r="Q23" s="330">
        <f t="shared" si="8"/>
        <v>13164</v>
      </c>
      <c r="R23" s="215">
        <f>Q23/SUM(Q21:Q23)</f>
        <v>0.32022184923009561</v>
      </c>
      <c r="S23" s="592"/>
      <c r="V23" s="9"/>
      <c r="W23" s="9"/>
    </row>
    <row r="24" spans="1:23" ht="10.5" customHeight="1" x14ac:dyDescent="0.2">
      <c r="B24" s="457"/>
      <c r="C24" s="458"/>
      <c r="D24" s="458"/>
      <c r="E24" s="458"/>
      <c r="F24" s="459"/>
      <c r="G24" s="463" t="str">
        <f>'Anexo II. Términos'!$B$51</f>
        <v>Total</v>
      </c>
      <c r="H24" s="464"/>
      <c r="I24" s="464"/>
      <c r="J24" s="464"/>
      <c r="K24" s="465"/>
      <c r="L24" s="340">
        <f t="shared" si="6"/>
        <v>0.9574565766317239</v>
      </c>
      <c r="M24" s="80">
        <f>SUM(M21:M23)</f>
        <v>33969</v>
      </c>
      <c r="N24" s="83">
        <f>IF(M24="","",M24/$Q24)</f>
        <v>0.82631540538568193</v>
      </c>
      <c r="O24" s="80">
        <f>SUM(O21:O23)</f>
        <v>7140</v>
      </c>
      <c r="P24" s="99">
        <f>IF(O24="","",O24/$Q24)</f>
        <v>0.17368459461431804</v>
      </c>
      <c r="Q24" s="80">
        <f>SUM(Q21:Q23)</f>
        <v>41109</v>
      </c>
      <c r="R24" s="232">
        <f>Q24/SUM(Q21:Q23)</f>
        <v>1</v>
      </c>
      <c r="S24" s="595"/>
      <c r="V24" s="9"/>
      <c r="W24" s="9"/>
    </row>
    <row r="25" spans="1:23" ht="10.5" customHeight="1" x14ac:dyDescent="0.2">
      <c r="A25" s="4"/>
      <c r="B25" s="460" t="str">
        <f>'Anexo II. Términos'!$B$49</f>
        <v>Titularidad y gestión privada con lucro</v>
      </c>
      <c r="C25" s="461"/>
      <c r="D25" s="461"/>
      <c r="E25" s="461"/>
      <c r="F25" s="462"/>
      <c r="G25" s="460" t="str">
        <f>'Anexo I. Abreviaturas'!$B$68</f>
        <v>Personal atención directa de primer nivel</v>
      </c>
      <c r="H25" s="461"/>
      <c r="I25" s="461"/>
      <c r="J25" s="461"/>
      <c r="K25" s="462"/>
      <c r="L25" s="337">
        <f>((M25*1)+(O25*0.5))/$S$25</f>
        <v>0.33236042929683651</v>
      </c>
      <c r="M25" s="75">
        <v>40926</v>
      </c>
      <c r="N25" s="105">
        <f>IF(M25="","",M25/$Q25)</f>
        <v>0.7637157572590878</v>
      </c>
      <c r="O25" s="75">
        <v>12662</v>
      </c>
      <c r="P25" s="76">
        <f t="shared" si="2"/>
        <v>0.23628424274091214</v>
      </c>
      <c r="Q25" s="132">
        <f>M25+O25</f>
        <v>53588</v>
      </c>
      <c r="R25" s="233">
        <f>Q25/SUM(Q25:Q27)</f>
        <v>0.58960478831088814</v>
      </c>
      <c r="S25" s="594">
        <f>'1.2.2.1. Dotación. Plazas, resi'!M15</f>
        <v>142186</v>
      </c>
      <c r="V25" s="9"/>
      <c r="W25" s="9"/>
    </row>
    <row r="26" spans="1:23" ht="10.5" customHeight="1" x14ac:dyDescent="0.2">
      <c r="A26" s="4"/>
      <c r="B26" s="440"/>
      <c r="C26" s="441"/>
      <c r="D26" s="441"/>
      <c r="E26" s="441"/>
      <c r="F26" s="442"/>
      <c r="G26" s="440" t="str">
        <f>'Anexo I. Abreviaturas'!$B$70</f>
        <v>Personal atención directa de segundo nivel</v>
      </c>
      <c r="H26" s="441"/>
      <c r="I26" s="441"/>
      <c r="J26" s="441"/>
      <c r="K26" s="442"/>
      <c r="L26" s="338">
        <f t="shared" ref="L26:L28" si="9">((M26*1)+(O26*0.5))/$S$25</f>
        <v>9.6728932525002462E-2</v>
      </c>
      <c r="M26" s="103">
        <v>9473</v>
      </c>
      <c r="N26" s="106">
        <f t="shared" ref="N26:N27" si="10">IF(M26="","",M26/$Q26)</f>
        <v>0.52528557169790391</v>
      </c>
      <c r="O26" s="103">
        <v>8561</v>
      </c>
      <c r="P26" s="72">
        <f t="shared" si="2"/>
        <v>0.47471442830209604</v>
      </c>
      <c r="Q26" s="169">
        <f t="shared" ref="Q26:Q27" si="11">M26+O26</f>
        <v>18034</v>
      </c>
      <c r="R26" s="232">
        <f>Q26/SUM(Q25:Q27)</f>
        <v>0.19842003344775988</v>
      </c>
      <c r="S26" s="592"/>
      <c r="V26" s="9"/>
      <c r="W26" s="9"/>
    </row>
    <row r="27" spans="1:23" ht="10.5" customHeight="1" x14ac:dyDescent="0.2">
      <c r="A27" s="4"/>
      <c r="B27" s="440"/>
      <c r="C27" s="441"/>
      <c r="D27" s="441"/>
      <c r="E27" s="441"/>
      <c r="F27" s="442"/>
      <c r="G27" s="457" t="str">
        <f>'Anexo II. Términos'!$B$8</f>
        <v>Personal atención indirecta</v>
      </c>
      <c r="H27" s="458"/>
      <c r="I27" s="458"/>
      <c r="J27" s="458"/>
      <c r="K27" s="459"/>
      <c r="L27" s="339">
        <f t="shared" si="9"/>
        <v>0.11686452955987228</v>
      </c>
      <c r="M27" s="157">
        <v>13967</v>
      </c>
      <c r="N27" s="159">
        <f t="shared" si="10"/>
        <v>0.72495588082632612</v>
      </c>
      <c r="O27" s="157">
        <v>5299</v>
      </c>
      <c r="P27" s="158">
        <f t="shared" si="2"/>
        <v>0.27504411917367383</v>
      </c>
      <c r="Q27" s="330">
        <f t="shared" si="11"/>
        <v>19266</v>
      </c>
      <c r="R27" s="215">
        <f>Q27/SUM(Q25:Q27)</f>
        <v>0.21197517824135198</v>
      </c>
      <c r="S27" s="592"/>
      <c r="V27" s="9"/>
      <c r="W27" s="9"/>
    </row>
    <row r="28" spans="1:23" ht="10.5" customHeight="1" x14ac:dyDescent="0.2">
      <c r="B28" s="457"/>
      <c r="C28" s="458"/>
      <c r="D28" s="458"/>
      <c r="E28" s="458"/>
      <c r="F28" s="459"/>
      <c r="G28" s="84"/>
      <c r="H28" s="85"/>
      <c r="I28" s="85"/>
      <c r="J28" s="85"/>
      <c r="K28" s="86"/>
      <c r="L28" s="340">
        <f t="shared" si="9"/>
        <v>0.54595389138171124</v>
      </c>
      <c r="M28" s="80">
        <f>SUM(M25:M27)</f>
        <v>64366</v>
      </c>
      <c r="N28" s="83">
        <f>IF(M28="","",M28/$Q28)</f>
        <v>0.70819030014963469</v>
      </c>
      <c r="O28" s="80">
        <f>SUM(O25:O27)</f>
        <v>26522</v>
      </c>
      <c r="P28" s="99">
        <f>IF(O28="","",O28/$Q28)</f>
        <v>0.29180969985036531</v>
      </c>
      <c r="Q28" s="80">
        <f>SUM(Q25:Q27)</f>
        <v>90888</v>
      </c>
      <c r="R28" s="232">
        <f>Q28/SUM(Q25:Q27)</f>
        <v>1</v>
      </c>
      <c r="S28" s="595"/>
      <c r="V28" s="9"/>
      <c r="W28" s="9"/>
    </row>
    <row r="29" spans="1:23" ht="10.5" customHeight="1" x14ac:dyDescent="0.2">
      <c r="A29" s="4"/>
      <c r="B29" s="460" t="str">
        <f>'Anexo II. Términos'!$B$50</f>
        <v>Titularidad y gestión privada sin lucro</v>
      </c>
      <c r="C29" s="461"/>
      <c r="D29" s="461"/>
      <c r="E29" s="461"/>
      <c r="F29" s="462"/>
      <c r="G29" s="460" t="str">
        <f>'Anexo I. Abreviaturas'!$B$68</f>
        <v>Personal atención directa de primer nivel</v>
      </c>
      <c r="H29" s="461"/>
      <c r="I29" s="461"/>
      <c r="J29" s="461"/>
      <c r="K29" s="462"/>
      <c r="L29" s="337">
        <f>((M29*1)+(O29*0.5))/$S$29</f>
        <v>0.34817242775245832</v>
      </c>
      <c r="M29" s="75">
        <v>23148</v>
      </c>
      <c r="N29" s="105">
        <f>IF(M29="","",M29/$Q29)</f>
        <v>0.76709968186638389</v>
      </c>
      <c r="O29" s="75">
        <v>7028</v>
      </c>
      <c r="P29" s="76">
        <f t="shared" si="2"/>
        <v>0.23290031813361611</v>
      </c>
      <c r="Q29" s="132">
        <f>M29+O29</f>
        <v>30176</v>
      </c>
      <c r="R29" s="233">
        <f>Q29/SUM(Q29:Q31)</f>
        <v>0.59598672776109973</v>
      </c>
      <c r="S29" s="594">
        <f>'1.2.2.1. Dotación. Plazas, resi'!M16</f>
        <v>76577</v>
      </c>
      <c r="V29" s="9"/>
      <c r="W29" s="9"/>
    </row>
    <row r="30" spans="1:23" ht="10.5" customHeight="1" x14ac:dyDescent="0.2">
      <c r="A30" s="4"/>
      <c r="B30" s="440"/>
      <c r="C30" s="441"/>
      <c r="D30" s="441"/>
      <c r="E30" s="441"/>
      <c r="F30" s="442"/>
      <c r="G30" s="440" t="str">
        <f>'Anexo I. Abreviaturas'!$B$70</f>
        <v>Personal atención directa de segundo nivel</v>
      </c>
      <c r="H30" s="441"/>
      <c r="I30" s="441"/>
      <c r="J30" s="441"/>
      <c r="K30" s="442"/>
      <c r="L30" s="338">
        <f t="shared" ref="L30:L32" si="12">((M30*1)+(O30*0.5))/$S$29</f>
        <v>9.6158115361009183E-2</v>
      </c>
      <c r="M30" s="103">
        <v>5227</v>
      </c>
      <c r="N30" s="106">
        <f t="shared" ref="N30:N31" si="13">IF(M30="","",M30/$Q30)</f>
        <v>0.55021052631578948</v>
      </c>
      <c r="O30" s="103">
        <v>4273</v>
      </c>
      <c r="P30" s="72">
        <f t="shared" si="2"/>
        <v>0.44978947368421052</v>
      </c>
      <c r="Q30" s="169">
        <f t="shared" ref="Q30:Q31" si="14">M30+O30</f>
        <v>9500</v>
      </c>
      <c r="R30" s="232">
        <f>Q30/SUM(Q29:Q31)</f>
        <v>0.1876283773107916</v>
      </c>
      <c r="S30" s="592"/>
      <c r="V30" s="9"/>
      <c r="W30" s="9"/>
    </row>
    <row r="31" spans="1:23" ht="10.5" customHeight="1" x14ac:dyDescent="0.2">
      <c r="A31" s="4"/>
      <c r="B31" s="440"/>
      <c r="C31" s="441"/>
      <c r="D31" s="441"/>
      <c r="E31" s="441"/>
      <c r="F31" s="442"/>
      <c r="G31" s="457" t="str">
        <f>'Anexo II. Términos'!$B$8</f>
        <v>Personal atención indirecta</v>
      </c>
      <c r="H31" s="458"/>
      <c r="I31" s="458"/>
      <c r="J31" s="458"/>
      <c r="K31" s="459"/>
      <c r="L31" s="339">
        <f t="shared" si="12"/>
        <v>0.12553377646029487</v>
      </c>
      <c r="M31" s="157">
        <v>8270</v>
      </c>
      <c r="N31" s="159">
        <f t="shared" si="13"/>
        <v>0.7548375319459657</v>
      </c>
      <c r="O31" s="157">
        <v>2686</v>
      </c>
      <c r="P31" s="158">
        <f t="shared" si="2"/>
        <v>0.24516246805403433</v>
      </c>
      <c r="Q31" s="330">
        <f t="shared" si="14"/>
        <v>10956</v>
      </c>
      <c r="R31" s="215">
        <f>Q31/SUM(Q29:Q31)</f>
        <v>0.2163848949281087</v>
      </c>
      <c r="S31" s="592"/>
      <c r="V31" s="9"/>
      <c r="W31" s="9"/>
    </row>
    <row r="32" spans="1:23" ht="10.5" customHeight="1" x14ac:dyDescent="0.2">
      <c r="B32" s="457"/>
      <c r="C32" s="458"/>
      <c r="D32" s="458"/>
      <c r="E32" s="458"/>
      <c r="F32" s="459"/>
      <c r="G32" s="463" t="str">
        <f>'Anexo II. Términos'!$B$51</f>
        <v>Total</v>
      </c>
      <c r="H32" s="464"/>
      <c r="I32" s="464"/>
      <c r="J32" s="464"/>
      <c r="K32" s="465"/>
      <c r="L32" s="340">
        <f t="shared" si="12"/>
        <v>0.56986431957376238</v>
      </c>
      <c r="M32" s="80">
        <f>SUM(M29:M31)</f>
        <v>36645</v>
      </c>
      <c r="N32" s="83">
        <f>IF(M32="","",M32/$Q32)</f>
        <v>0.7237517775319956</v>
      </c>
      <c r="O32" s="80">
        <f>SUM(O29:O31)</f>
        <v>13987</v>
      </c>
      <c r="P32" s="99">
        <f>IF(O32="","",O32/$Q32)</f>
        <v>0.2762482224680044</v>
      </c>
      <c r="Q32" s="80">
        <f>SUM(Q29:Q31)</f>
        <v>50632</v>
      </c>
      <c r="R32" s="163">
        <f>Q32/SUM(Q29:Q31)</f>
        <v>1</v>
      </c>
      <c r="S32" s="592"/>
      <c r="V32" s="9"/>
      <c r="W32" s="9"/>
    </row>
    <row r="33" spans="1:34" ht="10.5" customHeight="1" x14ac:dyDescent="0.2">
      <c r="B33" s="582" t="str">
        <f>'Anexo II. Términos'!$B$52</f>
        <v>Total nacional</v>
      </c>
      <c r="C33" s="583"/>
      <c r="D33" s="583"/>
      <c r="E33" s="583"/>
      <c r="F33" s="584"/>
      <c r="G33" s="460" t="str">
        <f>'Anexo I. Abreviaturas'!$B$68</f>
        <v>Personal atención directa de primer nivel</v>
      </c>
      <c r="H33" s="461"/>
      <c r="I33" s="461"/>
      <c r="J33" s="461"/>
      <c r="K33" s="462"/>
      <c r="L33" s="342">
        <f>((M33*1)+(O33*0.5))/$S$33</f>
        <v>0.36243485186916696</v>
      </c>
      <c r="M33" s="331">
        <f>M13+M17+M21+M25+M29</f>
        <v>90958</v>
      </c>
      <c r="N33" s="332">
        <f t="shared" ref="N33" si="15">IF(M33="","",M33/$Q33)</f>
        <v>0.76849246783092118</v>
      </c>
      <c r="O33" s="333">
        <f>O13+O17+O21+O25+O29</f>
        <v>27401</v>
      </c>
      <c r="P33" s="334">
        <f t="shared" ref="P33" si="16">IF(O33="","",O33/$Q33)</f>
        <v>0.23150753216907882</v>
      </c>
      <c r="Q33" s="331">
        <f>Q13+Q17+Q21+Q25+Q29</f>
        <v>118359</v>
      </c>
      <c r="R33" s="232">
        <f>Q33/SUM(Q33:Q35)</f>
        <v>0.57317817294281725</v>
      </c>
      <c r="S33" s="591">
        <f>S13+S17+S21+S25+S29</f>
        <v>288765</v>
      </c>
      <c r="V33" s="9"/>
      <c r="W33" s="9"/>
    </row>
    <row r="34" spans="1:34" ht="10.5" customHeight="1" x14ac:dyDescent="0.2">
      <c r="B34" s="585"/>
      <c r="C34" s="586"/>
      <c r="D34" s="586"/>
      <c r="E34" s="586"/>
      <c r="F34" s="587"/>
      <c r="G34" s="440" t="str">
        <f>'Anexo I. Abreviaturas'!$B$70</f>
        <v>Personal atención directa de segundo nivel</v>
      </c>
      <c r="H34" s="441"/>
      <c r="I34" s="441"/>
      <c r="J34" s="441"/>
      <c r="K34" s="442"/>
      <c r="L34" s="341">
        <f t="shared" ref="L34:L36" si="17">((M34*1)+(O34*0.5))/$S$33</f>
        <v>0.1070991983100445</v>
      </c>
      <c r="M34" s="335">
        <f>M14+M18+M22+M26+M30</f>
        <v>22600</v>
      </c>
      <c r="N34" s="298">
        <f t="shared" si="2"/>
        <v>0.57575217180852423</v>
      </c>
      <c r="O34" s="111">
        <f>O14+O18+O22+O26+O30</f>
        <v>16653</v>
      </c>
      <c r="P34" s="110">
        <f t="shared" si="2"/>
        <v>0.42424782819147583</v>
      </c>
      <c r="Q34" s="335">
        <f t="shared" ref="Q34:Q35" si="18">Q14+Q18+Q22+Q26+Q30</f>
        <v>39253</v>
      </c>
      <c r="R34" s="232">
        <f>Q34/SUM(Q33:Q35)</f>
        <v>0.19009084921741826</v>
      </c>
      <c r="S34" s="592"/>
      <c r="V34" s="9"/>
      <c r="W34" s="9"/>
    </row>
    <row r="35" spans="1:34" ht="10.5" customHeight="1" x14ac:dyDescent="0.2">
      <c r="A35" s="54"/>
      <c r="B35" s="585"/>
      <c r="C35" s="586"/>
      <c r="D35" s="586"/>
      <c r="E35" s="586"/>
      <c r="F35" s="587"/>
      <c r="G35" s="457" t="str">
        <f>'Anexo II. Términos'!$B$8</f>
        <v>Personal atención indirecta</v>
      </c>
      <c r="H35" s="458"/>
      <c r="I35" s="458"/>
      <c r="J35" s="458"/>
      <c r="K35" s="459"/>
      <c r="L35" s="341">
        <f t="shared" si="17"/>
        <v>0.149235537547833</v>
      </c>
      <c r="M35" s="335">
        <f>M15+M19+M23+M27+M31</f>
        <v>37304</v>
      </c>
      <c r="N35" s="298">
        <f t="shared" si="2"/>
        <v>0.76311267490385404</v>
      </c>
      <c r="O35" s="111">
        <f>O15+O19+O23+O27+O31</f>
        <v>11580</v>
      </c>
      <c r="P35" s="110">
        <f t="shared" si="2"/>
        <v>0.23688732509614599</v>
      </c>
      <c r="Q35" s="335">
        <f t="shared" si="18"/>
        <v>48884</v>
      </c>
      <c r="R35" s="215">
        <f>Q35/SUM(Q33:Q35)</f>
        <v>0.23673097783976446</v>
      </c>
      <c r="S35" s="592"/>
      <c r="V35" s="9"/>
      <c r="W35" s="9"/>
    </row>
    <row r="36" spans="1:34" ht="10.5" customHeight="1" x14ac:dyDescent="0.2">
      <c r="A36" s="54"/>
      <c r="B36" s="588"/>
      <c r="C36" s="589"/>
      <c r="D36" s="589"/>
      <c r="E36" s="589"/>
      <c r="F36" s="590"/>
      <c r="G36" s="463" t="str">
        <f>'Anexo II. Términos'!$B$51</f>
        <v>Total</v>
      </c>
      <c r="H36" s="464"/>
      <c r="I36" s="464"/>
      <c r="J36" s="464"/>
      <c r="K36" s="465"/>
      <c r="L36" s="340">
        <f t="shared" si="17"/>
        <v>0.61876958772704449</v>
      </c>
      <c r="M36" s="80">
        <f>SUM(M33:M35)</f>
        <v>150862</v>
      </c>
      <c r="N36" s="83">
        <f>IF(M36="","",M36/$Q36)</f>
        <v>0.73058073764140707</v>
      </c>
      <c r="O36" s="80">
        <f>SUM(O33:O35)</f>
        <v>55634</v>
      </c>
      <c r="P36" s="99">
        <f>IF(O36="","",O36/$Q36)</f>
        <v>0.26941926235859293</v>
      </c>
      <c r="Q36" s="80">
        <f>SUM(Q33:Q35)</f>
        <v>206496</v>
      </c>
      <c r="R36" s="336">
        <f>Q36/SUM(Q33:Q35)</f>
        <v>1</v>
      </c>
      <c r="S36" s="593"/>
      <c r="V36" s="9"/>
      <c r="W36" s="9"/>
    </row>
    <row r="37" spans="1:34" ht="10.5" customHeight="1" x14ac:dyDescent="0.2">
      <c r="B37" s="30" t="str">
        <f>CONCATENATE("* ",'Anexo I. Abreviaturas'!$B$10,": ",'Anexo I. Abreviaturas'!$F$10)</f>
        <v>* % Mod.: Porcentaje sobre el total de ese modelo de gestión</v>
      </c>
      <c r="C37" s="41"/>
      <c r="D37" s="41"/>
      <c r="E37" s="41"/>
      <c r="F37" s="41"/>
      <c r="G37" s="41"/>
      <c r="H37" s="41"/>
      <c r="I37" s="41"/>
      <c r="J37" s="41"/>
      <c r="K37" s="41"/>
      <c r="L37" s="290"/>
      <c r="M37" s="56"/>
      <c r="N37" s="56"/>
      <c r="O37" s="56"/>
      <c r="P37" s="56"/>
      <c r="Q37" s="56"/>
      <c r="R37" s="56"/>
      <c r="S37" s="56"/>
      <c r="V37" s="9"/>
      <c r="W37" s="9"/>
      <c r="AG37" s="55"/>
      <c r="AH37" s="55"/>
    </row>
    <row r="38" spans="1:34" ht="10.5" customHeight="1" x14ac:dyDescent="0.2">
      <c r="B38" s="23" t="s">
        <v>145</v>
      </c>
      <c r="C38" s="41"/>
      <c r="D38" s="41"/>
      <c r="E38" s="41"/>
      <c r="F38" s="41"/>
      <c r="G38" s="41"/>
      <c r="H38" s="41"/>
      <c r="I38" s="41"/>
      <c r="J38" s="41"/>
      <c r="K38" s="41"/>
      <c r="L38" s="290"/>
      <c r="M38" s="56"/>
      <c r="N38" s="56"/>
      <c r="O38" s="56"/>
      <c r="P38" s="56"/>
      <c r="Q38" s="56"/>
      <c r="R38" s="56"/>
      <c r="S38" s="56"/>
      <c r="V38" s="9"/>
      <c r="W38" s="9"/>
      <c r="AG38" s="55"/>
      <c r="AH38" s="55"/>
    </row>
    <row r="39" spans="1:34" ht="10.5" customHeight="1" x14ac:dyDescent="0.2">
      <c r="B39" s="41"/>
      <c r="C39" s="41"/>
      <c r="D39" s="25"/>
      <c r="E39" s="65"/>
      <c r="F39" s="65"/>
      <c r="G39" s="65"/>
      <c r="H39" s="65"/>
      <c r="I39" s="65"/>
      <c r="J39" s="65"/>
      <c r="K39" s="65"/>
      <c r="L39" s="60"/>
      <c r="M39" s="345"/>
      <c r="N39" s="107"/>
      <c r="O39" s="107"/>
      <c r="P39" s="107"/>
      <c r="Q39" s="107"/>
      <c r="R39" s="107"/>
      <c r="S39" s="107"/>
      <c r="V39" s="9"/>
      <c r="W39" s="9"/>
    </row>
    <row r="40" spans="1:34" ht="10.5" customHeight="1" x14ac:dyDescent="0.2">
      <c r="B40" s="41"/>
      <c r="C40" s="41"/>
      <c r="D40" s="25"/>
      <c r="E40" s="25"/>
      <c r="F40" s="343" t="s">
        <v>115</v>
      </c>
      <c r="G40" s="343" t="s">
        <v>142</v>
      </c>
      <c r="H40" s="343" t="s">
        <v>152</v>
      </c>
      <c r="I40" s="343"/>
      <c r="J40" s="343" t="s">
        <v>115</v>
      </c>
      <c r="K40" s="343" t="s">
        <v>142</v>
      </c>
      <c r="L40" s="347" t="s">
        <v>152</v>
      </c>
      <c r="M40" s="187"/>
      <c r="N40" s="350"/>
      <c r="O40" s="352"/>
      <c r="P40" s="72"/>
      <c r="Q40" s="130"/>
      <c r="R40" s="177"/>
      <c r="S40" s="108"/>
      <c r="V40" s="9"/>
      <c r="W40" s="9"/>
    </row>
    <row r="41" spans="1:34" ht="10.5" customHeight="1" x14ac:dyDescent="0.2">
      <c r="B41" s="41"/>
      <c r="C41" s="41"/>
      <c r="D41" s="25"/>
      <c r="E41" s="25"/>
      <c r="F41" s="65">
        <f>_xlfn.RANK.EQ(H41,H$41:H$45,1)+COUNTIF(H$41:H41,H41)-1</f>
        <v>4</v>
      </c>
      <c r="G41" s="60" t="str">
        <f>B13</f>
        <v>Titularidad pública y gestión privada con lucro</v>
      </c>
      <c r="H41" s="351">
        <f>L13</f>
        <v>0.38215082943055984</v>
      </c>
      <c r="I41" s="351"/>
      <c r="J41" s="63">
        <v>1</v>
      </c>
      <c r="K41" s="64" t="str">
        <f>VLOOKUP($J41,$F$40:$H$45,MATCH(K$40,$F$40:$H$40,0),FALSE)</f>
        <v>Titularidad y gestión privada con lucro</v>
      </c>
      <c r="L41" s="344">
        <f>VLOOKUP($J41,$F$40:$H$45,MATCH(L$40,$F$40:$H$40,0),FALSE)</f>
        <v>0.33236042929683651</v>
      </c>
      <c r="M41" s="124"/>
      <c r="N41" s="350"/>
      <c r="O41" s="352"/>
      <c r="P41" s="72"/>
      <c r="Q41" s="130"/>
      <c r="R41" s="177"/>
      <c r="S41" s="129"/>
      <c r="U41" s="155"/>
      <c r="V41" s="9"/>
      <c r="W41" s="9"/>
    </row>
    <row r="42" spans="1:34" ht="10.5" customHeight="1" x14ac:dyDescent="0.2">
      <c r="B42" s="41"/>
      <c r="C42" s="41"/>
      <c r="D42" s="25"/>
      <c r="E42" s="25"/>
      <c r="F42" s="65">
        <f>_xlfn.RANK.EQ(H42,H$41:H$45,1)+COUNTIF(H$41:H42,H42)-1</f>
        <v>3</v>
      </c>
      <c r="G42" s="60" t="str">
        <f>B17</f>
        <v>Titularidad pública y gestión privada sin lucro</v>
      </c>
      <c r="H42" s="351">
        <f>L17</f>
        <v>0.38003271263210869</v>
      </c>
      <c r="I42" s="351"/>
      <c r="J42" s="63">
        <v>2</v>
      </c>
      <c r="K42" s="64" t="str">
        <f t="shared" ref="K42:L45" si="19">VLOOKUP($J42,$F$40:$H$45,MATCH(K$40,$F$40:$H$40,0),FALSE)</f>
        <v>Titularidad y gestión privada sin lucro</v>
      </c>
      <c r="L42" s="344">
        <f t="shared" si="19"/>
        <v>0.34817242775245832</v>
      </c>
      <c r="M42" s="124"/>
      <c r="N42" s="350"/>
      <c r="O42" s="352"/>
      <c r="P42" s="72"/>
      <c r="Q42" s="130"/>
      <c r="R42" s="177"/>
      <c r="S42" s="129"/>
      <c r="V42" s="9"/>
      <c r="W42" s="9"/>
    </row>
    <row r="43" spans="1:34" ht="10.5" customHeight="1" x14ac:dyDescent="0.2">
      <c r="B43" s="41"/>
      <c r="C43" s="41"/>
      <c r="D43" s="25"/>
      <c r="E43" s="25"/>
      <c r="F43" s="65">
        <f>_xlfn.RANK.EQ(H43,H$41:H$45,1)+COUNTIF(H$41:H43,H43)-1</f>
        <v>5</v>
      </c>
      <c r="G43" s="60" t="str">
        <f>B21</f>
        <v>Titularidad y gestión pública</v>
      </c>
      <c r="H43" s="351">
        <f>L21</f>
        <v>0.48430127273191009</v>
      </c>
      <c r="I43" s="351"/>
      <c r="J43" s="63">
        <v>3</v>
      </c>
      <c r="K43" s="64" t="str">
        <f t="shared" si="19"/>
        <v>Titularidad pública y gestión privada sin lucro</v>
      </c>
      <c r="L43" s="344">
        <f t="shared" si="19"/>
        <v>0.38003271263210869</v>
      </c>
      <c r="M43" s="124"/>
      <c r="N43" s="350"/>
      <c r="O43" s="352"/>
      <c r="P43" s="72"/>
      <c r="Q43" s="130"/>
      <c r="R43" s="177"/>
      <c r="S43" s="129"/>
      <c r="V43" s="9"/>
      <c r="W43" s="9"/>
    </row>
    <row r="44" spans="1:34" ht="10.5" customHeight="1" x14ac:dyDescent="0.2">
      <c r="B44" s="41"/>
      <c r="C44" s="41"/>
      <c r="D44" s="25"/>
      <c r="E44" s="25"/>
      <c r="F44" s="65">
        <f>_xlfn.RANK.EQ(H44,H$41:H$45,1)+COUNTIF(H$41:H44,H44)-1</f>
        <v>1</v>
      </c>
      <c r="G44" s="60" t="str">
        <f>B25</f>
        <v>Titularidad y gestión privada con lucro</v>
      </c>
      <c r="H44" s="351">
        <f>L25</f>
        <v>0.33236042929683651</v>
      </c>
      <c r="I44" s="351"/>
      <c r="J44" s="63">
        <v>4</v>
      </c>
      <c r="K44" s="64" t="str">
        <f t="shared" si="19"/>
        <v>Titularidad pública y gestión privada con lucro</v>
      </c>
      <c r="L44" s="344">
        <f t="shared" si="19"/>
        <v>0.38215082943055984</v>
      </c>
      <c r="M44" s="124"/>
      <c r="N44" s="350"/>
      <c r="O44" s="352"/>
      <c r="P44" s="72"/>
      <c r="Q44" s="130"/>
      <c r="R44" s="177"/>
      <c r="S44" s="129"/>
      <c r="V44" s="9"/>
      <c r="W44" s="9"/>
    </row>
    <row r="45" spans="1:34" ht="10.5" customHeight="1" x14ac:dyDescent="0.2">
      <c r="B45" s="41"/>
      <c r="C45" s="41"/>
      <c r="D45" s="25"/>
      <c r="E45" s="25"/>
      <c r="F45" s="65">
        <f>_xlfn.RANK.EQ(H45,H$41:H$45,1)+COUNTIF(H$41:H45,H45)-1</f>
        <v>2</v>
      </c>
      <c r="G45" s="60" t="str">
        <f>B29</f>
        <v>Titularidad y gestión privada sin lucro</v>
      </c>
      <c r="H45" s="351">
        <f>L29</f>
        <v>0.34817242775245832</v>
      </c>
      <c r="I45" s="351"/>
      <c r="J45" s="63">
        <v>5</v>
      </c>
      <c r="K45" s="64" t="str">
        <f t="shared" si="19"/>
        <v>Titularidad y gestión pública</v>
      </c>
      <c r="L45" s="344">
        <f t="shared" si="19"/>
        <v>0.48430127273191009</v>
      </c>
      <c r="M45" s="124"/>
      <c r="N45" s="350"/>
      <c r="O45" s="352"/>
      <c r="P45" s="72"/>
      <c r="Q45" s="130"/>
      <c r="R45" s="177"/>
      <c r="S45" s="129"/>
      <c r="V45" s="9"/>
      <c r="W45" s="9"/>
    </row>
    <row r="46" spans="1:34" ht="10.5" customHeight="1" x14ac:dyDescent="0.2">
      <c r="B46" s="41"/>
      <c r="C46" s="41"/>
      <c r="D46" s="25"/>
      <c r="E46" s="25"/>
      <c r="F46" s="26"/>
      <c r="G46" s="26"/>
      <c r="H46" s="26"/>
      <c r="I46" s="26"/>
      <c r="J46" s="26"/>
      <c r="K46" s="26"/>
      <c r="L46" s="353"/>
      <c r="M46" s="26"/>
      <c r="N46" s="350"/>
      <c r="O46" s="352"/>
      <c r="P46" s="72"/>
      <c r="Q46" s="130"/>
      <c r="R46" s="177"/>
      <c r="S46" s="129"/>
      <c r="V46" s="9"/>
      <c r="W46" s="9"/>
    </row>
    <row r="47" spans="1:34" ht="10.5" customHeight="1" x14ac:dyDescent="0.2">
      <c r="B47" s="41"/>
      <c r="C47" s="41"/>
      <c r="D47" s="25"/>
      <c r="E47" s="25"/>
      <c r="F47" s="25"/>
      <c r="G47" s="25"/>
      <c r="H47" s="25"/>
      <c r="I47" s="25"/>
      <c r="J47" s="25"/>
      <c r="K47" s="25"/>
      <c r="L47" s="135"/>
      <c r="M47" s="346"/>
      <c r="N47" s="350"/>
      <c r="O47" s="352"/>
      <c r="P47" s="72"/>
      <c r="Q47" s="130"/>
      <c r="R47" s="177"/>
      <c r="S47" s="129"/>
      <c r="V47" s="9"/>
      <c r="W47" s="9"/>
    </row>
    <row r="48" spans="1:34" ht="10.5" customHeight="1" x14ac:dyDescent="0.2">
      <c r="B48" s="41"/>
      <c r="C48" s="41"/>
      <c r="D48" s="25"/>
      <c r="E48" s="25"/>
      <c r="F48" s="25"/>
      <c r="G48" s="25"/>
      <c r="H48" s="25"/>
      <c r="I48" s="25"/>
      <c r="J48" s="25"/>
      <c r="K48" s="25"/>
      <c r="L48" s="135"/>
      <c r="M48" s="346"/>
      <c r="N48" s="350"/>
      <c r="O48" s="352"/>
      <c r="P48" s="72"/>
      <c r="Q48" s="130"/>
      <c r="R48" s="177"/>
      <c r="S48" s="129"/>
      <c r="V48" s="9"/>
      <c r="W48" s="9"/>
    </row>
    <row r="49" spans="2:31" ht="10.5" customHeight="1" x14ac:dyDescent="0.2">
      <c r="B49" s="41"/>
      <c r="C49" s="41"/>
      <c r="D49" s="41"/>
      <c r="E49" s="25"/>
      <c r="F49" s="25"/>
      <c r="G49" s="25"/>
      <c r="H49" s="25"/>
      <c r="I49" s="25"/>
      <c r="J49" s="25"/>
      <c r="K49" s="25"/>
      <c r="L49" s="135"/>
      <c r="M49" s="346"/>
      <c r="N49" s="350"/>
      <c r="O49" s="352"/>
      <c r="P49" s="72"/>
      <c r="Q49" s="130"/>
      <c r="R49" s="177"/>
      <c r="S49" s="129"/>
      <c r="V49" s="9"/>
      <c r="W49" s="9"/>
    </row>
    <row r="50" spans="2:31" ht="10.5" customHeight="1" x14ac:dyDescent="0.2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290"/>
      <c r="M50" s="129"/>
      <c r="N50" s="72"/>
      <c r="O50" s="108"/>
      <c r="P50" s="72"/>
      <c r="Q50" s="130"/>
      <c r="R50" s="177"/>
      <c r="S50" s="129"/>
      <c r="V50" s="9"/>
      <c r="W50" s="9"/>
    </row>
    <row r="51" spans="2:31" ht="10.5" customHeight="1" x14ac:dyDescent="0.2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290"/>
      <c r="M51" s="129"/>
      <c r="N51" s="72"/>
      <c r="O51" s="108"/>
      <c r="P51" s="72"/>
      <c r="Q51" s="130"/>
      <c r="R51" s="177"/>
      <c r="S51" s="129"/>
      <c r="V51" s="9"/>
      <c r="W51" s="9"/>
    </row>
    <row r="52" spans="2:31" ht="10.5" customHeight="1" x14ac:dyDescent="0.2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290"/>
      <c r="M52" s="129"/>
      <c r="N52" s="72"/>
      <c r="O52" s="108"/>
      <c r="P52" s="72"/>
      <c r="Q52" s="130"/>
      <c r="R52" s="177"/>
      <c r="S52" s="129"/>
      <c r="V52" s="9"/>
      <c r="W52" s="9"/>
    </row>
    <row r="53" spans="2:31" ht="10.5" customHeight="1" x14ac:dyDescent="0.2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290"/>
      <c r="M53" s="129"/>
      <c r="N53" s="72"/>
      <c r="O53" s="108"/>
      <c r="P53" s="72"/>
      <c r="Q53" s="130"/>
      <c r="R53" s="177"/>
      <c r="S53" s="129"/>
      <c r="V53" s="9"/>
      <c r="W53" s="9"/>
    </row>
    <row r="54" spans="2:31" ht="10.5" customHeight="1" x14ac:dyDescent="0.2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348"/>
      <c r="M54" s="109"/>
      <c r="N54" s="110"/>
      <c r="O54" s="111"/>
      <c r="P54" s="110"/>
      <c r="Q54" s="111"/>
      <c r="R54" s="110"/>
      <c r="S54" s="109"/>
      <c r="V54" s="9"/>
      <c r="W54" s="9"/>
    </row>
    <row r="55" spans="2:31" ht="10.5" customHeight="1" x14ac:dyDescent="0.2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348"/>
      <c r="M55" s="109"/>
      <c r="N55" s="110"/>
      <c r="O55" s="111"/>
      <c r="P55" s="110"/>
      <c r="Q55" s="111"/>
      <c r="R55" s="110"/>
      <c r="S55" s="109"/>
      <c r="V55" s="9"/>
      <c r="W55" s="9"/>
    </row>
    <row r="56" spans="2:31" ht="10.5" customHeight="1" x14ac:dyDescent="0.2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348"/>
      <c r="M56" s="109"/>
      <c r="N56" s="110"/>
      <c r="O56" s="111"/>
      <c r="P56" s="110"/>
      <c r="Q56" s="111"/>
      <c r="R56" s="110"/>
      <c r="S56" s="109"/>
      <c r="V56" s="9"/>
      <c r="W56" s="9"/>
    </row>
    <row r="57" spans="2:31" ht="10.5" customHeight="1" x14ac:dyDescent="0.2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348"/>
      <c r="M57" s="109"/>
      <c r="N57" s="110"/>
      <c r="O57" s="111"/>
      <c r="P57" s="110"/>
      <c r="Q57" s="111"/>
      <c r="R57" s="110"/>
      <c r="S57" s="109"/>
      <c r="V57" s="9"/>
      <c r="W57" s="9"/>
    </row>
    <row r="58" spans="2:31" ht="10.5" customHeight="1" x14ac:dyDescent="0.2">
      <c r="B58" s="355"/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5"/>
      <c r="N58" s="355"/>
      <c r="O58" s="355"/>
      <c r="P58" s="355"/>
      <c r="Q58" s="355"/>
      <c r="R58" s="355"/>
      <c r="S58" s="355"/>
      <c r="T58" s="355"/>
      <c r="U58" s="355"/>
      <c r="V58" s="355"/>
      <c r="W58" s="355"/>
    </row>
    <row r="59" spans="2:31" ht="10.5" customHeight="1" x14ac:dyDescent="0.2">
      <c r="B59" s="41"/>
      <c r="C59" s="41"/>
      <c r="D59" s="41"/>
      <c r="E59" s="101"/>
      <c r="F59" s="101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5"/>
      <c r="V59" s="356"/>
      <c r="W59" s="356"/>
      <c r="X59" s="110"/>
      <c r="Y59" s="111"/>
      <c r="Z59" s="110"/>
      <c r="AA59" s="109"/>
      <c r="AD59" s="9"/>
      <c r="AE59" s="9"/>
    </row>
    <row r="60" spans="2:31" ht="10.5" customHeight="1" x14ac:dyDescent="0.2">
      <c r="B60" s="41"/>
      <c r="C60" s="41"/>
      <c r="D60" s="41"/>
      <c r="E60" s="101"/>
      <c r="F60" s="101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5"/>
      <c r="V60" s="356"/>
      <c r="W60" s="356"/>
      <c r="X60" s="110"/>
      <c r="Y60" s="111"/>
      <c r="Z60" s="110"/>
      <c r="AA60" s="109"/>
      <c r="AD60" s="9"/>
      <c r="AE60" s="9"/>
    </row>
    <row r="61" spans="2:31" ht="10.5" customHeight="1" x14ac:dyDescent="0.2">
      <c r="B61" s="41"/>
      <c r="C61" s="41"/>
      <c r="D61" s="41"/>
      <c r="E61" s="101"/>
      <c r="F61" s="101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5"/>
      <c r="V61" s="356"/>
      <c r="W61" s="356"/>
      <c r="X61" s="110"/>
      <c r="Y61" s="111"/>
      <c r="Z61" s="110"/>
      <c r="AA61" s="109"/>
      <c r="AD61" s="9"/>
      <c r="AE61" s="9"/>
    </row>
    <row r="62" spans="2:31" ht="10.5" customHeight="1" x14ac:dyDescent="0.2">
      <c r="B62" s="41"/>
      <c r="C62" s="41"/>
      <c r="D62" s="41"/>
      <c r="E62" s="101"/>
      <c r="F62" s="101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5"/>
      <c r="V62" s="356"/>
      <c r="W62" s="356"/>
      <c r="AD62" s="9"/>
      <c r="AE62" s="9"/>
    </row>
    <row r="63" spans="2:31" ht="10.5" customHeight="1" x14ac:dyDescent="0.2">
      <c r="B63" s="41"/>
      <c r="C63" s="41"/>
      <c r="D63" s="41"/>
      <c r="E63" s="101"/>
      <c r="F63" s="101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5"/>
      <c r="V63" s="356"/>
      <c r="W63" s="356"/>
      <c r="AD63" s="9"/>
      <c r="AE63" s="9"/>
    </row>
    <row r="64" spans="2:31" ht="10.5" customHeight="1" x14ac:dyDescent="0.2">
      <c r="B64" s="41"/>
      <c r="C64" s="41"/>
      <c r="D64" s="41"/>
      <c r="E64" s="101"/>
      <c r="F64" s="101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102"/>
      <c r="T64" s="102"/>
      <c r="U64" s="47"/>
      <c r="V64" s="354"/>
      <c r="W64" s="354"/>
      <c r="AD64" s="9"/>
      <c r="AE64" s="9"/>
    </row>
    <row r="65" spans="2:31" ht="10.5" customHeight="1" x14ac:dyDescent="0.2">
      <c r="B65" s="41"/>
      <c r="C65" s="41"/>
      <c r="D65" s="41"/>
      <c r="E65" s="101"/>
      <c r="F65" s="101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AD65" s="9"/>
      <c r="AE65" s="9"/>
    </row>
    <row r="66" spans="2:31" ht="10.5" customHeight="1" x14ac:dyDescent="0.2">
      <c r="B66" s="41"/>
      <c r="C66" s="41"/>
      <c r="D66" s="41"/>
      <c r="E66" s="41"/>
      <c r="F66" s="41"/>
      <c r="G66" s="108"/>
      <c r="H66" s="108"/>
      <c r="I66" s="130"/>
      <c r="J66" s="177"/>
      <c r="K66" s="108"/>
      <c r="L66" s="108"/>
      <c r="M66" s="130"/>
      <c r="N66" s="177"/>
      <c r="O66" s="108"/>
      <c r="P66" s="108"/>
      <c r="Q66" s="130"/>
      <c r="R66" s="177"/>
      <c r="S66" s="130"/>
      <c r="T66" s="177"/>
      <c r="U66" s="186"/>
      <c r="V66" s="341"/>
      <c r="W66" s="101"/>
      <c r="AD66" s="9"/>
      <c r="AE66" s="9"/>
    </row>
    <row r="67" spans="2:31" ht="10.5" customHeight="1" x14ac:dyDescent="0.2">
      <c r="B67" s="41"/>
      <c r="C67" s="41"/>
      <c r="D67" s="41"/>
      <c r="E67" s="41"/>
      <c r="F67" s="41"/>
      <c r="G67" s="108"/>
      <c r="H67" s="108"/>
      <c r="I67" s="130"/>
      <c r="J67" s="177"/>
      <c r="K67" s="108"/>
      <c r="L67" s="108"/>
      <c r="M67" s="130"/>
      <c r="N67" s="177"/>
      <c r="O67" s="108"/>
      <c r="P67" s="108"/>
      <c r="Q67" s="130"/>
      <c r="R67" s="177"/>
      <c r="S67" s="130"/>
      <c r="T67" s="177"/>
      <c r="U67" s="186"/>
      <c r="V67" s="341"/>
      <c r="W67" s="341"/>
      <c r="AD67" s="9"/>
      <c r="AE67" s="9"/>
    </row>
    <row r="68" spans="2:31" ht="10.5" customHeight="1" x14ac:dyDescent="0.2">
      <c r="B68" s="41"/>
      <c r="C68" s="41"/>
      <c r="D68" s="41"/>
      <c r="E68" s="41"/>
      <c r="F68" s="41"/>
      <c r="G68" s="108"/>
      <c r="H68" s="108"/>
      <c r="I68" s="130"/>
      <c r="J68" s="177"/>
      <c r="K68" s="108"/>
      <c r="L68" s="108"/>
      <c r="M68" s="130"/>
      <c r="N68" s="177"/>
      <c r="O68" s="108"/>
      <c r="P68" s="108"/>
      <c r="Q68" s="130"/>
      <c r="R68" s="177"/>
      <c r="S68" s="130"/>
      <c r="T68" s="177"/>
      <c r="U68" s="186"/>
      <c r="V68" s="341"/>
      <c r="W68" s="341"/>
      <c r="AD68" s="9"/>
      <c r="AE68" s="9"/>
    </row>
    <row r="69" spans="2:31" ht="10.5" customHeight="1" x14ac:dyDescent="0.2">
      <c r="B69" s="41"/>
      <c r="C69" s="41"/>
      <c r="D69" s="41"/>
      <c r="E69" s="41"/>
      <c r="F69" s="41"/>
      <c r="G69" s="108"/>
      <c r="H69" s="108"/>
      <c r="I69" s="130"/>
      <c r="J69" s="177"/>
      <c r="K69" s="108"/>
      <c r="L69" s="108"/>
      <c r="M69" s="130"/>
      <c r="N69" s="177"/>
      <c r="O69" s="108"/>
      <c r="P69" s="108"/>
      <c r="Q69" s="130"/>
      <c r="R69" s="177"/>
      <c r="S69" s="130"/>
      <c r="T69" s="177"/>
      <c r="U69" s="186"/>
      <c r="V69" s="341"/>
      <c r="W69" s="341"/>
      <c r="AD69" s="9"/>
      <c r="AE69" s="9"/>
    </row>
    <row r="70" spans="2:31" ht="10.5" customHeight="1" x14ac:dyDescent="0.2">
      <c r="B70" s="41"/>
      <c r="C70" s="41"/>
      <c r="D70" s="41"/>
      <c r="E70" s="41"/>
      <c r="F70" s="41"/>
      <c r="G70" s="108"/>
      <c r="H70" s="108"/>
      <c r="I70" s="130"/>
      <c r="J70" s="177"/>
      <c r="K70" s="108"/>
      <c r="L70" s="108"/>
      <c r="M70" s="130"/>
      <c r="N70" s="177"/>
      <c r="O70" s="108"/>
      <c r="P70" s="108"/>
      <c r="Q70" s="130"/>
      <c r="R70" s="177"/>
      <c r="S70" s="130"/>
      <c r="T70" s="177"/>
      <c r="U70" s="186"/>
      <c r="V70" s="341"/>
      <c r="W70" s="341"/>
      <c r="AD70" s="9"/>
      <c r="AE70" s="9"/>
    </row>
    <row r="71" spans="2:31" ht="10.5" customHeight="1" x14ac:dyDescent="0.2">
      <c r="B71" s="41"/>
      <c r="C71" s="41"/>
      <c r="D71" s="41"/>
      <c r="E71" s="41"/>
      <c r="F71" s="41"/>
      <c r="G71" s="108"/>
      <c r="H71" s="108"/>
      <c r="I71" s="130"/>
      <c r="J71" s="177"/>
      <c r="K71" s="108"/>
      <c r="L71" s="108"/>
      <c r="M71" s="130"/>
      <c r="N71" s="177"/>
      <c r="O71" s="108"/>
      <c r="P71" s="108"/>
      <c r="Q71" s="130"/>
      <c r="R71" s="177"/>
      <c r="S71" s="130"/>
      <c r="T71" s="177"/>
      <c r="U71" s="186"/>
      <c r="V71" s="341"/>
      <c r="W71" s="341"/>
      <c r="AD71" s="9"/>
      <c r="AE71" s="9"/>
    </row>
    <row r="72" spans="2:31" ht="10.5" customHeight="1" x14ac:dyDescent="0.2">
      <c r="B72" s="41"/>
      <c r="C72" s="41"/>
      <c r="D72" s="41"/>
      <c r="E72" s="41"/>
      <c r="F72" s="41"/>
      <c r="G72" s="108"/>
      <c r="H72" s="108"/>
      <c r="I72" s="130"/>
      <c r="J72" s="177"/>
      <c r="K72" s="108"/>
      <c r="L72" s="108"/>
      <c r="M72" s="130"/>
      <c r="N72" s="177"/>
      <c r="O72" s="108"/>
      <c r="P72" s="108"/>
      <c r="Q72" s="130"/>
      <c r="R72" s="177"/>
      <c r="S72" s="130"/>
      <c r="T72" s="177"/>
      <c r="U72" s="186"/>
      <c r="V72" s="341"/>
      <c r="W72" s="341"/>
      <c r="AD72" s="9"/>
      <c r="AE72" s="9"/>
    </row>
    <row r="73" spans="2:31" ht="10.5" customHeight="1" x14ac:dyDescent="0.2">
      <c r="B73" s="41"/>
      <c r="C73" s="41"/>
      <c r="D73" s="41"/>
      <c r="E73" s="41"/>
      <c r="F73" s="41"/>
      <c r="G73" s="108"/>
      <c r="H73" s="108"/>
      <c r="I73" s="130"/>
      <c r="J73" s="177"/>
      <c r="K73" s="108"/>
      <c r="L73" s="108"/>
      <c r="M73" s="130"/>
      <c r="N73" s="177"/>
      <c r="O73" s="108"/>
      <c r="P73" s="108"/>
      <c r="Q73" s="130"/>
      <c r="R73" s="177"/>
      <c r="S73" s="130"/>
      <c r="T73" s="177"/>
      <c r="U73" s="186"/>
      <c r="V73" s="341"/>
      <c r="W73" s="341"/>
      <c r="AD73" s="9"/>
      <c r="AE73" s="9"/>
    </row>
    <row r="74" spans="2:31" ht="10.5" customHeight="1" x14ac:dyDescent="0.2">
      <c r="B74" s="41"/>
      <c r="C74" s="41"/>
      <c r="D74" s="41"/>
      <c r="E74" s="41"/>
      <c r="F74" s="41"/>
      <c r="G74" s="108"/>
      <c r="H74" s="108"/>
      <c r="I74" s="130"/>
      <c r="J74" s="177"/>
      <c r="K74" s="108"/>
      <c r="L74" s="108"/>
      <c r="M74" s="130"/>
      <c r="N74" s="177"/>
      <c r="O74" s="108"/>
      <c r="P74" s="108"/>
      <c r="Q74" s="130"/>
      <c r="R74" s="177"/>
      <c r="S74" s="130"/>
      <c r="T74" s="177"/>
      <c r="U74" s="186"/>
      <c r="V74" s="341"/>
      <c r="W74" s="341"/>
      <c r="AD74" s="9"/>
      <c r="AE74" s="9"/>
    </row>
    <row r="75" spans="2:31" ht="10.5" customHeight="1" x14ac:dyDescent="0.2">
      <c r="B75" s="41"/>
      <c r="C75" s="41"/>
      <c r="D75" s="41"/>
      <c r="E75" s="41"/>
      <c r="F75" s="41"/>
      <c r="G75" s="108"/>
      <c r="H75" s="108"/>
      <c r="I75" s="130"/>
      <c r="J75" s="177"/>
      <c r="K75" s="108"/>
      <c r="L75" s="108"/>
      <c r="M75" s="130"/>
      <c r="N75" s="177"/>
      <c r="O75" s="108"/>
      <c r="P75" s="108"/>
      <c r="Q75" s="130"/>
      <c r="R75" s="177"/>
      <c r="S75" s="130"/>
      <c r="T75" s="177"/>
      <c r="U75" s="186"/>
      <c r="V75" s="341"/>
      <c r="W75" s="341"/>
      <c r="AD75" s="9"/>
      <c r="AE75" s="9"/>
    </row>
    <row r="76" spans="2:31" ht="10.5" customHeight="1" x14ac:dyDescent="0.2">
      <c r="B76" s="41"/>
      <c r="C76" s="41"/>
      <c r="D76" s="41"/>
      <c r="E76" s="41"/>
      <c r="F76" s="41"/>
      <c r="G76" s="108"/>
      <c r="H76" s="108"/>
      <c r="I76" s="130"/>
      <c r="J76" s="177"/>
      <c r="K76" s="108"/>
      <c r="L76" s="108"/>
      <c r="M76" s="130"/>
      <c r="N76" s="177"/>
      <c r="O76" s="108"/>
      <c r="P76" s="108"/>
      <c r="Q76" s="130"/>
      <c r="R76" s="177"/>
      <c r="S76" s="130"/>
      <c r="T76" s="177"/>
      <c r="U76" s="186"/>
      <c r="V76" s="341"/>
      <c r="W76" s="341"/>
      <c r="AD76" s="9"/>
      <c r="AE76" s="9"/>
    </row>
    <row r="77" spans="2:31" ht="10.5" customHeight="1" x14ac:dyDescent="0.2">
      <c r="B77" s="41"/>
      <c r="C77" s="41"/>
      <c r="D77" s="41"/>
      <c r="E77" s="41"/>
      <c r="F77" s="41"/>
      <c r="G77" s="108"/>
      <c r="H77" s="108"/>
      <c r="I77" s="130"/>
      <c r="J77" s="177"/>
      <c r="K77" s="108"/>
      <c r="L77" s="108"/>
      <c r="M77" s="130"/>
      <c r="N77" s="177"/>
      <c r="O77" s="108"/>
      <c r="P77" s="108"/>
      <c r="Q77" s="130"/>
      <c r="R77" s="177"/>
      <c r="S77" s="130"/>
      <c r="T77" s="177"/>
      <c r="U77" s="186"/>
      <c r="V77" s="341"/>
      <c r="W77" s="341"/>
      <c r="AD77" s="9"/>
      <c r="AE77" s="9"/>
    </row>
    <row r="78" spans="2:31" ht="10.5" customHeight="1" x14ac:dyDescent="0.2">
      <c r="B78" s="41"/>
      <c r="C78" s="41"/>
      <c r="D78" s="41"/>
      <c r="E78" s="41"/>
      <c r="F78" s="41"/>
      <c r="G78" s="108"/>
      <c r="H78" s="108"/>
      <c r="I78" s="130"/>
      <c r="J78" s="177"/>
      <c r="K78" s="108"/>
      <c r="L78" s="108"/>
      <c r="M78" s="130"/>
      <c r="N78" s="177"/>
      <c r="O78" s="108"/>
      <c r="P78" s="108"/>
      <c r="Q78" s="130"/>
      <c r="R78" s="177"/>
      <c r="S78" s="130"/>
      <c r="T78" s="177"/>
      <c r="U78" s="186"/>
      <c r="V78" s="341"/>
      <c r="W78" s="341"/>
      <c r="AD78" s="9"/>
      <c r="AE78" s="9"/>
    </row>
    <row r="79" spans="2:31" ht="10.5" customHeight="1" x14ac:dyDescent="0.2">
      <c r="B79" s="41"/>
      <c r="C79" s="41"/>
      <c r="D79" s="41"/>
      <c r="E79" s="41"/>
      <c r="F79" s="41"/>
      <c r="G79" s="108"/>
      <c r="H79" s="108"/>
      <c r="I79" s="130"/>
      <c r="J79" s="177"/>
      <c r="K79" s="108"/>
      <c r="L79" s="108"/>
      <c r="M79" s="130"/>
      <c r="N79" s="177"/>
      <c r="O79" s="108"/>
      <c r="P79" s="108"/>
      <c r="Q79" s="130"/>
      <c r="R79" s="177"/>
      <c r="S79" s="130"/>
      <c r="T79" s="177"/>
      <c r="U79" s="186"/>
      <c r="V79" s="341"/>
      <c r="W79" s="341"/>
      <c r="AD79" s="9"/>
      <c r="AE79" s="9"/>
    </row>
    <row r="80" spans="2:31" ht="10.5" customHeight="1" x14ac:dyDescent="0.2">
      <c r="B80" s="41"/>
      <c r="C80" s="41"/>
      <c r="D80" s="41"/>
      <c r="E80" s="41"/>
      <c r="F80" s="41"/>
      <c r="G80" s="108"/>
      <c r="H80" s="108"/>
      <c r="I80" s="130"/>
      <c r="J80" s="177"/>
      <c r="K80" s="108"/>
      <c r="L80" s="108"/>
      <c r="M80" s="130"/>
      <c r="N80" s="177"/>
      <c r="O80" s="108"/>
      <c r="P80" s="108"/>
      <c r="Q80" s="130"/>
      <c r="R80" s="177"/>
      <c r="S80" s="130"/>
      <c r="T80" s="177"/>
      <c r="U80" s="186"/>
      <c r="V80" s="341"/>
      <c r="W80" s="341"/>
      <c r="AD80" s="9"/>
      <c r="AE80" s="9"/>
    </row>
    <row r="81" spans="2:31" ht="10.5" customHeight="1" x14ac:dyDescent="0.2">
      <c r="B81" s="41"/>
      <c r="C81" s="41"/>
      <c r="D81" s="41"/>
      <c r="E81" s="41"/>
      <c r="F81" s="41"/>
      <c r="G81" s="108"/>
      <c r="H81" s="108"/>
      <c r="I81" s="130"/>
      <c r="J81" s="177"/>
      <c r="K81" s="108"/>
      <c r="L81" s="108"/>
      <c r="M81" s="130"/>
      <c r="N81" s="177"/>
      <c r="O81" s="108"/>
      <c r="P81" s="108"/>
      <c r="Q81" s="130"/>
      <c r="R81" s="177"/>
      <c r="S81" s="130"/>
      <c r="T81" s="177"/>
      <c r="U81" s="186"/>
      <c r="V81" s="341"/>
      <c r="W81" s="341"/>
      <c r="AD81" s="9"/>
      <c r="AE81" s="9"/>
    </row>
    <row r="82" spans="2:31" ht="10.5" customHeight="1" x14ac:dyDescent="0.2">
      <c r="B82" s="41"/>
      <c r="C82" s="41"/>
      <c r="D82" s="41"/>
      <c r="E82" s="41"/>
      <c r="F82" s="41"/>
      <c r="G82" s="108"/>
      <c r="H82" s="108"/>
      <c r="I82" s="130"/>
      <c r="J82" s="177"/>
      <c r="K82" s="108"/>
      <c r="L82" s="108"/>
      <c r="M82" s="130"/>
      <c r="N82" s="177"/>
      <c r="O82" s="108"/>
      <c r="P82" s="108"/>
      <c r="Q82" s="130"/>
      <c r="R82" s="177"/>
      <c r="S82" s="130"/>
      <c r="T82" s="177"/>
      <c r="U82" s="186"/>
      <c r="V82" s="341"/>
      <c r="W82" s="341"/>
      <c r="AD82" s="9"/>
      <c r="AE82" s="9"/>
    </row>
    <row r="83" spans="2:31" ht="10.5" customHeight="1" x14ac:dyDescent="0.2">
      <c r="B83" s="41"/>
      <c r="C83" s="41"/>
      <c r="D83" s="41"/>
      <c r="E83" s="41"/>
      <c r="F83" s="41"/>
      <c r="G83" s="108"/>
      <c r="H83" s="108"/>
      <c r="I83" s="130"/>
      <c r="J83" s="177"/>
      <c r="K83" s="108"/>
      <c r="L83" s="108"/>
      <c r="M83" s="130"/>
      <c r="N83" s="177"/>
      <c r="O83" s="108"/>
      <c r="P83" s="108"/>
      <c r="Q83" s="130"/>
      <c r="R83" s="177"/>
      <c r="S83" s="130"/>
      <c r="T83" s="177"/>
      <c r="U83" s="186"/>
      <c r="V83" s="341"/>
      <c r="W83" s="341"/>
      <c r="AD83" s="9"/>
      <c r="AE83" s="9"/>
    </row>
    <row r="84" spans="2:31" ht="10.5" customHeight="1" x14ac:dyDescent="0.2">
      <c r="B84" s="41"/>
      <c r="C84" s="41"/>
      <c r="D84" s="41"/>
      <c r="E84" s="41"/>
      <c r="F84" s="41"/>
      <c r="G84" s="130"/>
      <c r="H84" s="130"/>
      <c r="I84" s="130"/>
      <c r="J84" s="177"/>
      <c r="K84" s="130"/>
      <c r="L84" s="130"/>
      <c r="M84" s="130"/>
      <c r="N84" s="177"/>
      <c r="O84" s="130"/>
      <c r="P84" s="130"/>
      <c r="Q84" s="130"/>
      <c r="R84" s="177"/>
      <c r="S84" s="130"/>
      <c r="T84" s="177"/>
      <c r="U84" s="111"/>
      <c r="V84" s="341"/>
      <c r="W84" s="341"/>
      <c r="AD84" s="9"/>
      <c r="AE84" s="9"/>
    </row>
    <row r="85" spans="2:31" ht="10.5" customHeight="1" x14ac:dyDescent="0.2">
      <c r="B85" s="30"/>
      <c r="V85" s="9"/>
      <c r="W85" s="9"/>
    </row>
    <row r="86" spans="2:31" ht="10.5" customHeight="1" x14ac:dyDescent="0.2">
      <c r="B86" s="23"/>
      <c r="V86" s="9"/>
      <c r="W86" s="9"/>
    </row>
    <row r="87" spans="2:31" ht="10.5" customHeight="1" x14ac:dyDescent="0.2">
      <c r="B87" s="23"/>
      <c r="V87" s="9"/>
      <c r="W87" s="9"/>
    </row>
    <row r="88" spans="2:31" ht="10.5" customHeight="1" x14ac:dyDescent="0.2">
      <c r="V88" s="9"/>
      <c r="W88" s="9"/>
    </row>
    <row r="89" spans="2:31" ht="10.5" customHeight="1" x14ac:dyDescent="0.2">
      <c r="V89" s="9"/>
      <c r="W89" s="9"/>
    </row>
    <row r="90" spans="2:31" ht="10.5" customHeight="1" x14ac:dyDescent="0.2">
      <c r="V90" s="9"/>
      <c r="W90" s="9"/>
    </row>
    <row r="91" spans="2:31" ht="10.5" customHeight="1" x14ac:dyDescent="0.2">
      <c r="V91" s="9"/>
      <c r="W91" s="9"/>
    </row>
    <row r="92" spans="2:31" ht="10.5" customHeight="1" x14ac:dyDescent="0.2">
      <c r="V92" s="9"/>
      <c r="W92" s="9"/>
    </row>
    <row r="93" spans="2:31" ht="10.5" customHeight="1" x14ac:dyDescent="0.2">
      <c r="V93" s="9"/>
      <c r="W93" s="9"/>
    </row>
    <row r="94" spans="2:31" ht="10.5" customHeight="1" x14ac:dyDescent="0.2">
      <c r="V94" s="9"/>
      <c r="W94" s="9"/>
    </row>
    <row r="95" spans="2:31" ht="10.5" customHeight="1" x14ac:dyDescent="0.2">
      <c r="L95" s="349"/>
      <c r="V95" s="9"/>
      <c r="W95" s="9"/>
    </row>
    <row r="96" spans="2:31" ht="10.5" customHeight="1" x14ac:dyDescent="0.2">
      <c r="L96" s="349"/>
      <c r="V96" s="9"/>
      <c r="W96" s="9"/>
    </row>
    <row r="97" spans="22:23" ht="10.5" customHeight="1" x14ac:dyDescent="0.2">
      <c r="V97" s="9"/>
      <c r="W97" s="9"/>
    </row>
    <row r="98" spans="22:23" ht="10.5" customHeight="1" x14ac:dyDescent="0.2">
      <c r="V98" s="9"/>
      <c r="W98" s="9"/>
    </row>
    <row r="99" spans="22:23" ht="10.5" customHeight="1" x14ac:dyDescent="0.2">
      <c r="V99" s="9"/>
      <c r="W99" s="9"/>
    </row>
    <row r="100" spans="22:23" ht="10.5" customHeight="1" x14ac:dyDescent="0.2">
      <c r="V100" s="9"/>
      <c r="W100" s="9"/>
    </row>
    <row r="101" spans="22:23" ht="10.5" customHeight="1" x14ac:dyDescent="0.2">
      <c r="V101" s="9"/>
      <c r="W101" s="9"/>
    </row>
    <row r="102" spans="22:23" ht="10.5" customHeight="1" x14ac:dyDescent="0.2">
      <c r="V102" s="9"/>
      <c r="W102" s="9"/>
    </row>
    <row r="103" spans="22:23" ht="10.5" customHeight="1" x14ac:dyDescent="0.2">
      <c r="V103" s="9"/>
      <c r="W103" s="9"/>
    </row>
    <row r="104" spans="22:23" ht="10.5" customHeight="1" x14ac:dyDescent="0.2">
      <c r="V104" s="9"/>
      <c r="W104" s="9"/>
    </row>
    <row r="105" spans="22:23" ht="10.5" customHeight="1" x14ac:dyDescent="0.2">
      <c r="V105" s="9"/>
      <c r="W105" s="9"/>
    </row>
    <row r="106" spans="22:23" ht="10.5" customHeight="1" x14ac:dyDescent="0.2">
      <c r="V106" s="9"/>
      <c r="W106" s="9"/>
    </row>
    <row r="107" spans="22:23" ht="10.5" customHeight="1" x14ac:dyDescent="0.2">
      <c r="V107" s="9"/>
      <c r="W107" s="9"/>
    </row>
    <row r="108" spans="22:23" ht="10.5" customHeight="1" x14ac:dyDescent="0.2">
      <c r="V108" s="9"/>
      <c r="W108" s="9"/>
    </row>
    <row r="109" spans="22:23" ht="10.5" customHeight="1" x14ac:dyDescent="0.2">
      <c r="V109" s="9"/>
      <c r="W109" s="9"/>
    </row>
    <row r="110" spans="22:23" ht="10.5" customHeight="1" x14ac:dyDescent="0.2">
      <c r="V110" s="9"/>
      <c r="W110" s="9"/>
    </row>
    <row r="111" spans="22:23" ht="10.5" customHeight="1" x14ac:dyDescent="0.2">
      <c r="V111" s="9"/>
      <c r="W111" s="9"/>
    </row>
    <row r="112" spans="22:23" ht="10.5" customHeight="1" x14ac:dyDescent="0.2">
      <c r="V112" s="9"/>
      <c r="W112" s="9"/>
    </row>
    <row r="113" spans="2:23" ht="10.5" customHeight="1" x14ac:dyDescent="0.2">
      <c r="V113" s="9"/>
      <c r="W113" s="9"/>
    </row>
    <row r="114" spans="2:23" ht="10.5" customHeight="1" x14ac:dyDescent="0.2">
      <c r="V114" s="9"/>
      <c r="W114" s="9"/>
    </row>
    <row r="115" spans="2:23" ht="10.5" customHeight="1" x14ac:dyDescent="0.2">
      <c r="V115" s="9"/>
      <c r="W115" s="9"/>
    </row>
    <row r="116" spans="2:23" ht="10.5" customHeight="1" x14ac:dyDescent="0.2">
      <c r="V116" s="9"/>
      <c r="W116" s="9"/>
    </row>
    <row r="117" spans="2:23" ht="10.5" customHeight="1" x14ac:dyDescent="0.2">
      <c r="V117" s="9"/>
      <c r="W117" s="9"/>
    </row>
    <row r="118" spans="2:23" ht="10.5" customHeight="1" x14ac:dyDescent="0.2">
      <c r="V118" s="9"/>
      <c r="W118" s="9"/>
    </row>
    <row r="119" spans="2:23" ht="10.5" customHeight="1" x14ac:dyDescent="0.2">
      <c r="V119" s="9"/>
      <c r="W119" s="9"/>
    </row>
    <row r="120" spans="2:23" ht="10.5" customHeight="1" x14ac:dyDescent="0.2">
      <c r="V120" s="9"/>
      <c r="W120" s="9"/>
    </row>
    <row r="121" spans="2:23" ht="10.5" customHeight="1" x14ac:dyDescent="0.2">
      <c r="B121" s="4"/>
      <c r="M121" s="4"/>
      <c r="O121" s="4"/>
      <c r="S121" s="4"/>
      <c r="V121" s="9"/>
      <c r="W121" s="9"/>
    </row>
    <row r="122" spans="2:23" ht="10.5" customHeight="1" x14ac:dyDescent="0.2">
      <c r="B122" s="4"/>
      <c r="M122" s="116"/>
      <c r="O122" s="116"/>
      <c r="S122" s="116"/>
      <c r="V122" s="9"/>
      <c r="W122" s="9"/>
    </row>
    <row r="123" spans="2:23" ht="10.5" customHeight="1" x14ac:dyDescent="0.2">
      <c r="B123" s="4"/>
      <c r="M123" s="4"/>
      <c r="O123" s="116"/>
      <c r="S123" s="116"/>
      <c r="V123" s="9"/>
      <c r="W123" s="9"/>
    </row>
    <row r="124" spans="2:23" ht="10.5" customHeight="1" x14ac:dyDescent="0.2">
      <c r="B124" s="4"/>
      <c r="M124" s="4"/>
      <c r="O124" s="116"/>
      <c r="S124" s="116"/>
      <c r="V124" s="9"/>
      <c r="W124" s="9"/>
    </row>
    <row r="125" spans="2:23" ht="10.5" customHeight="1" x14ac:dyDescent="0.2">
      <c r="B125" s="4"/>
      <c r="M125" s="4"/>
      <c r="O125" s="4"/>
      <c r="S125" s="4"/>
      <c r="V125" s="9"/>
      <c r="W125" s="9"/>
    </row>
    <row r="126" spans="2:23" ht="10.5" customHeight="1" x14ac:dyDescent="0.2">
      <c r="B126" s="4"/>
      <c r="V126" s="9"/>
      <c r="W126" s="9"/>
    </row>
    <row r="127" spans="2:23" ht="10.5" customHeight="1" x14ac:dyDescent="0.2">
      <c r="B127" s="4"/>
      <c r="M127" s="4"/>
      <c r="O127" s="4"/>
      <c r="S127" s="4"/>
      <c r="V127" s="9"/>
      <c r="W127" s="9"/>
    </row>
    <row r="128" spans="2:23" ht="10.5" customHeight="1" x14ac:dyDescent="0.2">
      <c r="V128" s="9"/>
      <c r="W128" s="9"/>
    </row>
    <row r="129" spans="2:23" ht="10.5" customHeight="1" x14ac:dyDescent="0.2">
      <c r="B129" s="4"/>
      <c r="M129" s="4"/>
      <c r="O129" s="4"/>
      <c r="S129" s="4"/>
      <c r="V129" s="9"/>
      <c r="W129" s="9"/>
    </row>
    <row r="130" spans="2:23" ht="10.5" customHeight="1" x14ac:dyDescent="0.2">
      <c r="B130" s="4"/>
      <c r="M130" s="116"/>
      <c r="O130" s="116"/>
      <c r="S130" s="116"/>
      <c r="V130" s="9"/>
      <c r="W130" s="9"/>
    </row>
    <row r="131" spans="2:23" ht="10.5" customHeight="1" x14ac:dyDescent="0.2">
      <c r="B131" s="4"/>
      <c r="M131" s="4"/>
      <c r="O131" s="4"/>
      <c r="S131" s="4"/>
      <c r="V131" s="9"/>
      <c r="W131" s="9"/>
    </row>
    <row r="132" spans="2:23" ht="10.5" customHeight="1" x14ac:dyDescent="0.2">
      <c r="B132" s="4"/>
      <c r="M132" s="4"/>
      <c r="O132" s="4"/>
      <c r="S132" s="4"/>
      <c r="V132" s="9"/>
      <c r="W132" s="9"/>
    </row>
    <row r="133" spans="2:23" ht="10.5" customHeight="1" x14ac:dyDescent="0.2">
      <c r="B133" s="4"/>
      <c r="M133" s="4"/>
      <c r="O133" s="4"/>
      <c r="S133" s="4"/>
      <c r="V133" s="9"/>
      <c r="W133" s="9"/>
    </row>
    <row r="134" spans="2:23" ht="10.5" customHeight="1" x14ac:dyDescent="0.2">
      <c r="B134" s="4"/>
      <c r="V134" s="9"/>
      <c r="W134" s="9"/>
    </row>
    <row r="135" spans="2:23" ht="10.5" customHeight="1" x14ac:dyDescent="0.2">
      <c r="B135" s="4"/>
      <c r="M135" s="4"/>
      <c r="O135" s="4"/>
      <c r="S135" s="4"/>
      <c r="V135" s="9"/>
      <c r="W135" s="9"/>
    </row>
    <row r="136" spans="2:23" ht="10.5" customHeight="1" x14ac:dyDescent="0.2">
      <c r="V136" s="9"/>
      <c r="W136" s="9"/>
    </row>
    <row r="137" spans="2:23" ht="10.5" customHeight="1" x14ac:dyDescent="0.2">
      <c r="B137" s="4"/>
      <c r="V137" s="9"/>
      <c r="W137" s="9"/>
    </row>
    <row r="138" spans="2:23" ht="10.5" customHeight="1" x14ac:dyDescent="0.2">
      <c r="B138" s="4"/>
      <c r="M138" s="116"/>
      <c r="O138" s="116"/>
      <c r="V138" s="9"/>
      <c r="W138" s="9"/>
    </row>
    <row r="139" spans="2:23" ht="10.5" customHeight="1" x14ac:dyDescent="0.2">
      <c r="B139" s="4"/>
      <c r="M139" s="4"/>
      <c r="O139" s="4"/>
      <c r="V139" s="9"/>
      <c r="W139" s="9"/>
    </row>
    <row r="140" spans="2:23" ht="10.5" customHeight="1" x14ac:dyDescent="0.2">
      <c r="B140" s="4"/>
      <c r="M140" s="4"/>
      <c r="O140" s="4"/>
    </row>
    <row r="141" spans="2:23" ht="10.5" customHeight="1" x14ac:dyDescent="0.2">
      <c r="B141" s="4"/>
      <c r="M141" s="4"/>
      <c r="O141" s="4"/>
    </row>
    <row r="142" spans="2:23" ht="10.5" customHeight="1" x14ac:dyDescent="0.2">
      <c r="B142" s="4"/>
    </row>
    <row r="143" spans="2:23" ht="10.5" customHeight="1" x14ac:dyDescent="0.2">
      <c r="B143" s="4"/>
      <c r="M143" s="4"/>
      <c r="O143" s="4"/>
    </row>
    <row r="144" spans="2:23" ht="10.5" customHeight="1" x14ac:dyDescent="0.2"/>
    <row r="145" spans="2:18" ht="10.5" customHeight="1" x14ac:dyDescent="0.2">
      <c r="B145" s="4"/>
      <c r="G145" s="4"/>
      <c r="H145" s="4"/>
      <c r="K145" s="4"/>
      <c r="L145" s="4"/>
      <c r="O145" s="4"/>
      <c r="P145" s="4"/>
    </row>
    <row r="146" spans="2:18" ht="10.5" customHeight="1" x14ac:dyDescent="0.2">
      <c r="B146" s="4"/>
      <c r="G146" s="4"/>
      <c r="H146" s="4"/>
      <c r="K146" s="4"/>
      <c r="L146" s="4"/>
      <c r="O146" s="4"/>
      <c r="P146" s="4"/>
    </row>
    <row r="147" spans="2:18" ht="10.5" customHeight="1" x14ac:dyDescent="0.2">
      <c r="B147" s="4"/>
      <c r="G147" s="4"/>
      <c r="H147" s="4"/>
      <c r="K147" s="4"/>
      <c r="L147" s="4"/>
      <c r="O147" s="4"/>
      <c r="P147" s="4"/>
    </row>
    <row r="148" spans="2:18" ht="10.5" customHeight="1" x14ac:dyDescent="0.2">
      <c r="B148" s="4"/>
      <c r="G148" s="4"/>
      <c r="H148" s="4"/>
      <c r="K148" s="4"/>
      <c r="L148" s="4"/>
      <c r="O148" s="4"/>
      <c r="P148" s="4"/>
    </row>
    <row r="149" spans="2:18" ht="10.5" customHeight="1" x14ac:dyDescent="0.2">
      <c r="B149" s="4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</row>
    <row r="150" spans="2:18" ht="10.5" customHeight="1" x14ac:dyDescent="0.2">
      <c r="B150" s="4"/>
    </row>
    <row r="151" spans="2:18" ht="10.5" customHeight="1" x14ac:dyDescent="0.2">
      <c r="B151" s="4"/>
      <c r="G151" s="4"/>
      <c r="H151" s="4"/>
      <c r="K151" s="4"/>
      <c r="L151" s="4"/>
      <c r="O151" s="4"/>
      <c r="P151" s="4"/>
    </row>
    <row r="152" spans="2:18" ht="10.5" customHeight="1" x14ac:dyDescent="0.2"/>
    <row r="153" spans="2:18" ht="10.5" customHeight="1" x14ac:dyDescent="0.2"/>
    <row r="154" spans="2:18" ht="10.5" customHeight="1" x14ac:dyDescent="0.2"/>
    <row r="155" spans="2:18" ht="10.5" customHeight="1" x14ac:dyDescent="0.2"/>
    <row r="156" spans="2:18" ht="10.5" customHeight="1" x14ac:dyDescent="0.2"/>
    <row r="157" spans="2:18" ht="10.5" customHeight="1" x14ac:dyDescent="0.2"/>
    <row r="158" spans="2:18" ht="10.5" customHeight="1" x14ac:dyDescent="0.2"/>
    <row r="159" spans="2:18" ht="10.5" customHeight="1" x14ac:dyDescent="0.2"/>
    <row r="160" spans="2:18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43"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  <mergeCell ref="B8:F12"/>
    <mergeCell ref="B7:S7"/>
    <mergeCell ref="M8:N11"/>
    <mergeCell ref="O8:P11"/>
    <mergeCell ref="Q8:R11"/>
    <mergeCell ref="S8:S11"/>
    <mergeCell ref="G8:K12"/>
    <mergeCell ref="L8:L12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1900-000000000000}"/>
  </hyperlinks>
  <pageMargins left="0.7" right="0.7" top="0.75" bottom="0.75" header="0.3" footer="0.3"/>
  <pageSetup paperSize="9" scale="65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E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4" width="7.42578125" customWidth="1"/>
    <col min="35" max="48" width="8.5703125" customWidth="1"/>
  </cols>
  <sheetData>
    <row r="1" spans="1:31" ht="10.5" customHeight="1" x14ac:dyDescent="0.2">
      <c r="Z1" s="9"/>
      <c r="AA1" s="9"/>
    </row>
    <row r="2" spans="1:31" ht="10.5" customHeight="1" x14ac:dyDescent="0.2">
      <c r="B2" s="31" t="s">
        <v>235</v>
      </c>
      <c r="C2" s="31"/>
      <c r="D2" s="31"/>
      <c r="E2" s="31"/>
      <c r="F2" s="31"/>
      <c r="G2" s="31"/>
      <c r="H2" s="31"/>
      <c r="I2" s="31"/>
      <c r="J2" s="31"/>
      <c r="K2" s="31"/>
      <c r="L2" s="31"/>
      <c r="Z2" s="9"/>
      <c r="AA2" s="9"/>
    </row>
    <row r="3" spans="1:31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Z3" s="9"/>
      <c r="AA3" s="9"/>
    </row>
    <row r="4" spans="1:31" ht="10.5" customHeight="1" x14ac:dyDescent="0.2">
      <c r="A4" s="45"/>
      <c r="X4" s="4"/>
      <c r="Y4" s="4"/>
      <c r="Z4" s="9"/>
      <c r="AA4" s="9"/>
      <c r="AB4" s="4"/>
      <c r="AC4" s="4"/>
      <c r="AD4" s="4"/>
      <c r="AE4" s="4"/>
    </row>
    <row r="5" spans="1:31" ht="10.5" customHeight="1" x14ac:dyDescent="0.2">
      <c r="A5" s="45"/>
      <c r="B5" s="357" t="str">
        <f>Índice!$B$40</f>
        <v>1.4.4.2. Niveles de atención del personal por CCAA en centros de atención a personas mayores</v>
      </c>
      <c r="C5" s="44"/>
      <c r="D5" s="44"/>
      <c r="E5" s="44"/>
      <c r="F5" s="44"/>
      <c r="G5" s="44"/>
      <c r="H5" s="44"/>
      <c r="I5" s="44"/>
      <c r="J5" s="44"/>
      <c r="K5" s="44"/>
      <c r="M5" s="44"/>
      <c r="N5" s="44"/>
      <c r="O5" s="44"/>
      <c r="P5" s="44"/>
      <c r="Q5" s="44"/>
      <c r="R5" s="44"/>
      <c r="S5" s="44"/>
      <c r="T5" s="44"/>
      <c r="U5" s="4"/>
      <c r="V5" s="4"/>
      <c r="W5" s="9"/>
      <c r="X5" s="9"/>
      <c r="Y5" s="4"/>
      <c r="Z5" s="4"/>
      <c r="AA5" s="4"/>
      <c r="AB5" s="4"/>
    </row>
    <row r="6" spans="1:31" ht="10.5" customHeight="1" x14ac:dyDescent="0.2">
      <c r="A6" s="45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"/>
      <c r="V6" s="4"/>
      <c r="W6" s="9"/>
      <c r="X6" s="9"/>
      <c r="Y6" s="4"/>
      <c r="Z6" s="4"/>
      <c r="AA6" s="4"/>
      <c r="AB6" s="4"/>
    </row>
    <row r="7" spans="1:31" ht="10.5" customHeight="1" x14ac:dyDescent="0.2">
      <c r="B7" s="596" t="str">
        <f>'Anexo I. Abreviaturas'!$B$38</f>
        <v>Centros de atención a personas mayores</v>
      </c>
      <c r="C7" s="551"/>
      <c r="D7" s="551"/>
      <c r="E7" s="551"/>
      <c r="F7" s="551"/>
      <c r="G7" s="551"/>
      <c r="H7" s="551"/>
      <c r="I7" s="551"/>
      <c r="J7" s="551"/>
      <c r="K7" s="551"/>
      <c r="L7" s="551"/>
      <c r="M7" s="551"/>
      <c r="N7" s="551"/>
      <c r="O7" s="551"/>
      <c r="P7" s="551"/>
      <c r="Q7" s="551"/>
      <c r="R7" s="551"/>
      <c r="S7" s="551"/>
      <c r="T7" s="551"/>
      <c r="U7" s="551"/>
      <c r="V7" s="551"/>
      <c r="W7" s="552"/>
    </row>
    <row r="8" spans="1:31" ht="10.5" customHeight="1" x14ac:dyDescent="0.2">
      <c r="B8" s="443" t="s">
        <v>216</v>
      </c>
      <c r="C8" s="444"/>
      <c r="D8" s="444"/>
      <c r="E8" s="87"/>
      <c r="F8" s="87"/>
      <c r="G8" s="514" t="str">
        <f>'Anexo I. Abreviaturas'!$B$68</f>
        <v>Personal atención directa de primer nivel</v>
      </c>
      <c r="H8" s="515"/>
      <c r="I8" s="515"/>
      <c r="J8" s="479"/>
      <c r="K8" s="514" t="str">
        <f>'Anexo I. Abreviaturas'!$B$70</f>
        <v>Personal atención directa de segundo nivel</v>
      </c>
      <c r="L8" s="515"/>
      <c r="M8" s="515"/>
      <c r="N8" s="479"/>
      <c r="O8" s="514" t="str">
        <f>'Anexo II. Términos'!$B$8</f>
        <v>Personal atención indirecta</v>
      </c>
      <c r="P8" s="515"/>
      <c r="Q8" s="515"/>
      <c r="R8" s="479"/>
      <c r="S8" s="436" t="str">
        <f>'Anexo II. Términos'!$B$51</f>
        <v>Total</v>
      </c>
      <c r="T8" s="437"/>
      <c r="U8" s="507" t="s">
        <v>82</v>
      </c>
      <c r="V8" s="599" t="s">
        <v>217</v>
      </c>
      <c r="W8" s="600" t="s">
        <v>218</v>
      </c>
      <c r="X8" s="110"/>
      <c r="Y8" s="111"/>
      <c r="Z8" s="110"/>
      <c r="AA8" s="109"/>
      <c r="AD8" s="9"/>
      <c r="AE8" s="9"/>
    </row>
    <row r="9" spans="1:31" ht="10.5" customHeight="1" x14ac:dyDescent="0.2">
      <c r="B9" s="446"/>
      <c r="C9" s="447"/>
      <c r="D9" s="447"/>
      <c r="E9" s="101"/>
      <c r="F9" s="101"/>
      <c r="G9" s="510"/>
      <c r="H9" s="511"/>
      <c r="I9" s="511"/>
      <c r="J9" s="480"/>
      <c r="K9" s="510"/>
      <c r="L9" s="511"/>
      <c r="M9" s="511"/>
      <c r="N9" s="480"/>
      <c r="O9" s="510"/>
      <c r="P9" s="511"/>
      <c r="Q9" s="511"/>
      <c r="R9" s="480"/>
      <c r="S9" s="438"/>
      <c r="T9" s="439"/>
      <c r="U9" s="508"/>
      <c r="V9" s="597"/>
      <c r="W9" s="601"/>
      <c r="X9" s="110"/>
      <c r="Y9" s="111"/>
      <c r="Z9" s="110"/>
      <c r="AA9" s="109"/>
      <c r="AD9" s="9"/>
      <c r="AE9" s="9"/>
    </row>
    <row r="10" spans="1:31" ht="10.5" customHeight="1" x14ac:dyDescent="0.2">
      <c r="B10" s="446"/>
      <c r="C10" s="447"/>
      <c r="D10" s="447"/>
      <c r="E10" s="101"/>
      <c r="F10" s="101"/>
      <c r="G10" s="510"/>
      <c r="H10" s="511"/>
      <c r="I10" s="511"/>
      <c r="J10" s="480"/>
      <c r="K10" s="510"/>
      <c r="L10" s="511"/>
      <c r="M10" s="511"/>
      <c r="N10" s="480"/>
      <c r="O10" s="510"/>
      <c r="P10" s="511"/>
      <c r="Q10" s="511"/>
      <c r="R10" s="480"/>
      <c r="S10" s="438"/>
      <c r="T10" s="439"/>
      <c r="U10" s="508"/>
      <c r="V10" s="597"/>
      <c r="W10" s="601"/>
      <c r="X10" s="110"/>
      <c r="Y10" s="111"/>
      <c r="Z10" s="110"/>
      <c r="AA10" s="109"/>
      <c r="AD10" s="9"/>
      <c r="AE10" s="9"/>
    </row>
    <row r="11" spans="1:31" ht="10.5" customHeight="1" x14ac:dyDescent="0.2">
      <c r="B11" s="446"/>
      <c r="C11" s="447"/>
      <c r="D11" s="447"/>
      <c r="E11" s="101"/>
      <c r="F11" s="101"/>
      <c r="G11" s="510"/>
      <c r="H11" s="511"/>
      <c r="I11" s="511"/>
      <c r="J11" s="480"/>
      <c r="K11" s="510"/>
      <c r="L11" s="511"/>
      <c r="M11" s="511"/>
      <c r="N11" s="480"/>
      <c r="O11" s="510"/>
      <c r="P11" s="511"/>
      <c r="Q11" s="511"/>
      <c r="R11" s="480"/>
      <c r="S11" s="438"/>
      <c r="T11" s="439"/>
      <c r="U11" s="508"/>
      <c r="V11" s="597"/>
      <c r="W11" s="601"/>
      <c r="AD11" s="9"/>
      <c r="AE11" s="9"/>
    </row>
    <row r="12" spans="1:31" ht="10.5" customHeight="1" x14ac:dyDescent="0.2">
      <c r="B12" s="446"/>
      <c r="C12" s="447"/>
      <c r="D12" s="447"/>
      <c r="E12" s="101"/>
      <c r="F12" s="101"/>
      <c r="G12" s="510" t="str">
        <f>'Anexo I. Abreviaturas'!$B$59</f>
        <v>Jornada completa</v>
      </c>
      <c r="H12" s="511" t="str">
        <f>'Anexo I. Abreviaturas'!$B$61</f>
        <v>Jornada parcial</v>
      </c>
      <c r="I12" s="511" t="str">
        <f>'Anexo II. Términos'!$B$51</f>
        <v>Total</v>
      </c>
      <c r="J12" s="480"/>
      <c r="K12" s="510" t="str">
        <f>'Anexo I. Abreviaturas'!$B$59</f>
        <v>Jornada completa</v>
      </c>
      <c r="L12" s="511" t="str">
        <f>'Anexo I. Abreviaturas'!$B$61</f>
        <v>Jornada parcial</v>
      </c>
      <c r="M12" s="511" t="str">
        <f>'Anexo II. Términos'!$B$51</f>
        <v>Total</v>
      </c>
      <c r="N12" s="480"/>
      <c r="O12" s="510" t="str">
        <f>'Anexo I. Abreviaturas'!$B$59</f>
        <v>Jornada completa</v>
      </c>
      <c r="P12" s="511" t="str">
        <f>'Anexo I. Abreviaturas'!$B$61</f>
        <v>Jornada parcial</v>
      </c>
      <c r="Q12" s="511" t="str">
        <f>'Anexo II. Términos'!$B$51</f>
        <v>Total</v>
      </c>
      <c r="R12" s="480"/>
      <c r="S12" s="438"/>
      <c r="T12" s="439"/>
      <c r="U12" s="505"/>
      <c r="V12" s="597"/>
      <c r="W12" s="601"/>
      <c r="AD12" s="9"/>
      <c r="AE12" s="9"/>
    </row>
    <row r="13" spans="1:31" ht="10.5" customHeight="1" x14ac:dyDescent="0.2">
      <c r="B13" s="446"/>
      <c r="C13" s="447"/>
      <c r="D13" s="447"/>
      <c r="E13" s="101"/>
      <c r="F13" s="101"/>
      <c r="G13" s="510"/>
      <c r="H13" s="511"/>
      <c r="I13" s="511"/>
      <c r="J13" s="480"/>
      <c r="K13" s="510"/>
      <c r="L13" s="511"/>
      <c r="M13" s="511"/>
      <c r="N13" s="480"/>
      <c r="O13" s="510"/>
      <c r="P13" s="511"/>
      <c r="Q13" s="511"/>
      <c r="R13" s="480"/>
      <c r="S13" s="454"/>
      <c r="T13" s="456"/>
      <c r="U13" s="371"/>
      <c r="V13" s="598"/>
      <c r="W13" s="602"/>
      <c r="AD13" s="9"/>
      <c r="AE13" s="9"/>
    </row>
    <row r="14" spans="1:31" ht="10.5" customHeight="1" x14ac:dyDescent="0.2">
      <c r="B14" s="489"/>
      <c r="C14" s="490"/>
      <c r="D14" s="490"/>
      <c r="E14" s="210"/>
      <c r="F14" s="210"/>
      <c r="G14" s="360" t="str">
        <f>'Anexo I. Abreviaturas'!$B$16</f>
        <v>Núm.</v>
      </c>
      <c r="H14" s="368" t="str">
        <f>'Anexo I. Abreviaturas'!$B$16</f>
        <v>Núm.</v>
      </c>
      <c r="I14" s="368" t="str">
        <f>'Anexo I. Abreviaturas'!$B$16</f>
        <v>Núm.</v>
      </c>
      <c r="J14" s="361" t="str">
        <f>'Anexo I. Abreviaturas'!$B$13</f>
        <v>% Tip.pers.</v>
      </c>
      <c r="K14" s="360" t="str">
        <f>'Anexo I. Abreviaturas'!$B$16</f>
        <v>Núm.</v>
      </c>
      <c r="L14" s="368" t="str">
        <f>'Anexo I. Abreviaturas'!$B$16</f>
        <v>Núm.</v>
      </c>
      <c r="M14" s="368" t="str">
        <f>'Anexo I. Abreviaturas'!$B$16</f>
        <v>Núm.</v>
      </c>
      <c r="N14" s="361" t="str">
        <f>'Anexo I. Abreviaturas'!$B$13</f>
        <v>% Tip.pers.</v>
      </c>
      <c r="O14" s="360" t="str">
        <f>'Anexo I. Abreviaturas'!$B$16</f>
        <v>Núm.</v>
      </c>
      <c r="P14" s="368" t="str">
        <f>'Anexo I. Abreviaturas'!$B$16</f>
        <v>Núm.</v>
      </c>
      <c r="Q14" s="368" t="str">
        <f>'Anexo I. Abreviaturas'!$B$16</f>
        <v>Núm.</v>
      </c>
      <c r="R14" s="361" t="str">
        <f>'Anexo I. Abreviaturas'!$B$13</f>
        <v>% Tip.pers.</v>
      </c>
      <c r="S14" s="281" t="str">
        <f>'Anexo I. Abreviaturas'!$B$16</f>
        <v>Núm.</v>
      </c>
      <c r="T14" s="172" t="str">
        <f>'Anexo I. Abreviaturas'!$B$9</f>
        <v>% CCAA</v>
      </c>
      <c r="U14" s="281" t="str">
        <f>'Anexo I. Abreviaturas'!$B$16</f>
        <v>Núm.</v>
      </c>
      <c r="V14" s="281" t="str">
        <f>'Anexo I. Abreviaturas'!$B$16</f>
        <v>Núm.</v>
      </c>
      <c r="W14" s="281" t="str">
        <f>'Anexo I. Abreviaturas'!$B$16</f>
        <v>Núm.</v>
      </c>
      <c r="AD14" s="9"/>
      <c r="AE14" s="9"/>
    </row>
    <row r="15" spans="1:31" ht="10.5" customHeight="1" x14ac:dyDescent="0.2">
      <c r="B15" s="603" t="s">
        <v>7</v>
      </c>
      <c r="C15" s="604"/>
      <c r="D15" s="604"/>
      <c r="E15" s="604"/>
      <c r="F15" s="605"/>
      <c r="G15" s="362">
        <v>7431</v>
      </c>
      <c r="H15" s="369">
        <v>2172</v>
      </c>
      <c r="I15" s="372">
        <f>SUM(G15:H15)</f>
        <v>9603</v>
      </c>
      <c r="J15" s="364">
        <f>IF(I15=0,"-",I15/$S15)</f>
        <v>0.52009315424610048</v>
      </c>
      <c r="K15" s="362">
        <v>2614</v>
      </c>
      <c r="L15" s="369">
        <v>1500</v>
      </c>
      <c r="M15" s="372">
        <f>SUM(K15:L15)</f>
        <v>4114</v>
      </c>
      <c r="N15" s="364">
        <f>IF(M15=0,"-",M15/$S15)</f>
        <v>0.22281195840554593</v>
      </c>
      <c r="O15" s="362">
        <v>3595</v>
      </c>
      <c r="P15" s="369">
        <v>1152</v>
      </c>
      <c r="Q15" s="372">
        <f>SUM(O15:P15)</f>
        <v>4747</v>
      </c>
      <c r="R15" s="364">
        <f>IF(Q15=0,"-",Q15/$S15)</f>
        <v>0.25709488734835356</v>
      </c>
      <c r="S15" s="363">
        <f>I15+M15+Q15</f>
        <v>18464</v>
      </c>
      <c r="T15" s="364">
        <f>IF(S15=0,"-",S15/S$33)</f>
        <v>8.9415775608244222E-2</v>
      </c>
      <c r="U15" s="373">
        <f>'1.2.2.1. Dotación. Plazas, resi'!M26</f>
        <v>25829</v>
      </c>
      <c r="V15" s="376">
        <f>IF(U15=0,"-",((G15*1)+(H15*0.5))/U15)</f>
        <v>0.32974563475163576</v>
      </c>
      <c r="W15" s="376">
        <f>IF(U15=0,"-",(((G15+K15+O15)*1)+((H15+L15+P15)*0.5))/U15)</f>
        <v>0.62147198884974253</v>
      </c>
      <c r="AD15" s="9"/>
      <c r="AE15" s="9"/>
    </row>
    <row r="16" spans="1:31" ht="10.5" customHeight="1" x14ac:dyDescent="0.2">
      <c r="B16" s="358" t="s">
        <v>6</v>
      </c>
      <c r="C16" s="41"/>
      <c r="D16" s="41"/>
      <c r="E16" s="41"/>
      <c r="F16" s="359"/>
      <c r="G16" s="103">
        <v>4561</v>
      </c>
      <c r="H16" s="149">
        <v>1051</v>
      </c>
      <c r="I16" s="130">
        <f t="shared" ref="I16:I32" si="0">SUM(G16:H16)</f>
        <v>5612</v>
      </c>
      <c r="J16" s="232">
        <f t="shared" ref="J16:J33" si="1">IF(I16=0,"-",I16/$S16)</f>
        <v>0.60617844026787648</v>
      </c>
      <c r="K16" s="103">
        <v>998</v>
      </c>
      <c r="L16" s="149">
        <v>590</v>
      </c>
      <c r="M16" s="130">
        <f t="shared" ref="M16:M32" si="2">SUM(K16:L16)</f>
        <v>1588</v>
      </c>
      <c r="N16" s="232">
        <f t="shared" ref="N16:N33" si="3">IF(M16=0,"-",M16/$S16)</f>
        <v>0.17152732771656945</v>
      </c>
      <c r="O16" s="103">
        <v>1611</v>
      </c>
      <c r="P16" s="149">
        <v>447</v>
      </c>
      <c r="Q16" s="130">
        <f t="shared" ref="Q16:Q32" si="4">SUM(O16:P16)</f>
        <v>2058</v>
      </c>
      <c r="R16" s="232">
        <f t="shared" ref="R16:R33" si="5">IF(Q16=0,"-",Q16/$S16)</f>
        <v>0.22229423201555412</v>
      </c>
      <c r="S16" s="169">
        <f t="shared" ref="S16:S32" si="6">I16+M16+Q16</f>
        <v>9258</v>
      </c>
      <c r="T16" s="232">
        <f t="shared" ref="T16:T33" si="7">IF(S16=0,"-",S16/S$33)</f>
        <v>4.4833798233379824E-2</v>
      </c>
      <c r="U16" s="374">
        <f>'1.2.2.1. Dotación. Plazas, resi'!M27</f>
        <v>14426</v>
      </c>
      <c r="V16" s="377">
        <f t="shared" ref="V16:V33" si="8">IF(U16=0,"-",((G16*1)+(H16*0.5))/U16)</f>
        <v>0.35259254124497436</v>
      </c>
      <c r="W16" s="377">
        <f t="shared" ref="W16:W33" si="9">IF(U16=0,"-",(((G16+K16+O16)*1)+((H16+L16+P16)*0.5))/U16)</f>
        <v>0.56938860390960766</v>
      </c>
      <c r="AD16" s="9"/>
      <c r="AE16" s="9"/>
    </row>
    <row r="17" spans="2:31" ht="10.5" customHeight="1" x14ac:dyDescent="0.2">
      <c r="B17" s="358" t="s">
        <v>9</v>
      </c>
      <c r="C17" s="41"/>
      <c r="D17" s="41"/>
      <c r="E17" s="41"/>
      <c r="F17" s="359"/>
      <c r="G17" s="103">
        <v>3646</v>
      </c>
      <c r="H17" s="149">
        <v>1055</v>
      </c>
      <c r="I17" s="130">
        <f t="shared" si="0"/>
        <v>4701</v>
      </c>
      <c r="J17" s="232">
        <f t="shared" si="1"/>
        <v>0.60556485894628365</v>
      </c>
      <c r="K17" s="103">
        <v>786</v>
      </c>
      <c r="L17" s="149">
        <v>562</v>
      </c>
      <c r="M17" s="130">
        <f t="shared" si="2"/>
        <v>1348</v>
      </c>
      <c r="N17" s="232">
        <f t="shared" si="3"/>
        <v>0.17364420971273992</v>
      </c>
      <c r="O17" s="103">
        <v>1357</v>
      </c>
      <c r="P17" s="149">
        <v>357</v>
      </c>
      <c r="Q17" s="130">
        <f t="shared" si="4"/>
        <v>1714</v>
      </c>
      <c r="R17" s="232">
        <f t="shared" si="5"/>
        <v>0.22079093134097644</v>
      </c>
      <c r="S17" s="169">
        <f t="shared" si="6"/>
        <v>7763</v>
      </c>
      <c r="T17" s="232">
        <f t="shared" si="7"/>
        <v>3.7593948551061525E-2</v>
      </c>
      <c r="U17" s="374">
        <f>'1.2.2.1. Dotación. Plazas, resi'!M28</f>
        <v>11130</v>
      </c>
      <c r="V17" s="377">
        <f t="shared" si="8"/>
        <v>0.37497753818508534</v>
      </c>
      <c r="W17" s="377">
        <f t="shared" si="9"/>
        <v>0.60880503144654086</v>
      </c>
      <c r="AD17" s="9"/>
      <c r="AE17" s="9"/>
    </row>
    <row r="18" spans="2:31" ht="10.5" customHeight="1" x14ac:dyDescent="0.2">
      <c r="B18" s="358" t="s">
        <v>10</v>
      </c>
      <c r="C18" s="41"/>
      <c r="D18" s="41"/>
      <c r="E18" s="41"/>
      <c r="F18" s="359"/>
      <c r="G18" s="103">
        <v>1379</v>
      </c>
      <c r="H18" s="149">
        <v>548</v>
      </c>
      <c r="I18" s="130">
        <f t="shared" si="0"/>
        <v>1927</v>
      </c>
      <c r="J18" s="232">
        <f t="shared" si="1"/>
        <v>0.5317328918322296</v>
      </c>
      <c r="K18" s="103">
        <v>471</v>
      </c>
      <c r="L18" s="149">
        <v>265</v>
      </c>
      <c r="M18" s="130">
        <f t="shared" si="2"/>
        <v>736</v>
      </c>
      <c r="N18" s="232">
        <f t="shared" si="3"/>
        <v>0.20309050772626933</v>
      </c>
      <c r="O18" s="103">
        <v>808</v>
      </c>
      <c r="P18" s="149">
        <v>153</v>
      </c>
      <c r="Q18" s="130">
        <f t="shared" si="4"/>
        <v>961</v>
      </c>
      <c r="R18" s="232">
        <f t="shared" si="5"/>
        <v>0.2651766004415011</v>
      </c>
      <c r="S18" s="169">
        <f t="shared" si="6"/>
        <v>3624</v>
      </c>
      <c r="T18" s="232">
        <f t="shared" si="7"/>
        <v>1.7549976754997674E-2</v>
      </c>
      <c r="U18" s="374">
        <f>'1.2.2.1. Dotación. Plazas, resi'!M29</f>
        <v>3838</v>
      </c>
      <c r="V18" s="377">
        <f t="shared" si="8"/>
        <v>0.43069306930693069</v>
      </c>
      <c r="W18" s="377">
        <f t="shared" si="9"/>
        <v>0.8183949973944763</v>
      </c>
      <c r="AD18" s="9"/>
      <c r="AE18" s="9"/>
    </row>
    <row r="19" spans="2:31" ht="10.5" customHeight="1" x14ac:dyDescent="0.2">
      <c r="B19" s="358" t="s">
        <v>5</v>
      </c>
      <c r="C19" s="41"/>
      <c r="D19" s="41"/>
      <c r="E19" s="41"/>
      <c r="F19" s="359"/>
      <c r="G19" s="103">
        <v>2178</v>
      </c>
      <c r="H19" s="149">
        <v>673</v>
      </c>
      <c r="I19" s="130">
        <f t="shared" si="0"/>
        <v>2851</v>
      </c>
      <c r="J19" s="232">
        <f t="shared" si="1"/>
        <v>0.56221652534016964</v>
      </c>
      <c r="K19" s="103">
        <v>645</v>
      </c>
      <c r="L19" s="149">
        <v>309</v>
      </c>
      <c r="M19" s="130">
        <f t="shared" si="2"/>
        <v>954</v>
      </c>
      <c r="N19" s="232">
        <f t="shared" si="3"/>
        <v>0.18812857424571092</v>
      </c>
      <c r="O19" s="103">
        <v>1016</v>
      </c>
      <c r="P19" s="149">
        <v>250</v>
      </c>
      <c r="Q19" s="130">
        <f t="shared" si="4"/>
        <v>1266</v>
      </c>
      <c r="R19" s="232">
        <f t="shared" si="5"/>
        <v>0.2496549004141195</v>
      </c>
      <c r="S19" s="169">
        <f t="shared" si="6"/>
        <v>5071</v>
      </c>
      <c r="T19" s="232">
        <f t="shared" si="7"/>
        <v>2.4557376414070974E-2</v>
      </c>
      <c r="U19" s="374">
        <f>'1.2.2.1. Dotación. Plazas, resi'!M30</f>
        <v>6015</v>
      </c>
      <c r="V19" s="377">
        <f t="shared" si="8"/>
        <v>0.41803823773898585</v>
      </c>
      <c r="W19" s="377">
        <f t="shared" si="9"/>
        <v>0.74064837905236913</v>
      </c>
      <c r="AD19" s="9"/>
      <c r="AE19" s="9"/>
    </row>
    <row r="20" spans="2:31" ht="10.5" customHeight="1" x14ac:dyDescent="0.2">
      <c r="B20" s="358" t="s">
        <v>4</v>
      </c>
      <c r="C20" s="41"/>
      <c r="D20" s="41"/>
      <c r="E20" s="41"/>
      <c r="F20" s="359"/>
      <c r="G20" s="103">
        <v>1842</v>
      </c>
      <c r="H20" s="149">
        <v>404</v>
      </c>
      <c r="I20" s="130">
        <f t="shared" si="0"/>
        <v>2246</v>
      </c>
      <c r="J20" s="232">
        <f t="shared" si="1"/>
        <v>0.63824950269963054</v>
      </c>
      <c r="K20" s="103">
        <v>320</v>
      </c>
      <c r="L20" s="149">
        <v>149</v>
      </c>
      <c r="M20" s="130">
        <f t="shared" si="2"/>
        <v>469</v>
      </c>
      <c r="N20" s="232">
        <f t="shared" si="3"/>
        <v>0.13327649900539926</v>
      </c>
      <c r="O20" s="103">
        <v>647</v>
      </c>
      <c r="P20" s="149">
        <v>157</v>
      </c>
      <c r="Q20" s="130">
        <f t="shared" si="4"/>
        <v>804</v>
      </c>
      <c r="R20" s="232">
        <f t="shared" si="5"/>
        <v>0.22847399829497017</v>
      </c>
      <c r="S20" s="169">
        <f t="shared" si="6"/>
        <v>3519</v>
      </c>
      <c r="T20" s="232">
        <f t="shared" si="7"/>
        <v>1.7041492329149234E-2</v>
      </c>
      <c r="U20" s="374">
        <f>'1.2.2.1. Dotación. Plazas, resi'!M31</f>
        <v>4922</v>
      </c>
      <c r="V20" s="377">
        <f t="shared" si="8"/>
        <v>0.41527834213734255</v>
      </c>
      <c r="W20" s="377">
        <f t="shared" si="9"/>
        <v>0.64282811865095491</v>
      </c>
      <c r="AD20" s="9"/>
      <c r="AE20" s="9"/>
    </row>
    <row r="21" spans="2:31" ht="10.5" customHeight="1" x14ac:dyDescent="0.2">
      <c r="B21" s="358" t="s">
        <v>3</v>
      </c>
      <c r="C21" s="41"/>
      <c r="D21" s="41"/>
      <c r="E21" s="41"/>
      <c r="F21" s="359"/>
      <c r="G21" s="103">
        <v>9842</v>
      </c>
      <c r="H21" s="149">
        <v>2748</v>
      </c>
      <c r="I21" s="130">
        <f t="shared" si="0"/>
        <v>12590</v>
      </c>
      <c r="J21" s="232">
        <f t="shared" si="1"/>
        <v>0.57216869660061809</v>
      </c>
      <c r="K21" s="103">
        <v>1841</v>
      </c>
      <c r="L21" s="149">
        <v>1906</v>
      </c>
      <c r="M21" s="130">
        <f t="shared" si="2"/>
        <v>3747</v>
      </c>
      <c r="N21" s="232">
        <f t="shared" si="3"/>
        <v>0.17028722050536266</v>
      </c>
      <c r="O21" s="103">
        <v>4172</v>
      </c>
      <c r="P21" s="149">
        <v>1495</v>
      </c>
      <c r="Q21" s="130">
        <f t="shared" si="4"/>
        <v>5667</v>
      </c>
      <c r="R21" s="232">
        <f t="shared" si="5"/>
        <v>0.25754408289401926</v>
      </c>
      <c r="S21" s="169">
        <f t="shared" si="6"/>
        <v>22004</v>
      </c>
      <c r="T21" s="232">
        <f t="shared" si="7"/>
        <v>0.10655896482256315</v>
      </c>
      <c r="U21" s="374">
        <f>'1.2.2.1. Dotación. Plazas, resi'!M32</f>
        <v>36407</v>
      </c>
      <c r="V21" s="377">
        <f t="shared" si="8"/>
        <v>0.30807262339659958</v>
      </c>
      <c r="W21" s="377">
        <f t="shared" si="9"/>
        <v>0.51994122009503663</v>
      </c>
      <c r="AD21" s="9"/>
      <c r="AE21" s="9"/>
    </row>
    <row r="22" spans="2:31" ht="10.5" customHeight="1" x14ac:dyDescent="0.2">
      <c r="B22" s="358" t="s">
        <v>11</v>
      </c>
      <c r="C22" s="41"/>
      <c r="D22" s="41"/>
      <c r="E22" s="41"/>
      <c r="F22" s="359"/>
      <c r="G22" s="103">
        <v>6319</v>
      </c>
      <c r="H22" s="149">
        <v>1672</v>
      </c>
      <c r="I22" s="130">
        <f t="shared" si="0"/>
        <v>7991</v>
      </c>
      <c r="J22" s="232">
        <f t="shared" si="1"/>
        <v>0.57311912787778818</v>
      </c>
      <c r="K22" s="103">
        <v>1510</v>
      </c>
      <c r="L22" s="149">
        <v>1161</v>
      </c>
      <c r="M22" s="130">
        <f t="shared" si="2"/>
        <v>2671</v>
      </c>
      <c r="N22" s="232">
        <f t="shared" si="3"/>
        <v>0.19156566018790791</v>
      </c>
      <c r="O22" s="103">
        <v>2454</v>
      </c>
      <c r="P22" s="149">
        <v>827</v>
      </c>
      <c r="Q22" s="130">
        <f t="shared" si="4"/>
        <v>3281</v>
      </c>
      <c r="R22" s="232">
        <f t="shared" si="5"/>
        <v>0.23531521193430396</v>
      </c>
      <c r="S22" s="169">
        <f t="shared" si="6"/>
        <v>13943</v>
      </c>
      <c r="T22" s="232">
        <f t="shared" si="7"/>
        <v>6.7521889043855574E-2</v>
      </c>
      <c r="U22" s="374">
        <f>'1.2.2.1. Dotación. Plazas, resi'!M33</f>
        <v>21223</v>
      </c>
      <c r="V22" s="377">
        <f t="shared" si="8"/>
        <v>0.33713424115346557</v>
      </c>
      <c r="W22" s="377">
        <f t="shared" si="9"/>
        <v>0.57074871601564336</v>
      </c>
      <c r="AD22" s="9"/>
      <c r="AE22" s="9"/>
    </row>
    <row r="23" spans="2:31" ht="10.5" customHeight="1" x14ac:dyDescent="0.2">
      <c r="B23" s="358" t="s">
        <v>12</v>
      </c>
      <c r="C23" s="41"/>
      <c r="D23" s="41"/>
      <c r="E23" s="41"/>
      <c r="F23" s="359"/>
      <c r="G23" s="103">
        <v>15855</v>
      </c>
      <c r="H23" s="149">
        <v>5416</v>
      </c>
      <c r="I23" s="130">
        <f t="shared" si="0"/>
        <v>21271</v>
      </c>
      <c r="J23" s="232">
        <f t="shared" si="1"/>
        <v>0.58943663923296474</v>
      </c>
      <c r="K23" s="103">
        <v>3307</v>
      </c>
      <c r="L23" s="149">
        <v>3630</v>
      </c>
      <c r="M23" s="130">
        <f t="shared" si="2"/>
        <v>6937</v>
      </c>
      <c r="N23" s="232">
        <f t="shared" si="3"/>
        <v>0.19222988887965195</v>
      </c>
      <c r="O23" s="103">
        <v>5685</v>
      </c>
      <c r="P23" s="149">
        <v>2194</v>
      </c>
      <c r="Q23" s="130">
        <f t="shared" si="4"/>
        <v>7879</v>
      </c>
      <c r="R23" s="232">
        <f t="shared" si="5"/>
        <v>0.21833347188738328</v>
      </c>
      <c r="S23" s="169">
        <f t="shared" si="6"/>
        <v>36087</v>
      </c>
      <c r="T23" s="232">
        <f t="shared" si="7"/>
        <v>0.1747588331008833</v>
      </c>
      <c r="U23" s="374">
        <f>'1.2.2.1. Dotación. Plazas, resi'!M34</f>
        <v>47113</v>
      </c>
      <c r="V23" s="377">
        <f t="shared" si="8"/>
        <v>0.39401014581962518</v>
      </c>
      <c r="W23" s="377">
        <f t="shared" si="9"/>
        <v>0.64667926050134783</v>
      </c>
      <c r="AD23" s="9"/>
      <c r="AE23" s="9"/>
    </row>
    <row r="24" spans="2:31" ht="10.5" customHeight="1" x14ac:dyDescent="0.2">
      <c r="B24" s="358" t="s">
        <v>2</v>
      </c>
      <c r="C24" s="41"/>
      <c r="D24" s="41"/>
      <c r="E24" s="41"/>
      <c r="F24" s="359"/>
      <c r="G24" s="103">
        <v>5305</v>
      </c>
      <c r="H24" s="149">
        <v>1479</v>
      </c>
      <c r="I24" s="130">
        <f t="shared" si="0"/>
        <v>6784</v>
      </c>
      <c r="J24" s="232">
        <f t="shared" si="1"/>
        <v>0.51707317073170733</v>
      </c>
      <c r="K24" s="103">
        <v>1546</v>
      </c>
      <c r="L24" s="149">
        <v>1452</v>
      </c>
      <c r="M24" s="130">
        <f t="shared" si="2"/>
        <v>2998</v>
      </c>
      <c r="N24" s="232">
        <f t="shared" si="3"/>
        <v>0.22850609756097562</v>
      </c>
      <c r="O24" s="103">
        <v>2471</v>
      </c>
      <c r="P24" s="149">
        <v>867</v>
      </c>
      <c r="Q24" s="130">
        <f t="shared" si="4"/>
        <v>3338</v>
      </c>
      <c r="R24" s="232">
        <f t="shared" si="5"/>
        <v>0.25442073170731705</v>
      </c>
      <c r="S24" s="169">
        <f t="shared" si="6"/>
        <v>13120</v>
      </c>
      <c r="T24" s="232">
        <f t="shared" si="7"/>
        <v>6.35363396869673E-2</v>
      </c>
      <c r="U24" s="374">
        <f>'1.2.2.1. Dotación. Plazas, resi'!M35</f>
        <v>19621</v>
      </c>
      <c r="V24" s="377">
        <f t="shared" si="8"/>
        <v>0.30806278986799857</v>
      </c>
      <c r="W24" s="377">
        <f t="shared" si="9"/>
        <v>0.57188726364609344</v>
      </c>
      <c r="AD24" s="9"/>
      <c r="AE24" s="9"/>
    </row>
    <row r="25" spans="2:31" ht="10.5" customHeight="1" x14ac:dyDescent="0.2">
      <c r="B25" s="358" t="s">
        <v>1</v>
      </c>
      <c r="C25" s="41"/>
      <c r="D25" s="41"/>
      <c r="E25" s="41"/>
      <c r="F25" s="359"/>
      <c r="G25" s="103">
        <v>3599</v>
      </c>
      <c r="H25" s="149">
        <v>756</v>
      </c>
      <c r="I25" s="130">
        <f t="shared" si="0"/>
        <v>4355</v>
      </c>
      <c r="J25" s="232">
        <f t="shared" si="1"/>
        <v>0.57453825857519791</v>
      </c>
      <c r="K25" s="103">
        <v>834</v>
      </c>
      <c r="L25" s="149">
        <v>516</v>
      </c>
      <c r="M25" s="130">
        <f t="shared" si="2"/>
        <v>1350</v>
      </c>
      <c r="N25" s="232">
        <f t="shared" si="3"/>
        <v>0.17810026385224276</v>
      </c>
      <c r="O25" s="103">
        <v>1538</v>
      </c>
      <c r="P25" s="149">
        <v>337</v>
      </c>
      <c r="Q25" s="130">
        <f t="shared" si="4"/>
        <v>1875</v>
      </c>
      <c r="R25" s="232">
        <f t="shared" si="5"/>
        <v>0.24736147757255936</v>
      </c>
      <c r="S25" s="169">
        <f t="shared" si="6"/>
        <v>7580</v>
      </c>
      <c r="T25" s="232">
        <f t="shared" si="7"/>
        <v>3.6707732837439951E-2</v>
      </c>
      <c r="U25" s="374">
        <f>'1.2.2.1. Dotación. Plazas, resi'!M36</f>
        <v>10373</v>
      </c>
      <c r="V25" s="377">
        <f t="shared" si="8"/>
        <v>0.38339920948616601</v>
      </c>
      <c r="W25" s="377">
        <f t="shared" si="9"/>
        <v>0.65318615636749255</v>
      </c>
      <c r="AD25" s="9"/>
      <c r="AE25" s="9"/>
    </row>
    <row r="26" spans="2:31" ht="10.5" customHeight="1" x14ac:dyDescent="0.2">
      <c r="B26" s="358" t="s">
        <v>8</v>
      </c>
      <c r="C26" s="41"/>
      <c r="D26" s="41"/>
      <c r="E26" s="41"/>
      <c r="F26" s="359"/>
      <c r="G26" s="103">
        <v>6098</v>
      </c>
      <c r="H26" s="149">
        <v>1303</v>
      </c>
      <c r="I26" s="130">
        <f t="shared" si="0"/>
        <v>7401</v>
      </c>
      <c r="J26" s="232">
        <f t="shared" si="1"/>
        <v>0.61845073953371776</v>
      </c>
      <c r="K26" s="103">
        <v>1425</v>
      </c>
      <c r="L26" s="149">
        <v>702</v>
      </c>
      <c r="M26" s="130">
        <f t="shared" si="2"/>
        <v>2127</v>
      </c>
      <c r="N26" s="232">
        <f t="shared" si="3"/>
        <v>0.17773878164953621</v>
      </c>
      <c r="O26" s="103">
        <v>2038</v>
      </c>
      <c r="P26" s="149">
        <v>401</v>
      </c>
      <c r="Q26" s="130">
        <f t="shared" si="4"/>
        <v>2439</v>
      </c>
      <c r="R26" s="232">
        <f t="shared" si="5"/>
        <v>0.20381047881674605</v>
      </c>
      <c r="S26" s="169">
        <f t="shared" si="6"/>
        <v>11967</v>
      </c>
      <c r="T26" s="232">
        <f t="shared" si="7"/>
        <v>5.7952696420269643E-2</v>
      </c>
      <c r="U26" s="374">
        <f>'1.2.2.1. Dotación. Plazas, resi'!M37</f>
        <v>18637</v>
      </c>
      <c r="V26" s="377">
        <f t="shared" si="8"/>
        <v>0.36215592638300154</v>
      </c>
      <c r="W26" s="377">
        <f t="shared" si="9"/>
        <v>0.57756076621773889</v>
      </c>
      <c r="AD26" s="9"/>
      <c r="AE26" s="9"/>
    </row>
    <row r="27" spans="2:31" ht="10.5" customHeight="1" x14ac:dyDescent="0.2">
      <c r="B27" s="358" t="s">
        <v>13</v>
      </c>
      <c r="C27" s="41"/>
      <c r="D27" s="41"/>
      <c r="E27" s="41"/>
      <c r="F27" s="359"/>
      <c r="G27" s="103">
        <v>12826</v>
      </c>
      <c r="H27" s="149">
        <v>4188</v>
      </c>
      <c r="I27" s="130">
        <f t="shared" si="0"/>
        <v>17014</v>
      </c>
      <c r="J27" s="232">
        <f t="shared" si="1"/>
        <v>0.55391326995702561</v>
      </c>
      <c r="K27" s="103">
        <v>3745</v>
      </c>
      <c r="L27" s="149">
        <v>2028</v>
      </c>
      <c r="M27" s="130">
        <f t="shared" si="2"/>
        <v>5773</v>
      </c>
      <c r="N27" s="232">
        <f t="shared" si="3"/>
        <v>0.18794764943351999</v>
      </c>
      <c r="O27" s="103">
        <v>6376</v>
      </c>
      <c r="P27" s="149">
        <v>1553</v>
      </c>
      <c r="Q27" s="130">
        <f t="shared" si="4"/>
        <v>7929</v>
      </c>
      <c r="R27" s="232">
        <f t="shared" si="5"/>
        <v>0.25813908060945434</v>
      </c>
      <c r="S27" s="169">
        <f t="shared" si="6"/>
        <v>30716</v>
      </c>
      <c r="T27" s="232">
        <f t="shared" si="7"/>
        <v>0.14874864404153107</v>
      </c>
      <c r="U27" s="374">
        <f>'1.2.2.1. Dotación. Plazas, resi'!M38</f>
        <v>41747</v>
      </c>
      <c r="V27" s="377">
        <f t="shared" si="8"/>
        <v>0.357390950247922</v>
      </c>
      <c r="W27" s="377">
        <f t="shared" si="9"/>
        <v>0.64271684192876133</v>
      </c>
      <c r="AD27" s="9"/>
      <c r="AE27" s="9"/>
    </row>
    <row r="28" spans="2:31" ht="10.5" customHeight="1" x14ac:dyDescent="0.2">
      <c r="B28" s="358" t="s">
        <v>14</v>
      </c>
      <c r="C28" s="41"/>
      <c r="D28" s="41"/>
      <c r="E28" s="41"/>
      <c r="F28" s="359"/>
      <c r="G28" s="103">
        <v>1273</v>
      </c>
      <c r="H28" s="149">
        <v>379</v>
      </c>
      <c r="I28" s="130">
        <f t="shared" si="0"/>
        <v>1652</v>
      </c>
      <c r="J28" s="232">
        <f t="shared" si="1"/>
        <v>0.51050679851668723</v>
      </c>
      <c r="K28" s="103">
        <v>447</v>
      </c>
      <c r="L28" s="149">
        <v>298</v>
      </c>
      <c r="M28" s="130">
        <f t="shared" si="2"/>
        <v>745</v>
      </c>
      <c r="N28" s="232">
        <f t="shared" si="3"/>
        <v>0.23022249690976515</v>
      </c>
      <c r="O28" s="103">
        <v>592</v>
      </c>
      <c r="P28" s="149">
        <v>247</v>
      </c>
      <c r="Q28" s="130">
        <f t="shared" si="4"/>
        <v>839</v>
      </c>
      <c r="R28" s="232">
        <f t="shared" si="5"/>
        <v>0.25927070457354762</v>
      </c>
      <c r="S28" s="169">
        <f t="shared" si="6"/>
        <v>3236</v>
      </c>
      <c r="T28" s="232">
        <f t="shared" si="7"/>
        <v>1.567100573376724E-2</v>
      </c>
      <c r="U28" s="374">
        <f>'1.2.2.1. Dotación. Plazas, resi'!M39</f>
        <v>4154</v>
      </c>
      <c r="V28" s="377">
        <f t="shared" si="8"/>
        <v>0.35207029369282616</v>
      </c>
      <c r="W28" s="377">
        <f t="shared" si="9"/>
        <v>0.66779008184882038</v>
      </c>
      <c r="AD28" s="9"/>
      <c r="AE28" s="9"/>
    </row>
    <row r="29" spans="2:31" ht="10.5" customHeight="1" x14ac:dyDescent="0.2">
      <c r="B29" s="358" t="s">
        <v>15</v>
      </c>
      <c r="C29" s="41"/>
      <c r="D29" s="41"/>
      <c r="E29" s="41"/>
      <c r="F29" s="359"/>
      <c r="G29" s="103">
        <v>1405</v>
      </c>
      <c r="H29" s="149">
        <v>620</v>
      </c>
      <c r="I29" s="130">
        <f t="shared" si="0"/>
        <v>2025</v>
      </c>
      <c r="J29" s="232">
        <f t="shared" si="1"/>
        <v>0.60124703087885989</v>
      </c>
      <c r="K29" s="103">
        <v>358</v>
      </c>
      <c r="L29" s="149">
        <v>212</v>
      </c>
      <c r="M29" s="130">
        <f t="shared" si="2"/>
        <v>570</v>
      </c>
      <c r="N29" s="232">
        <f t="shared" si="3"/>
        <v>0.16923990498812352</v>
      </c>
      <c r="O29" s="103">
        <v>450</v>
      </c>
      <c r="P29" s="149">
        <v>323</v>
      </c>
      <c r="Q29" s="130">
        <f t="shared" si="4"/>
        <v>773</v>
      </c>
      <c r="R29" s="232">
        <f t="shared" si="5"/>
        <v>0.22951306413301661</v>
      </c>
      <c r="S29" s="169">
        <f t="shared" si="6"/>
        <v>3368</v>
      </c>
      <c r="T29" s="232">
        <f t="shared" si="7"/>
        <v>1.6310243297690995E-2</v>
      </c>
      <c r="U29" s="374">
        <f>'1.2.2.1. Dotación. Plazas, resi'!M40</f>
        <v>4510</v>
      </c>
      <c r="V29" s="377">
        <f t="shared" si="8"/>
        <v>0.38026607538802659</v>
      </c>
      <c r="W29" s="377">
        <f t="shared" si="9"/>
        <v>0.61873614190687365</v>
      </c>
      <c r="AD29" s="9"/>
      <c r="AE29" s="9"/>
    </row>
    <row r="30" spans="2:31" ht="10.5" customHeight="1" x14ac:dyDescent="0.2">
      <c r="B30" s="358" t="s">
        <v>16</v>
      </c>
      <c r="C30" s="41"/>
      <c r="D30" s="41"/>
      <c r="E30" s="41"/>
      <c r="F30" s="359"/>
      <c r="G30" s="103">
        <v>6308</v>
      </c>
      <c r="H30" s="149">
        <v>2749</v>
      </c>
      <c r="I30" s="130">
        <f t="shared" si="0"/>
        <v>9057</v>
      </c>
      <c r="J30" s="232">
        <f t="shared" si="1"/>
        <v>0.62234590806019374</v>
      </c>
      <c r="K30" s="103">
        <v>1449</v>
      </c>
      <c r="L30" s="149">
        <v>1265</v>
      </c>
      <c r="M30" s="130">
        <f t="shared" si="2"/>
        <v>2714</v>
      </c>
      <c r="N30" s="232">
        <f t="shared" si="3"/>
        <v>0.18649075791932934</v>
      </c>
      <c r="O30" s="103">
        <v>2034</v>
      </c>
      <c r="P30" s="149">
        <v>748</v>
      </c>
      <c r="Q30" s="130">
        <f t="shared" si="4"/>
        <v>2782</v>
      </c>
      <c r="R30" s="232">
        <f t="shared" si="5"/>
        <v>0.19116333402047689</v>
      </c>
      <c r="S30" s="169">
        <f t="shared" si="6"/>
        <v>14553</v>
      </c>
      <c r="T30" s="232">
        <f t="shared" si="7"/>
        <v>7.0475941422594141E-2</v>
      </c>
      <c r="U30" s="374">
        <f>'1.2.2.1. Dotación. Plazas, resi'!M41</f>
        <v>15873</v>
      </c>
      <c r="V30" s="377">
        <f t="shared" si="8"/>
        <v>0.48399798399798399</v>
      </c>
      <c r="W30" s="377">
        <f t="shared" si="9"/>
        <v>0.76683676683676683</v>
      </c>
      <c r="AD30" s="9"/>
      <c r="AE30" s="9"/>
    </row>
    <row r="31" spans="2:31" ht="10.5" customHeight="1" x14ac:dyDescent="0.2">
      <c r="B31" s="358" t="s">
        <v>17</v>
      </c>
      <c r="C31" s="41"/>
      <c r="D31" s="41"/>
      <c r="E31" s="41"/>
      <c r="F31" s="359"/>
      <c r="G31" s="103">
        <v>899</v>
      </c>
      <c r="H31" s="149">
        <v>165</v>
      </c>
      <c r="I31" s="130">
        <f t="shared" si="0"/>
        <v>1064</v>
      </c>
      <c r="J31" s="232">
        <f t="shared" si="1"/>
        <v>0.61114302125215392</v>
      </c>
      <c r="K31" s="103">
        <v>216</v>
      </c>
      <c r="L31" s="149">
        <v>100</v>
      </c>
      <c r="M31" s="130">
        <f t="shared" si="2"/>
        <v>316</v>
      </c>
      <c r="N31" s="232">
        <f t="shared" si="3"/>
        <v>0.18150488225157954</v>
      </c>
      <c r="O31" s="103">
        <v>319</v>
      </c>
      <c r="P31" s="149">
        <v>42</v>
      </c>
      <c r="Q31" s="130">
        <f t="shared" si="4"/>
        <v>361</v>
      </c>
      <c r="R31" s="232">
        <f t="shared" si="5"/>
        <v>0.20735209649626651</v>
      </c>
      <c r="S31" s="169">
        <f t="shared" si="6"/>
        <v>1741</v>
      </c>
      <c r="T31" s="232">
        <f t="shared" si="7"/>
        <v>8.4311560514489393E-3</v>
      </c>
      <c r="U31" s="374">
        <f>'1.2.2.1. Dotación. Plazas, resi'!M42</f>
        <v>2561</v>
      </c>
      <c r="V31" s="377">
        <f t="shared" si="8"/>
        <v>0.38324873096446699</v>
      </c>
      <c r="W31" s="377">
        <f t="shared" si="9"/>
        <v>0.61987504880905897</v>
      </c>
      <c r="AD31" s="9"/>
      <c r="AE31" s="9"/>
    </row>
    <row r="32" spans="2:31" ht="10.5" customHeight="1" x14ac:dyDescent="0.2">
      <c r="B32" s="358" t="s">
        <v>0</v>
      </c>
      <c r="C32" s="41"/>
      <c r="D32" s="41"/>
      <c r="E32" s="41"/>
      <c r="F32" s="359"/>
      <c r="G32" s="103">
        <v>192</v>
      </c>
      <c r="H32" s="149">
        <v>23</v>
      </c>
      <c r="I32" s="130">
        <f t="shared" si="0"/>
        <v>215</v>
      </c>
      <c r="J32" s="232">
        <f t="shared" si="1"/>
        <v>0.44605809128630708</v>
      </c>
      <c r="K32" s="103">
        <v>88</v>
      </c>
      <c r="L32" s="149">
        <v>8</v>
      </c>
      <c r="M32" s="130">
        <f t="shared" si="2"/>
        <v>96</v>
      </c>
      <c r="N32" s="232">
        <f t="shared" si="3"/>
        <v>0.19917012448132779</v>
      </c>
      <c r="O32" s="103">
        <v>141</v>
      </c>
      <c r="P32" s="149">
        <v>30</v>
      </c>
      <c r="Q32" s="130">
        <f t="shared" si="4"/>
        <v>171</v>
      </c>
      <c r="R32" s="232">
        <f t="shared" si="5"/>
        <v>0.35477178423236516</v>
      </c>
      <c r="S32" s="169">
        <f t="shared" si="6"/>
        <v>482</v>
      </c>
      <c r="T32" s="232">
        <f t="shared" si="7"/>
        <v>2.3341856500852316E-3</v>
      </c>
      <c r="U32" s="374">
        <f>'1.2.2.1. Dotación. Plazas, resi'!M43</f>
        <v>386</v>
      </c>
      <c r="V32" s="377">
        <f t="shared" si="8"/>
        <v>0.52720207253886009</v>
      </c>
      <c r="W32" s="377">
        <f t="shared" si="9"/>
        <v>1.1696891191709844</v>
      </c>
      <c r="AD32" s="9"/>
      <c r="AE32" s="9"/>
    </row>
    <row r="33" spans="2:31" ht="10.5" customHeight="1" x14ac:dyDescent="0.2">
      <c r="B33" s="365" t="s">
        <v>41</v>
      </c>
      <c r="C33" s="366"/>
      <c r="D33" s="366"/>
      <c r="E33" s="366"/>
      <c r="F33" s="367"/>
      <c r="G33" s="167">
        <f>SUM(G15:G32)</f>
        <v>90958</v>
      </c>
      <c r="H33" s="370">
        <f>SUM(H15:H32)</f>
        <v>27401</v>
      </c>
      <c r="I33" s="164">
        <f>SUM(I15:I32)</f>
        <v>118359</v>
      </c>
      <c r="J33" s="163">
        <f t="shared" si="1"/>
        <v>0.57317817294281725</v>
      </c>
      <c r="K33" s="167">
        <f>SUM(K15:K32)</f>
        <v>22600</v>
      </c>
      <c r="L33" s="370">
        <f>SUM(L15:L32)</f>
        <v>16653</v>
      </c>
      <c r="M33" s="164">
        <f>SUM(M15:M32)</f>
        <v>39253</v>
      </c>
      <c r="N33" s="163">
        <f t="shared" si="3"/>
        <v>0.19009084921741826</v>
      </c>
      <c r="O33" s="167">
        <f>SUM(O15:O32)</f>
        <v>37304</v>
      </c>
      <c r="P33" s="370">
        <f>SUM(P15:P32)</f>
        <v>11580</v>
      </c>
      <c r="Q33" s="164">
        <f>SUM(Q15:Q32)</f>
        <v>48884</v>
      </c>
      <c r="R33" s="163">
        <f t="shared" si="5"/>
        <v>0.23673097783976446</v>
      </c>
      <c r="S33" s="167">
        <f>SUM(S15:S32)</f>
        <v>206496</v>
      </c>
      <c r="T33" s="163">
        <f t="shared" si="7"/>
        <v>1</v>
      </c>
      <c r="U33" s="375">
        <f>SUM(U15:U32)</f>
        <v>288765</v>
      </c>
      <c r="V33" s="375">
        <f t="shared" si="8"/>
        <v>0.36243485186916696</v>
      </c>
      <c r="W33" s="375">
        <f t="shared" si="9"/>
        <v>0.61876958772704449</v>
      </c>
      <c r="AD33" s="9"/>
      <c r="AE33" s="9"/>
    </row>
    <row r="34" spans="2:31" ht="10.5" customHeight="1" x14ac:dyDescent="0.2">
      <c r="B34" s="30" t="str">
        <f>CONCATENATE("* ",'Anexo I. Abreviaturas'!$B$9,": ",'Anexo I. Abreviaturas'!$F$9)</f>
        <v>* % CCAA: Porcentaje sobre el total de esa Comunidad Autónoma</v>
      </c>
      <c r="V34" s="9"/>
      <c r="W34" s="9"/>
    </row>
    <row r="35" spans="2:31" ht="10.5" customHeight="1" x14ac:dyDescent="0.2">
      <c r="B35" s="23" t="s">
        <v>220</v>
      </c>
      <c r="V35" s="9"/>
      <c r="W35" s="9"/>
    </row>
    <row r="36" spans="2:31" ht="10.5" customHeight="1" x14ac:dyDescent="0.2">
      <c r="B36" s="23" t="s">
        <v>219</v>
      </c>
      <c r="V36" s="9"/>
      <c r="W36" s="9"/>
    </row>
    <row r="37" spans="2:31" ht="10.5" customHeight="1" x14ac:dyDescent="0.2">
      <c r="V37" s="9"/>
      <c r="W37" s="9"/>
    </row>
    <row r="38" spans="2:31" ht="10.5" customHeight="1" x14ac:dyDescent="0.2">
      <c r="V38" s="9"/>
      <c r="W38" s="9"/>
    </row>
    <row r="39" spans="2:31" ht="10.5" customHeight="1" x14ac:dyDescent="0.2">
      <c r="V39" s="9"/>
      <c r="W39" s="9"/>
    </row>
    <row r="40" spans="2:31" ht="10.5" customHeight="1" x14ac:dyDescent="0.2">
      <c r="V40" s="9"/>
      <c r="W40" s="9"/>
    </row>
    <row r="41" spans="2:31" ht="10.5" customHeight="1" x14ac:dyDescent="0.2">
      <c r="Q41" s="26"/>
      <c r="V41" s="9"/>
      <c r="W41" s="9"/>
    </row>
    <row r="42" spans="2:31" ht="10.5" customHeight="1" x14ac:dyDescent="0.2">
      <c r="V42" s="9"/>
      <c r="W42" s="9"/>
    </row>
    <row r="43" spans="2:31" ht="10.5" customHeight="1" x14ac:dyDescent="0.2">
      <c r="V43" s="9"/>
      <c r="W43" s="9"/>
    </row>
    <row r="44" spans="2:31" ht="10.5" customHeight="1" x14ac:dyDescent="0.2">
      <c r="L44" s="349"/>
      <c r="V44" s="9"/>
      <c r="W44" s="9"/>
    </row>
    <row r="45" spans="2:31" ht="10.5" customHeight="1" x14ac:dyDescent="0.2">
      <c r="L45" s="349"/>
      <c r="V45" s="9"/>
      <c r="W45" s="9"/>
    </row>
    <row r="46" spans="2:31" ht="10.5" customHeight="1" x14ac:dyDescent="0.2">
      <c r="V46" s="9"/>
      <c r="W46" s="9"/>
    </row>
    <row r="47" spans="2:31" ht="10.5" customHeight="1" x14ac:dyDescent="0.2">
      <c r="V47" s="9"/>
      <c r="W47" s="9"/>
    </row>
    <row r="48" spans="2:31" ht="10.5" customHeight="1" x14ac:dyDescent="0.2">
      <c r="V48" s="9"/>
      <c r="W48" s="9"/>
    </row>
    <row r="49" spans="22:23" ht="10.5" customHeight="1" x14ac:dyDescent="0.2">
      <c r="V49" s="9"/>
      <c r="W49" s="9"/>
    </row>
    <row r="50" spans="22:23" ht="10.5" customHeight="1" x14ac:dyDescent="0.2">
      <c r="V50" s="9"/>
      <c r="W50" s="9"/>
    </row>
    <row r="51" spans="22:23" ht="10.5" customHeight="1" x14ac:dyDescent="0.2">
      <c r="V51" s="9"/>
      <c r="W51" s="9"/>
    </row>
    <row r="52" spans="22:23" ht="10.5" customHeight="1" x14ac:dyDescent="0.2">
      <c r="V52" s="9"/>
      <c r="W52" s="9"/>
    </row>
    <row r="53" spans="22:23" ht="10.5" customHeight="1" x14ac:dyDescent="0.2">
      <c r="V53" s="9"/>
      <c r="W53" s="9"/>
    </row>
    <row r="54" spans="22:23" ht="10.5" customHeight="1" x14ac:dyDescent="0.2">
      <c r="V54" s="9"/>
      <c r="W54" s="9"/>
    </row>
    <row r="55" spans="22:23" ht="10.5" customHeight="1" x14ac:dyDescent="0.2">
      <c r="V55" s="9"/>
      <c r="W55" s="9"/>
    </row>
    <row r="56" spans="22:23" ht="10.5" customHeight="1" x14ac:dyDescent="0.2">
      <c r="V56" s="9"/>
      <c r="W56" s="9"/>
    </row>
    <row r="57" spans="22:23" ht="10.5" customHeight="1" x14ac:dyDescent="0.2">
      <c r="V57" s="9"/>
      <c r="W57" s="9"/>
    </row>
    <row r="58" spans="22:23" ht="10.5" customHeight="1" x14ac:dyDescent="0.2">
      <c r="V58" s="9"/>
      <c r="W58" s="9"/>
    </row>
    <row r="59" spans="22:23" ht="10.5" customHeight="1" x14ac:dyDescent="0.2">
      <c r="V59" s="9"/>
      <c r="W59" s="9"/>
    </row>
    <row r="60" spans="22:23" ht="10.5" customHeight="1" x14ac:dyDescent="0.2">
      <c r="V60" s="9"/>
      <c r="W60" s="9"/>
    </row>
    <row r="61" spans="22:23" ht="10.5" customHeight="1" x14ac:dyDescent="0.2">
      <c r="V61" s="9"/>
      <c r="W61" s="9"/>
    </row>
    <row r="62" spans="22:23" ht="10.5" customHeight="1" x14ac:dyDescent="0.2">
      <c r="V62" s="9"/>
      <c r="W62" s="9"/>
    </row>
    <row r="63" spans="22:23" ht="10.5" customHeight="1" x14ac:dyDescent="0.2">
      <c r="V63" s="9"/>
      <c r="W63" s="9"/>
    </row>
    <row r="64" spans="22:23" ht="10.5" customHeight="1" x14ac:dyDescent="0.2">
      <c r="V64" s="9"/>
      <c r="W64" s="9"/>
    </row>
    <row r="65" spans="22:23" ht="10.5" customHeight="1" x14ac:dyDescent="0.2">
      <c r="V65" s="9"/>
      <c r="W65" s="9"/>
    </row>
    <row r="66" spans="22:23" ht="10.5" customHeight="1" x14ac:dyDescent="0.2">
      <c r="V66" s="9"/>
      <c r="W66" s="9"/>
    </row>
    <row r="67" spans="22:23" ht="10.5" customHeight="1" x14ac:dyDescent="0.2">
      <c r="V67" s="9"/>
      <c r="W67" s="9"/>
    </row>
    <row r="68" spans="22:23" ht="10.5" customHeight="1" x14ac:dyDescent="0.2">
      <c r="V68" s="9"/>
      <c r="W68" s="9"/>
    </row>
    <row r="69" spans="22:23" ht="10.5" customHeight="1" x14ac:dyDescent="0.2">
      <c r="V69" s="9"/>
      <c r="W69" s="9"/>
    </row>
    <row r="70" spans="22:23" ht="10.5" customHeight="1" x14ac:dyDescent="0.2">
      <c r="V70" s="9"/>
      <c r="W70" s="9"/>
    </row>
    <row r="71" spans="22:23" ht="10.5" customHeight="1" x14ac:dyDescent="0.2">
      <c r="V71" s="9"/>
      <c r="W71" s="9"/>
    </row>
    <row r="72" spans="22:23" ht="10.5" customHeight="1" x14ac:dyDescent="0.2">
      <c r="V72" s="9"/>
      <c r="W72" s="9"/>
    </row>
    <row r="73" spans="22:23" ht="10.5" customHeight="1" x14ac:dyDescent="0.2">
      <c r="V73" s="9"/>
      <c r="W73" s="9"/>
    </row>
    <row r="74" spans="22:23" ht="10.5" customHeight="1" x14ac:dyDescent="0.2">
      <c r="V74" s="9"/>
      <c r="W74" s="9"/>
    </row>
    <row r="75" spans="22:23" ht="10.5" customHeight="1" x14ac:dyDescent="0.2">
      <c r="V75" s="9"/>
      <c r="W75" s="9"/>
    </row>
    <row r="76" spans="22:23" ht="10.5" customHeight="1" x14ac:dyDescent="0.2">
      <c r="V76" s="9"/>
      <c r="W76" s="9"/>
    </row>
    <row r="77" spans="22:23" ht="10.5" customHeight="1" x14ac:dyDescent="0.2">
      <c r="V77" s="9"/>
      <c r="W77" s="9"/>
    </row>
    <row r="78" spans="22:23" ht="10.5" customHeight="1" x14ac:dyDescent="0.2">
      <c r="V78" s="9"/>
      <c r="W78" s="9"/>
    </row>
    <row r="79" spans="22:23" ht="10.5" customHeight="1" x14ac:dyDescent="0.2">
      <c r="V79" s="9"/>
      <c r="W79" s="9"/>
    </row>
    <row r="80" spans="22:23" ht="10.5" customHeight="1" x14ac:dyDescent="0.2">
      <c r="V80" s="9"/>
      <c r="W80" s="9"/>
    </row>
    <row r="81" spans="22:23" ht="10.5" customHeight="1" x14ac:dyDescent="0.2">
      <c r="V81" s="9"/>
      <c r="W81" s="9"/>
    </row>
    <row r="82" spans="22:23" ht="10.5" customHeight="1" x14ac:dyDescent="0.2">
      <c r="V82" s="9"/>
      <c r="W82" s="9"/>
    </row>
    <row r="83" spans="22:23" ht="10.5" customHeight="1" x14ac:dyDescent="0.2">
      <c r="V83" s="9"/>
      <c r="W83" s="9"/>
    </row>
    <row r="84" spans="22:23" ht="10.5" customHeight="1" x14ac:dyDescent="0.2">
      <c r="V84" s="9"/>
      <c r="W84" s="9"/>
    </row>
    <row r="85" spans="22:23" ht="10.5" customHeight="1" x14ac:dyDescent="0.2">
      <c r="V85" s="9"/>
      <c r="W85" s="9"/>
    </row>
    <row r="86" spans="22:23" ht="10.5" customHeight="1" x14ac:dyDescent="0.2">
      <c r="V86" s="9"/>
      <c r="W86" s="9"/>
    </row>
    <row r="87" spans="22:23" ht="10.5" customHeight="1" x14ac:dyDescent="0.2">
      <c r="V87" s="9"/>
      <c r="W87" s="9"/>
    </row>
    <row r="88" spans="22:23" ht="10.5" customHeight="1" x14ac:dyDescent="0.2">
      <c r="V88" s="9"/>
      <c r="W88" s="9"/>
    </row>
    <row r="89" spans="22:23" ht="10.5" customHeight="1" x14ac:dyDescent="0.2">
      <c r="V89" s="9"/>
      <c r="W89" s="9"/>
    </row>
    <row r="90" spans="22:23" ht="10.5" customHeight="1" x14ac:dyDescent="0.2">
      <c r="V90" s="9"/>
      <c r="W90" s="9"/>
    </row>
    <row r="91" spans="22:23" ht="10.5" customHeight="1" x14ac:dyDescent="0.2">
      <c r="V91" s="9"/>
      <c r="W91" s="9"/>
    </row>
    <row r="92" spans="22:23" ht="10.5" customHeight="1" x14ac:dyDescent="0.2">
      <c r="V92" s="9"/>
      <c r="W92" s="9"/>
    </row>
    <row r="93" spans="22:23" ht="10.5" customHeight="1" x14ac:dyDescent="0.2">
      <c r="V93" s="9"/>
      <c r="W93" s="9"/>
    </row>
    <row r="94" spans="22:23" ht="10.5" customHeight="1" x14ac:dyDescent="0.2">
      <c r="V94" s="9"/>
      <c r="W94" s="9"/>
    </row>
    <row r="95" spans="22:23" ht="10.5" customHeight="1" x14ac:dyDescent="0.2">
      <c r="V95" s="9"/>
      <c r="W95" s="9"/>
    </row>
    <row r="96" spans="22:23" ht="10.5" customHeight="1" x14ac:dyDescent="0.2">
      <c r="V96" s="9"/>
      <c r="W96" s="9"/>
    </row>
    <row r="97" spans="22:23" ht="10.5" customHeight="1" x14ac:dyDescent="0.2">
      <c r="V97" s="9"/>
      <c r="W97" s="9"/>
    </row>
    <row r="98" spans="22:23" ht="10.5" customHeight="1" x14ac:dyDescent="0.2">
      <c r="V98" s="9"/>
      <c r="W98" s="9"/>
    </row>
    <row r="99" spans="22:23" ht="10.5" customHeight="1" x14ac:dyDescent="0.2">
      <c r="V99" s="9"/>
      <c r="W99" s="9"/>
    </row>
    <row r="100" spans="22:23" ht="10.5" customHeight="1" x14ac:dyDescent="0.2">
      <c r="V100" s="9"/>
      <c r="W100" s="9"/>
    </row>
    <row r="101" spans="22:23" ht="10.5" customHeight="1" x14ac:dyDescent="0.2">
      <c r="V101" s="9"/>
      <c r="W101" s="9"/>
    </row>
    <row r="102" spans="22:23" ht="10.5" customHeight="1" x14ac:dyDescent="0.2">
      <c r="V102" s="9"/>
      <c r="W102" s="9"/>
    </row>
    <row r="103" spans="22:23" ht="10.5" customHeight="1" x14ac:dyDescent="0.2">
      <c r="V103" s="9"/>
      <c r="W103" s="9"/>
    </row>
    <row r="104" spans="22:23" ht="10.5" customHeight="1" x14ac:dyDescent="0.2">
      <c r="V104" s="9"/>
      <c r="W104" s="9"/>
    </row>
    <row r="105" spans="22:23" ht="10.5" customHeight="1" x14ac:dyDescent="0.2">
      <c r="V105" s="9"/>
      <c r="W105" s="9"/>
    </row>
    <row r="106" spans="22:23" ht="10.5" customHeight="1" x14ac:dyDescent="0.2">
      <c r="V106" s="9"/>
      <c r="W106" s="9"/>
    </row>
    <row r="107" spans="22:23" ht="10.5" customHeight="1" x14ac:dyDescent="0.2">
      <c r="V107" s="9"/>
      <c r="W107" s="9"/>
    </row>
    <row r="108" spans="22:23" ht="10.5" customHeight="1" x14ac:dyDescent="0.2">
      <c r="V108" s="9"/>
      <c r="W108" s="9"/>
    </row>
    <row r="109" spans="22:23" ht="10.5" customHeight="1" x14ac:dyDescent="0.2">
      <c r="V109" s="9"/>
      <c r="W109" s="9"/>
    </row>
    <row r="110" spans="22:23" ht="10.5" customHeight="1" x14ac:dyDescent="0.2">
      <c r="V110" s="9"/>
      <c r="W110" s="9"/>
    </row>
    <row r="111" spans="22:23" ht="10.5" customHeight="1" x14ac:dyDescent="0.2">
      <c r="V111" s="9"/>
      <c r="W111" s="9"/>
    </row>
    <row r="112" spans="22:23" ht="10.5" customHeight="1" x14ac:dyDescent="0.2">
      <c r="V112" s="9"/>
      <c r="W112" s="9"/>
    </row>
    <row r="113" spans="22:23" ht="10.5" customHeight="1" x14ac:dyDescent="0.2">
      <c r="V113" s="9"/>
      <c r="W113" s="9"/>
    </row>
    <row r="114" spans="22:23" ht="10.5" customHeight="1" x14ac:dyDescent="0.2">
      <c r="V114" s="9"/>
      <c r="W114" s="9"/>
    </row>
    <row r="115" spans="22:23" ht="10.5" customHeight="1" x14ac:dyDescent="0.2">
      <c r="V115" s="9"/>
      <c r="W115" s="9"/>
    </row>
    <row r="116" spans="22:23" ht="10.5" customHeight="1" x14ac:dyDescent="0.2">
      <c r="V116" s="9"/>
      <c r="W116" s="9"/>
    </row>
    <row r="117" spans="22:23" ht="10.5" customHeight="1" x14ac:dyDescent="0.2">
      <c r="V117" s="9"/>
      <c r="W117" s="9"/>
    </row>
    <row r="118" spans="22:23" ht="10.5" customHeight="1" x14ac:dyDescent="0.2">
      <c r="V118" s="9"/>
      <c r="W118" s="9"/>
    </row>
    <row r="119" spans="22:23" ht="10.5" customHeight="1" x14ac:dyDescent="0.2">
      <c r="V119" s="9"/>
      <c r="W119" s="9"/>
    </row>
    <row r="120" spans="22:23" ht="10.5" customHeight="1" x14ac:dyDescent="0.2">
      <c r="V120" s="9"/>
      <c r="W120" s="9"/>
    </row>
    <row r="121" spans="22:23" ht="10.5" customHeight="1" x14ac:dyDescent="0.2">
      <c r="V121" s="9"/>
      <c r="W121" s="9"/>
    </row>
    <row r="122" spans="22:23" ht="10.5" customHeight="1" x14ac:dyDescent="0.2">
      <c r="V122" s="9"/>
      <c r="W122" s="9"/>
    </row>
    <row r="123" spans="22:23" ht="10.5" customHeight="1" x14ac:dyDescent="0.2">
      <c r="V123" s="9"/>
      <c r="W123" s="9"/>
    </row>
    <row r="124" spans="22:23" ht="10.5" customHeight="1" x14ac:dyDescent="0.2">
      <c r="V124" s="9"/>
      <c r="W124" s="9"/>
    </row>
    <row r="125" spans="22:23" ht="10.5" customHeight="1" x14ac:dyDescent="0.2">
      <c r="V125" s="9"/>
      <c r="W125" s="9"/>
    </row>
    <row r="126" spans="22:23" ht="10.5" customHeight="1" x14ac:dyDescent="0.2">
      <c r="V126" s="9"/>
      <c r="W126" s="9"/>
    </row>
    <row r="127" spans="22:23" ht="10.5" customHeight="1" x14ac:dyDescent="0.2">
      <c r="V127" s="9"/>
      <c r="W127" s="9"/>
    </row>
    <row r="128" spans="22:23" ht="10.5" customHeight="1" x14ac:dyDescent="0.2">
      <c r="V128" s="9"/>
      <c r="W128" s="9"/>
    </row>
    <row r="129" spans="2:23" ht="10.5" customHeight="1" x14ac:dyDescent="0.2">
      <c r="V129" s="9"/>
      <c r="W129" s="9"/>
    </row>
    <row r="130" spans="2:23" ht="10.5" customHeight="1" x14ac:dyDescent="0.2">
      <c r="B130" s="4"/>
      <c r="G130" s="4"/>
      <c r="H130" s="4"/>
      <c r="K130" s="4"/>
      <c r="L130" s="4"/>
      <c r="O130" s="4"/>
      <c r="P130" s="4"/>
    </row>
    <row r="131" spans="2:23" ht="10.5" customHeight="1" x14ac:dyDescent="0.2">
      <c r="B131" s="4"/>
      <c r="G131" s="4"/>
      <c r="H131" s="4"/>
      <c r="K131" s="4"/>
      <c r="L131" s="4"/>
      <c r="O131" s="4"/>
      <c r="P131" s="4"/>
    </row>
    <row r="132" spans="2:23" ht="10.5" customHeight="1" x14ac:dyDescent="0.2">
      <c r="B132" s="4"/>
      <c r="G132" s="4"/>
      <c r="H132" s="4"/>
      <c r="K132" s="4"/>
      <c r="L132" s="4"/>
      <c r="O132" s="4"/>
      <c r="P132" s="4"/>
    </row>
    <row r="133" spans="2:23" ht="10.5" customHeight="1" x14ac:dyDescent="0.2">
      <c r="B133" s="4"/>
      <c r="G133" s="4"/>
      <c r="H133" s="4"/>
      <c r="K133" s="4"/>
      <c r="L133" s="4"/>
      <c r="O133" s="4"/>
      <c r="P133" s="4"/>
    </row>
    <row r="134" spans="2:23" ht="10.5" customHeight="1" x14ac:dyDescent="0.2">
      <c r="B134" s="4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</row>
    <row r="135" spans="2:23" ht="10.5" customHeight="1" x14ac:dyDescent="0.2">
      <c r="B135" s="4"/>
    </row>
    <row r="136" spans="2:23" ht="10.5" customHeight="1" x14ac:dyDescent="0.2">
      <c r="B136" s="4"/>
      <c r="G136" s="4"/>
      <c r="H136" s="4"/>
      <c r="K136" s="4"/>
      <c r="L136" s="4"/>
      <c r="O136" s="4"/>
      <c r="P136" s="4"/>
    </row>
    <row r="137" spans="2:23" ht="10.5" customHeight="1" x14ac:dyDescent="0.2"/>
    <row r="138" spans="2:23" ht="10.5" customHeight="1" x14ac:dyDescent="0.2"/>
    <row r="139" spans="2:23" ht="10.5" customHeight="1" x14ac:dyDescent="0.2"/>
    <row r="140" spans="2:23" ht="10.5" customHeight="1" x14ac:dyDescent="0.2"/>
    <row r="141" spans="2:23" ht="10.5" customHeight="1" x14ac:dyDescent="0.2"/>
    <row r="142" spans="2:23" ht="10.5" customHeight="1" x14ac:dyDescent="0.2"/>
    <row r="143" spans="2:23" ht="10.5" customHeight="1" x14ac:dyDescent="0.2"/>
    <row r="144" spans="2:23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19">
    <mergeCell ref="Q12:R13"/>
    <mergeCell ref="B15:F15"/>
    <mergeCell ref="S8:T13"/>
    <mergeCell ref="V8:V13"/>
    <mergeCell ref="B7:W7"/>
    <mergeCell ref="B8:D14"/>
    <mergeCell ref="G8:J11"/>
    <mergeCell ref="K8:N11"/>
    <mergeCell ref="O8:R11"/>
    <mergeCell ref="U8:U12"/>
    <mergeCell ref="G12:G13"/>
    <mergeCell ref="W8:W13"/>
    <mergeCell ref="H12:H13"/>
    <mergeCell ref="I12:J13"/>
    <mergeCell ref="K12:K13"/>
    <mergeCell ref="L12:L13"/>
    <mergeCell ref="M12:N13"/>
    <mergeCell ref="O12:O13"/>
    <mergeCell ref="P12:P13"/>
  </mergeCells>
  <conditionalFormatting sqref="J15:J32">
    <cfRule type="colorScale" priority="6">
      <colorScale>
        <cfvo type="min"/>
        <cfvo type="max"/>
        <color rgb="FFFCFCFF"/>
        <color rgb="FF63BE7B"/>
      </colorScale>
    </cfRule>
  </conditionalFormatting>
  <conditionalFormatting sqref="N15:N32">
    <cfRule type="colorScale" priority="5">
      <colorScale>
        <cfvo type="min"/>
        <cfvo type="max"/>
        <color rgb="FFFCFCFF"/>
        <color rgb="FF63BE7B"/>
      </colorScale>
    </cfRule>
  </conditionalFormatting>
  <conditionalFormatting sqref="R15:R32">
    <cfRule type="colorScale" priority="4">
      <colorScale>
        <cfvo type="min"/>
        <cfvo type="max"/>
        <color rgb="FFFCFCFF"/>
        <color rgb="FF63BE7B"/>
      </colorScale>
    </cfRule>
  </conditionalFormatting>
  <conditionalFormatting sqref="T15:T32">
    <cfRule type="colorScale" priority="3">
      <colorScale>
        <cfvo type="min"/>
        <cfvo type="max"/>
        <color rgb="FFFCFCFF"/>
        <color rgb="FF63BE7B"/>
      </colorScale>
    </cfRule>
  </conditionalFormatting>
  <conditionalFormatting sqref="V15:V32">
    <cfRule type="colorScale" priority="2">
      <colorScale>
        <cfvo type="min"/>
        <cfvo type="max"/>
        <color rgb="FFFCFCFF"/>
        <color rgb="FF63BE7B"/>
      </colorScale>
    </cfRule>
  </conditionalFormatting>
  <conditionalFormatting sqref="W15:W32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1A00-000000000000}"/>
  </hyperlinks>
  <pageMargins left="0.7" right="0.7" top="0.75" bottom="0.75" header="0.3" footer="0.3"/>
  <pageSetup paperSize="9" scale="53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B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</cols>
  <sheetData>
    <row r="1" spans="1:28" ht="10.5" customHeight="1" x14ac:dyDescent="0.2">
      <c r="O1" s="116"/>
      <c r="R1" s="4"/>
    </row>
    <row r="2" spans="1:28" ht="10.5" customHeight="1" x14ac:dyDescent="0.2">
      <c r="B2" s="31" t="s">
        <v>235</v>
      </c>
      <c r="C2" s="31"/>
      <c r="D2" s="31"/>
      <c r="O2" s="116"/>
      <c r="R2" s="4"/>
    </row>
    <row r="3" spans="1:28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116"/>
      <c r="R3" s="4"/>
    </row>
    <row r="4" spans="1:28" ht="10.5" customHeight="1" x14ac:dyDescent="0.2">
      <c r="O4" s="116"/>
      <c r="R4" s="4"/>
    </row>
    <row r="5" spans="1:28" ht="10.5" customHeight="1" x14ac:dyDescent="0.2">
      <c r="A5" s="45"/>
      <c r="B5" s="44"/>
      <c r="C5" s="44"/>
      <c r="D5" s="44"/>
      <c r="G5" s="46"/>
      <c r="H5" s="46"/>
      <c r="I5" s="46"/>
      <c r="J5" s="46"/>
      <c r="K5" s="46"/>
      <c r="L5" s="116"/>
    </row>
    <row r="6" spans="1:28" ht="10.5" customHeight="1" x14ac:dyDescent="0.2">
      <c r="A6" s="45"/>
      <c r="B6" s="44"/>
      <c r="C6" s="44"/>
      <c r="D6" s="44"/>
      <c r="E6" s="46"/>
      <c r="F6" s="46"/>
      <c r="G6" s="46"/>
      <c r="H6" s="46"/>
      <c r="I6" s="46"/>
      <c r="J6" s="46"/>
      <c r="K6" s="46"/>
      <c r="L6" s="46"/>
      <c r="M6" s="46"/>
      <c r="N6" s="116"/>
    </row>
    <row r="7" spans="1:28" ht="10.5" customHeight="1" x14ac:dyDescent="0.2">
      <c r="A7" s="54"/>
      <c r="B7" s="128"/>
      <c r="C7" s="128"/>
      <c r="D7" s="128"/>
      <c r="E7" s="112"/>
      <c r="F7" s="112"/>
      <c r="G7" s="112"/>
      <c r="H7" s="112"/>
      <c r="I7" s="112"/>
      <c r="J7" s="112"/>
      <c r="K7" s="112"/>
      <c r="L7" s="112"/>
      <c r="M7" s="112"/>
      <c r="N7" s="126"/>
    </row>
    <row r="8" spans="1:28" ht="10.5" customHeight="1" x14ac:dyDescent="0.2">
      <c r="B8" s="41"/>
      <c r="C8" s="41"/>
      <c r="D8" s="41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5"/>
      <c r="R8" s="117"/>
      <c r="S8" s="55"/>
      <c r="T8" s="55"/>
      <c r="U8" s="55"/>
      <c r="V8" s="55"/>
      <c r="W8" s="55"/>
      <c r="X8" s="55"/>
      <c r="Y8" s="55"/>
      <c r="Z8" s="55"/>
      <c r="AA8" s="55"/>
      <c r="AB8" s="55"/>
    </row>
    <row r="9" spans="1:28" ht="10.5" customHeight="1" x14ac:dyDescent="0.2">
      <c r="B9" s="41"/>
      <c r="C9" s="41"/>
      <c r="D9" s="41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5"/>
      <c r="R9" s="117"/>
      <c r="S9" s="55"/>
      <c r="T9" s="55"/>
      <c r="U9" s="55"/>
      <c r="V9" s="55"/>
      <c r="W9" s="55"/>
      <c r="X9" s="55"/>
      <c r="Y9" s="55"/>
      <c r="Z9" s="55"/>
      <c r="AA9" s="55"/>
      <c r="AB9" s="55"/>
    </row>
    <row r="10" spans="1:28" ht="10.5" customHeight="1" x14ac:dyDescent="0.2">
      <c r="B10" s="41"/>
      <c r="C10" s="41"/>
      <c r="D10" s="41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5"/>
      <c r="R10" s="117"/>
      <c r="S10" s="55"/>
      <c r="T10" s="55"/>
      <c r="U10" s="55"/>
      <c r="V10" s="55"/>
      <c r="W10" s="55"/>
      <c r="X10" s="55"/>
      <c r="Y10" s="55"/>
      <c r="Z10" s="55"/>
      <c r="AA10" s="55"/>
      <c r="AB10" s="55"/>
    </row>
    <row r="11" spans="1:28" ht="10.5" customHeight="1" x14ac:dyDescent="0.2">
      <c r="B11" s="41"/>
      <c r="C11" s="41"/>
      <c r="D11" s="41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74"/>
      <c r="R11" s="118"/>
      <c r="S11" s="74"/>
      <c r="T11" s="73"/>
      <c r="U11" s="74"/>
      <c r="V11" s="73"/>
      <c r="W11" s="74"/>
    </row>
    <row r="12" spans="1:28" ht="10.5" customHeight="1" x14ac:dyDescent="0.2">
      <c r="B12" s="41"/>
      <c r="C12" s="41"/>
      <c r="D12" s="41"/>
      <c r="E12" s="108"/>
      <c r="F12" s="72"/>
      <c r="G12" s="108"/>
      <c r="H12" s="72"/>
      <c r="I12" s="108"/>
      <c r="J12" s="72"/>
      <c r="K12" s="108"/>
      <c r="L12" s="72"/>
      <c r="M12" s="108"/>
      <c r="N12" s="72"/>
      <c r="O12" s="130"/>
      <c r="P12" s="72"/>
      <c r="Q12" s="48"/>
      <c r="R12" s="119"/>
      <c r="S12" s="48"/>
      <c r="T12" s="49"/>
      <c r="U12" s="48"/>
      <c r="V12" s="49"/>
      <c r="W12" s="48"/>
    </row>
    <row r="13" spans="1:28" ht="10.5" customHeight="1" x14ac:dyDescent="0.2">
      <c r="B13" s="41"/>
      <c r="C13" s="41"/>
      <c r="D13" s="41"/>
      <c r="E13" s="129"/>
      <c r="F13" s="72"/>
      <c r="G13" s="129"/>
      <c r="H13" s="72"/>
      <c r="I13" s="129"/>
      <c r="J13" s="72"/>
      <c r="K13" s="129"/>
      <c r="L13" s="72"/>
      <c r="M13" s="129"/>
      <c r="N13" s="72"/>
      <c r="O13" s="111"/>
      <c r="P13" s="72"/>
      <c r="Q13" s="50"/>
      <c r="R13" s="120"/>
      <c r="S13" s="50"/>
      <c r="T13" s="51"/>
      <c r="U13" s="50"/>
      <c r="V13" s="51"/>
      <c r="W13" s="50"/>
    </row>
    <row r="14" spans="1:28" ht="10.5" customHeight="1" x14ac:dyDescent="0.2">
      <c r="B14" s="41"/>
      <c r="C14" s="41"/>
      <c r="D14" s="41"/>
      <c r="E14" s="129"/>
      <c r="F14" s="72"/>
      <c r="G14" s="129"/>
      <c r="H14" s="72"/>
      <c r="I14" s="129"/>
      <c r="J14" s="72"/>
      <c r="K14" s="129"/>
      <c r="L14" s="72"/>
      <c r="M14" s="129"/>
      <c r="N14" s="72"/>
      <c r="O14" s="111"/>
      <c r="P14" s="72"/>
      <c r="Q14" s="48"/>
      <c r="R14" s="120"/>
      <c r="S14" s="48"/>
      <c r="T14" s="49"/>
      <c r="U14" s="48"/>
      <c r="V14" s="49"/>
      <c r="W14" s="48"/>
    </row>
    <row r="15" spans="1:28" ht="10.5" customHeight="1" x14ac:dyDescent="0.2">
      <c r="B15" s="41"/>
      <c r="C15" s="41"/>
      <c r="D15" s="41"/>
      <c r="E15" s="129"/>
      <c r="F15" s="72"/>
      <c r="G15" s="129"/>
      <c r="H15" s="72"/>
      <c r="I15" s="129"/>
      <c r="J15" s="72"/>
      <c r="K15" s="129"/>
      <c r="L15" s="72"/>
      <c r="M15" s="129"/>
      <c r="N15" s="72"/>
      <c r="O15" s="111"/>
      <c r="P15" s="72"/>
      <c r="Q15" s="48"/>
      <c r="R15" s="120"/>
      <c r="S15" s="48"/>
      <c r="T15" s="49"/>
      <c r="U15" s="48"/>
      <c r="V15" s="49"/>
      <c r="W15" s="48"/>
    </row>
    <row r="16" spans="1:28" ht="10.5" customHeight="1" x14ac:dyDescent="0.2">
      <c r="B16" s="41"/>
      <c r="C16" s="41"/>
      <c r="D16" s="41"/>
      <c r="E16" s="129"/>
      <c r="F16" s="72"/>
      <c r="G16" s="129"/>
      <c r="H16" s="72"/>
      <c r="I16" s="129"/>
      <c r="J16" s="72"/>
      <c r="K16" s="129"/>
      <c r="L16" s="72"/>
      <c r="M16" s="129"/>
      <c r="N16" s="72"/>
      <c r="O16" s="111"/>
      <c r="P16" s="72"/>
      <c r="Q16" s="48"/>
      <c r="R16" s="120"/>
      <c r="S16" s="48"/>
      <c r="T16" s="49"/>
      <c r="U16" s="48"/>
      <c r="V16" s="49"/>
      <c r="W16" s="48"/>
    </row>
    <row r="17" spans="2:23" ht="10.5" customHeight="1" x14ac:dyDescent="0.2">
      <c r="B17" s="41"/>
      <c r="C17" s="41"/>
      <c r="D17" s="41"/>
      <c r="E17" s="129"/>
      <c r="F17" s="72"/>
      <c r="G17" s="129"/>
      <c r="H17" s="72"/>
      <c r="I17" s="129"/>
      <c r="J17" s="72"/>
      <c r="K17" s="129"/>
      <c r="L17" s="72"/>
      <c r="M17" s="129"/>
      <c r="N17" s="72"/>
      <c r="O17" s="111"/>
      <c r="P17" s="72"/>
      <c r="Q17" s="82"/>
      <c r="R17" s="120"/>
      <c r="S17" s="82"/>
      <c r="T17" s="81"/>
      <c r="U17" s="82"/>
      <c r="V17" s="81"/>
      <c r="W17" s="82"/>
    </row>
    <row r="18" spans="2:23" ht="10.5" customHeight="1" x14ac:dyDescent="0.2">
      <c r="B18" s="41"/>
      <c r="C18" s="41"/>
      <c r="D18" s="41"/>
      <c r="E18" s="129"/>
      <c r="F18" s="72"/>
      <c r="G18" s="129"/>
      <c r="H18" s="72"/>
      <c r="I18" s="129"/>
      <c r="J18" s="72"/>
      <c r="K18" s="129"/>
      <c r="L18" s="72"/>
      <c r="M18" s="129"/>
      <c r="N18" s="72"/>
      <c r="O18" s="111"/>
      <c r="P18" s="72"/>
      <c r="R18" s="120"/>
    </row>
    <row r="19" spans="2:23" ht="10.5" customHeight="1" x14ac:dyDescent="0.2">
      <c r="B19" s="41"/>
      <c r="C19" s="41"/>
      <c r="D19" s="41"/>
      <c r="E19" s="129"/>
      <c r="F19" s="72"/>
      <c r="G19" s="129"/>
      <c r="H19" s="72"/>
      <c r="I19" s="129"/>
      <c r="J19" s="72"/>
      <c r="K19" s="129"/>
      <c r="L19" s="72"/>
      <c r="M19" s="129"/>
      <c r="N19" s="72"/>
      <c r="O19" s="111"/>
      <c r="P19" s="72"/>
      <c r="R19" s="120"/>
    </row>
    <row r="20" spans="2:23" ht="10.5" customHeight="1" x14ac:dyDescent="0.2">
      <c r="B20" s="41"/>
      <c r="C20" s="41"/>
      <c r="D20" s="41"/>
      <c r="E20" s="129"/>
      <c r="F20" s="72"/>
      <c r="G20" s="129"/>
      <c r="H20" s="72"/>
      <c r="I20" s="129"/>
      <c r="J20" s="72"/>
      <c r="K20" s="129"/>
      <c r="L20" s="72"/>
      <c r="M20" s="129"/>
      <c r="N20" s="72"/>
      <c r="O20" s="111"/>
      <c r="P20" s="72"/>
      <c r="R20" s="120"/>
    </row>
    <row r="21" spans="2:23" ht="10.5" customHeight="1" x14ac:dyDescent="0.2">
      <c r="B21" s="41"/>
      <c r="C21" s="41"/>
      <c r="D21" s="41"/>
      <c r="E21" s="129"/>
      <c r="F21" s="72"/>
      <c r="G21" s="129"/>
      <c r="H21" s="72"/>
      <c r="I21" s="129"/>
      <c r="J21" s="72"/>
      <c r="K21" s="129"/>
      <c r="L21" s="72"/>
      <c r="M21" s="129"/>
      <c r="N21" s="72"/>
      <c r="O21" s="111"/>
      <c r="P21" s="72"/>
      <c r="R21" s="120"/>
    </row>
    <row r="22" spans="2:23" ht="10.5" customHeight="1" x14ac:dyDescent="0.2">
      <c r="B22" s="41"/>
      <c r="C22" s="41"/>
      <c r="D22" s="41"/>
      <c r="E22" s="129"/>
      <c r="F22" s="72"/>
      <c r="G22" s="129"/>
      <c r="H22" s="72"/>
      <c r="I22" s="129"/>
      <c r="J22" s="72"/>
      <c r="K22" s="129"/>
      <c r="L22" s="72"/>
      <c r="M22" s="129"/>
      <c r="N22" s="72"/>
      <c r="O22" s="111"/>
      <c r="P22" s="72"/>
      <c r="R22" s="120"/>
    </row>
    <row r="23" spans="2:23" ht="10.5" customHeight="1" x14ac:dyDescent="0.2">
      <c r="B23" s="41"/>
      <c r="C23" s="41"/>
      <c r="D23" s="41"/>
      <c r="E23" s="129"/>
      <c r="F23" s="72"/>
      <c r="G23" s="129"/>
      <c r="H23" s="72"/>
      <c r="I23" s="129"/>
      <c r="J23" s="72"/>
      <c r="K23" s="129"/>
      <c r="L23" s="72"/>
      <c r="M23" s="129"/>
      <c r="N23" s="72"/>
      <c r="O23" s="111"/>
      <c r="P23" s="72"/>
      <c r="R23" s="120"/>
    </row>
    <row r="24" spans="2:23" ht="10.5" customHeight="1" x14ac:dyDescent="0.2">
      <c r="B24" s="41"/>
      <c r="C24" s="41"/>
      <c r="D24" s="41"/>
      <c r="E24" s="129"/>
      <c r="F24" s="72"/>
      <c r="G24" s="129"/>
      <c r="H24" s="72"/>
      <c r="I24" s="129"/>
      <c r="J24" s="72"/>
      <c r="K24" s="129"/>
      <c r="L24" s="72"/>
      <c r="M24" s="129"/>
      <c r="N24" s="72"/>
      <c r="O24" s="111"/>
      <c r="P24" s="72"/>
      <c r="R24" s="120"/>
    </row>
    <row r="25" spans="2:23" ht="10.5" customHeight="1" x14ac:dyDescent="0.2">
      <c r="B25" s="41"/>
      <c r="C25" s="41"/>
      <c r="D25" s="41"/>
      <c r="E25" s="129"/>
      <c r="F25" s="72"/>
      <c r="G25" s="129"/>
      <c r="H25" s="72"/>
      <c r="I25" s="129"/>
      <c r="J25" s="72"/>
      <c r="K25" s="129"/>
      <c r="L25" s="72"/>
      <c r="M25" s="129"/>
      <c r="N25" s="72"/>
      <c r="O25" s="111"/>
      <c r="P25" s="72"/>
    </row>
    <row r="26" spans="2:23" ht="10.5" customHeight="1" x14ac:dyDescent="0.2">
      <c r="B26" s="41"/>
      <c r="C26" s="41"/>
      <c r="D26" s="41"/>
      <c r="E26" s="129"/>
      <c r="F26" s="72"/>
      <c r="G26" s="129"/>
      <c r="H26" s="72"/>
      <c r="I26" s="129"/>
      <c r="J26" s="72"/>
      <c r="K26" s="129"/>
      <c r="L26" s="72"/>
      <c r="M26" s="129"/>
      <c r="N26" s="72"/>
      <c r="O26" s="111"/>
      <c r="P26" s="72"/>
    </row>
    <row r="27" spans="2:23" ht="10.5" customHeight="1" x14ac:dyDescent="0.2">
      <c r="C27" s="41"/>
      <c r="D27" s="41"/>
      <c r="E27" s="129"/>
      <c r="F27" s="72"/>
      <c r="G27" s="129"/>
      <c r="H27" s="72"/>
      <c r="I27" s="129"/>
      <c r="J27" s="72"/>
      <c r="K27" s="129"/>
      <c r="L27" s="72"/>
      <c r="M27" s="129"/>
      <c r="N27" s="72"/>
      <c r="O27" s="111"/>
      <c r="P27" s="72"/>
    </row>
    <row r="28" spans="2:23" ht="10.5" customHeight="1" x14ac:dyDescent="0.2">
      <c r="B28" s="41"/>
      <c r="C28" s="41"/>
      <c r="D28" s="41"/>
      <c r="E28" s="129"/>
      <c r="F28" s="72"/>
      <c r="G28" s="129"/>
      <c r="H28" s="72"/>
      <c r="I28" s="129"/>
      <c r="J28" s="72"/>
      <c r="K28" s="129"/>
      <c r="L28" s="72"/>
      <c r="M28" s="129"/>
      <c r="N28" s="72"/>
      <c r="O28" s="111"/>
      <c r="P28" s="72"/>
    </row>
    <row r="29" spans="2:23" ht="10.5" customHeight="1" x14ac:dyDescent="0.2">
      <c r="B29" s="41"/>
      <c r="C29" s="41"/>
      <c r="D29" s="41"/>
      <c r="E29" s="129"/>
      <c r="F29" s="72"/>
      <c r="G29" s="129"/>
      <c r="H29" s="72"/>
      <c r="I29" s="129"/>
      <c r="J29" s="72"/>
      <c r="K29" s="129"/>
      <c r="L29" s="72"/>
      <c r="M29" s="129"/>
      <c r="N29" s="72"/>
      <c r="O29" s="111"/>
      <c r="P29" s="72"/>
    </row>
    <row r="30" spans="2:23" ht="10.5" customHeight="1" x14ac:dyDescent="0.2">
      <c r="B30" s="41"/>
      <c r="C30" s="41"/>
      <c r="D30" s="41"/>
      <c r="E30" s="109"/>
      <c r="F30" s="110"/>
      <c r="G30" s="109"/>
      <c r="H30" s="110"/>
      <c r="I30" s="109"/>
      <c r="J30" s="110"/>
      <c r="K30" s="109"/>
      <c r="L30" s="110"/>
      <c r="M30" s="109"/>
      <c r="N30" s="110"/>
      <c r="O30" s="109"/>
      <c r="P30" s="110"/>
    </row>
    <row r="31" spans="2:23" ht="10.5" customHeight="1" x14ac:dyDescent="0.2">
      <c r="B31" s="30"/>
      <c r="R31" s="115"/>
    </row>
    <row r="32" spans="2:23" ht="10.5" customHeight="1" x14ac:dyDescent="0.2">
      <c r="B32" s="30"/>
      <c r="R32" s="115"/>
    </row>
    <row r="33" spans="2:18" ht="10.5" customHeight="1" x14ac:dyDescent="0.2">
      <c r="B33" s="30"/>
      <c r="R33" s="115"/>
    </row>
    <row r="34" spans="2:18" ht="10.5" customHeight="1" x14ac:dyDescent="0.2">
      <c r="B34" s="121"/>
      <c r="C34" s="26"/>
      <c r="D34" s="26"/>
      <c r="E34" s="26"/>
      <c r="F34" s="26"/>
      <c r="G34" s="26"/>
      <c r="H34" s="26"/>
      <c r="I34" s="26"/>
      <c r="J34" s="26"/>
      <c r="K34" s="26"/>
      <c r="L34" s="26"/>
      <c r="R34" s="115"/>
    </row>
    <row r="35" spans="2:18" ht="10.5" customHeight="1" x14ac:dyDescent="0.2">
      <c r="B35" s="122"/>
      <c r="C35" s="26"/>
      <c r="K35" s="26"/>
      <c r="L35" s="26"/>
      <c r="R35" s="115"/>
    </row>
    <row r="36" spans="2:18" ht="10.5" customHeight="1" x14ac:dyDescent="0.2">
      <c r="B36" s="26"/>
      <c r="C36" s="26"/>
      <c r="E36" s="113"/>
      <c r="F36" s="113"/>
      <c r="G36" s="113"/>
      <c r="H36" s="113"/>
      <c r="I36" s="113"/>
      <c r="J36" s="113"/>
      <c r="K36" s="26"/>
      <c r="L36" s="26"/>
      <c r="R36" s="115"/>
    </row>
    <row r="37" spans="2:18" ht="10.5" customHeight="1" x14ac:dyDescent="0.2">
      <c r="B37" s="26"/>
      <c r="C37" s="26"/>
      <c r="E37" s="114"/>
      <c r="F37" s="61"/>
      <c r="G37" s="61"/>
      <c r="H37" s="63"/>
      <c r="I37" s="64"/>
      <c r="J37" s="61"/>
      <c r="K37" s="26"/>
      <c r="L37" s="26"/>
      <c r="R37" s="115"/>
    </row>
    <row r="38" spans="2:18" ht="10.5" customHeight="1" x14ac:dyDescent="0.2">
      <c r="B38" s="26"/>
      <c r="C38" s="26"/>
      <c r="E38" s="114"/>
      <c r="F38" s="61"/>
      <c r="G38" s="61"/>
      <c r="H38" s="63"/>
      <c r="I38" s="64"/>
      <c r="J38" s="61"/>
      <c r="K38" s="26"/>
      <c r="L38" s="26"/>
      <c r="R38" s="115"/>
    </row>
    <row r="39" spans="2:18" ht="10.5" customHeight="1" x14ac:dyDescent="0.2">
      <c r="B39" s="26"/>
      <c r="C39" s="26"/>
      <c r="E39" s="114"/>
      <c r="F39" s="61"/>
      <c r="G39" s="61"/>
      <c r="H39" s="63"/>
      <c r="I39" s="64"/>
      <c r="J39" s="61"/>
      <c r="K39" s="26"/>
      <c r="L39" s="26"/>
      <c r="R39" s="115"/>
    </row>
    <row r="40" spans="2:18" ht="10.5" customHeight="1" x14ac:dyDescent="0.2">
      <c r="B40" s="26"/>
      <c r="C40" s="26"/>
      <c r="E40" s="114"/>
      <c r="F40" s="61"/>
      <c r="G40" s="61"/>
      <c r="H40" s="63"/>
      <c r="I40" s="64"/>
      <c r="J40" s="61"/>
      <c r="K40" s="26"/>
      <c r="L40" s="26"/>
      <c r="R40" s="115"/>
    </row>
    <row r="41" spans="2:18" ht="10.5" customHeight="1" x14ac:dyDescent="0.2">
      <c r="B41" s="26"/>
      <c r="C41" s="26"/>
      <c r="E41" s="114"/>
      <c r="F41" s="61"/>
      <c r="G41" s="61"/>
      <c r="H41" s="63"/>
      <c r="I41" s="64"/>
      <c r="J41" s="61"/>
      <c r="K41" s="26"/>
      <c r="L41" s="26"/>
      <c r="R41" s="115"/>
    </row>
    <row r="42" spans="2:18" ht="10.5" customHeight="1" x14ac:dyDescent="0.2">
      <c r="B42" s="466" t="str">
        <f>Índice!$B$42</f>
        <v>2. CENTROS DE ATENCIÓN A PERSONAS CON DISCAPACIDAD</v>
      </c>
      <c r="C42" s="466"/>
      <c r="D42" s="466"/>
      <c r="E42" s="466"/>
      <c r="F42" s="466"/>
      <c r="G42" s="466"/>
      <c r="H42" s="466"/>
      <c r="I42" s="466"/>
      <c r="J42" s="466"/>
      <c r="K42" s="466"/>
      <c r="L42" s="466"/>
      <c r="M42" s="466"/>
      <c r="N42" s="466"/>
      <c r="O42" s="127"/>
      <c r="P42" s="127"/>
      <c r="R42" s="115"/>
    </row>
    <row r="43" spans="2:18" ht="10.5" customHeight="1" x14ac:dyDescent="0.2">
      <c r="B43" s="466"/>
      <c r="C43" s="466"/>
      <c r="D43" s="466"/>
      <c r="E43" s="466"/>
      <c r="F43" s="466"/>
      <c r="G43" s="466"/>
      <c r="H43" s="466"/>
      <c r="I43" s="466"/>
      <c r="J43" s="466"/>
      <c r="K43" s="466"/>
      <c r="L43" s="466"/>
      <c r="M43" s="466"/>
      <c r="N43" s="466"/>
      <c r="O43" s="127"/>
      <c r="P43" s="127"/>
      <c r="R43" s="115"/>
    </row>
    <row r="44" spans="2:18" ht="10.5" customHeight="1" x14ac:dyDescent="0.2">
      <c r="B44" s="466"/>
      <c r="C44" s="466"/>
      <c r="D44" s="466"/>
      <c r="E44" s="466"/>
      <c r="F44" s="466"/>
      <c r="G44" s="466"/>
      <c r="H44" s="466"/>
      <c r="I44" s="466"/>
      <c r="J44" s="466"/>
      <c r="K44" s="466"/>
      <c r="L44" s="466"/>
      <c r="M44" s="466"/>
      <c r="N44" s="466"/>
      <c r="O44" s="127"/>
      <c r="P44" s="127"/>
      <c r="R44" s="115"/>
    </row>
    <row r="45" spans="2:18" ht="10.5" customHeight="1" x14ac:dyDescent="0.2">
      <c r="B45" s="466"/>
      <c r="C45" s="466"/>
      <c r="D45" s="466"/>
      <c r="E45" s="466"/>
      <c r="F45" s="466"/>
      <c r="G45" s="466"/>
      <c r="H45" s="466"/>
      <c r="I45" s="466"/>
      <c r="J45" s="466"/>
      <c r="K45" s="466"/>
      <c r="L45" s="466"/>
      <c r="M45" s="466"/>
      <c r="N45" s="466"/>
      <c r="O45" s="127"/>
      <c r="P45" s="127"/>
      <c r="R45" s="115"/>
    </row>
    <row r="46" spans="2:18" ht="10.5" customHeight="1" x14ac:dyDescent="0.2"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R46" s="115"/>
    </row>
    <row r="47" spans="2:18" ht="10.5" customHeight="1" x14ac:dyDescent="0.2">
      <c r="B47" s="37"/>
      <c r="C47" s="37"/>
      <c r="D47" s="37"/>
      <c r="E47" s="123"/>
      <c r="F47" s="125"/>
      <c r="G47" s="125"/>
      <c r="H47" s="37"/>
      <c r="I47" s="124"/>
      <c r="J47" s="124"/>
      <c r="K47" s="26"/>
      <c r="L47" s="26"/>
      <c r="R47" s="115"/>
    </row>
    <row r="48" spans="2:18" ht="10.5" customHeight="1" x14ac:dyDescent="0.2">
      <c r="B48" s="63"/>
      <c r="C48" s="63"/>
      <c r="D48" s="63"/>
      <c r="E48" s="61"/>
      <c r="F48" s="62"/>
      <c r="G48" s="62"/>
      <c r="H48" s="63"/>
      <c r="I48" s="64"/>
      <c r="J48" s="64"/>
      <c r="R48" s="115"/>
    </row>
    <row r="49" spans="2:18" ht="10.5" customHeight="1" x14ac:dyDescent="0.2">
      <c r="B49" s="63"/>
      <c r="C49" s="63"/>
      <c r="D49" s="63"/>
      <c r="E49" s="61"/>
      <c r="F49" s="62"/>
      <c r="G49" s="62"/>
      <c r="H49" s="63"/>
      <c r="I49" s="64"/>
      <c r="J49" s="64"/>
      <c r="R49" s="115"/>
    </row>
    <row r="50" spans="2:18" ht="10.5" customHeight="1" x14ac:dyDescent="0.2">
      <c r="B50" s="63"/>
      <c r="C50" s="63"/>
      <c r="D50" s="63"/>
      <c r="E50" s="61"/>
      <c r="F50" s="62"/>
      <c r="G50" s="62"/>
      <c r="H50" s="63"/>
      <c r="I50" s="64"/>
      <c r="J50" s="64"/>
      <c r="R50" s="115"/>
    </row>
    <row r="51" spans="2:18" ht="10.5" customHeight="1" x14ac:dyDescent="0.2">
      <c r="B51" s="63"/>
      <c r="C51" s="63"/>
      <c r="D51" s="63"/>
      <c r="E51" s="61"/>
      <c r="F51" s="62"/>
      <c r="G51" s="62"/>
      <c r="H51" s="63"/>
      <c r="I51" s="64"/>
      <c r="J51" s="64"/>
      <c r="R51" s="115"/>
    </row>
    <row r="52" spans="2:18" ht="10.5" customHeight="1" x14ac:dyDescent="0.2">
      <c r="B52" s="63"/>
      <c r="C52" s="63"/>
      <c r="D52" s="63"/>
      <c r="E52" s="61"/>
      <c r="F52" s="62"/>
      <c r="G52" s="62"/>
      <c r="H52" s="63"/>
      <c r="I52" s="64"/>
      <c r="J52" s="64"/>
      <c r="R52" s="115"/>
    </row>
    <row r="53" spans="2:18" ht="10.5" customHeight="1" x14ac:dyDescent="0.2">
      <c r="B53" s="63"/>
      <c r="C53" s="63"/>
      <c r="D53" s="63"/>
      <c r="E53" s="61"/>
      <c r="F53" s="62"/>
      <c r="G53" s="62"/>
      <c r="H53" s="63"/>
      <c r="I53" s="64"/>
      <c r="J53" s="64"/>
      <c r="R53" s="115"/>
    </row>
    <row r="54" spans="2:18" ht="10.5" customHeight="1" x14ac:dyDescent="0.2">
      <c r="B54" s="63"/>
      <c r="C54" s="63"/>
      <c r="D54" s="63"/>
      <c r="E54" s="61"/>
      <c r="F54" s="62"/>
      <c r="G54" s="62"/>
      <c r="H54" s="63"/>
      <c r="I54" s="64"/>
      <c r="J54" s="64"/>
      <c r="R54" s="115"/>
    </row>
    <row r="55" spans="2:18" ht="10.5" customHeight="1" x14ac:dyDescent="0.2">
      <c r="E55" s="59"/>
      <c r="F55" s="60"/>
      <c r="G55" s="62"/>
      <c r="H55" s="63"/>
      <c r="I55" s="64"/>
      <c r="J55" s="61"/>
      <c r="R55" s="115"/>
    </row>
    <row r="56" spans="2:18" ht="10.5" customHeight="1" x14ac:dyDescent="0.2">
      <c r="E56" s="59"/>
      <c r="F56" s="60"/>
      <c r="G56" s="62"/>
      <c r="H56" s="63"/>
      <c r="I56" s="64"/>
      <c r="J56" s="61"/>
      <c r="R56" s="115"/>
    </row>
    <row r="57" spans="2:18" ht="10.5" customHeight="1" x14ac:dyDescent="0.2">
      <c r="R57" s="115"/>
    </row>
    <row r="58" spans="2:18" ht="10.5" customHeight="1" x14ac:dyDescent="0.2">
      <c r="B58" s="68"/>
      <c r="C58" s="68"/>
      <c r="D58" s="68"/>
      <c r="E58" s="69"/>
      <c r="F58" s="70"/>
      <c r="R58" s="115"/>
    </row>
    <row r="59" spans="2:18" ht="10.5" customHeight="1" x14ac:dyDescent="0.2">
      <c r="R59" s="115"/>
    </row>
    <row r="60" spans="2:18" ht="10.5" customHeight="1" x14ac:dyDescent="0.2">
      <c r="B60" s="9"/>
      <c r="C60" s="9"/>
      <c r="D60" s="9"/>
      <c r="E60" s="9"/>
      <c r="F60" s="9"/>
      <c r="G60" s="9"/>
      <c r="H60" s="9"/>
      <c r="I60" s="9"/>
      <c r="J60" s="9"/>
      <c r="N60" s="57"/>
      <c r="O60" s="57"/>
      <c r="P60" s="57"/>
      <c r="Q60" s="57"/>
    </row>
    <row r="61" spans="2:18" ht="10.5" customHeight="1" x14ac:dyDescent="0.2">
      <c r="N61" s="57"/>
      <c r="O61" s="57"/>
      <c r="P61" s="57"/>
      <c r="Q61" s="57"/>
    </row>
    <row r="62" spans="2:18" ht="10.5" customHeight="1" x14ac:dyDescent="0.2">
      <c r="N62" s="57"/>
      <c r="O62" s="57"/>
      <c r="P62" s="57"/>
      <c r="Q62" s="57"/>
    </row>
    <row r="63" spans="2:18" ht="10.5" customHeight="1" x14ac:dyDescent="0.2">
      <c r="N63" s="57"/>
      <c r="O63" s="57"/>
      <c r="P63" s="57"/>
      <c r="Q63" s="57"/>
    </row>
    <row r="64" spans="2:18" ht="10.5" customHeight="1" x14ac:dyDescent="0.2">
      <c r="N64" s="57"/>
      <c r="O64" s="57"/>
      <c r="P64" s="57"/>
      <c r="Q64" s="57"/>
    </row>
    <row r="65" spans="14:17" ht="10.5" customHeight="1" x14ac:dyDescent="0.2">
      <c r="N65" s="57"/>
      <c r="O65" s="57"/>
      <c r="P65" s="57"/>
      <c r="Q65" s="57"/>
    </row>
    <row r="66" spans="14:17" ht="10.5" customHeight="1" x14ac:dyDescent="0.2"/>
    <row r="67" spans="14:17" ht="10.5" customHeight="1" x14ac:dyDescent="0.2"/>
    <row r="68" spans="14:17" ht="10.5" customHeight="1" x14ac:dyDescent="0.2"/>
    <row r="69" spans="14:17" ht="10.5" customHeight="1" x14ac:dyDescent="0.2"/>
    <row r="70" spans="14:17" ht="10.5" customHeight="1" x14ac:dyDescent="0.2"/>
    <row r="71" spans="14:17" ht="10.5" customHeight="1" x14ac:dyDescent="0.2"/>
    <row r="72" spans="14:17" ht="10.5" customHeight="1" x14ac:dyDescent="0.2"/>
    <row r="73" spans="14:17" ht="10.5" customHeight="1" x14ac:dyDescent="0.2"/>
    <row r="74" spans="14:17" ht="10.5" customHeight="1" x14ac:dyDescent="0.2"/>
    <row r="75" spans="14:17" ht="10.5" customHeight="1" x14ac:dyDescent="0.2"/>
    <row r="76" spans="14:17" ht="10.5" customHeight="1" x14ac:dyDescent="0.2"/>
    <row r="77" spans="14:17" ht="10.5" customHeight="1" x14ac:dyDescent="0.2"/>
    <row r="78" spans="14:17" ht="10.5" customHeight="1" x14ac:dyDescent="0.2"/>
    <row r="79" spans="14:17" ht="10.5" customHeight="1" x14ac:dyDescent="0.2"/>
    <row r="80" spans="14:17" ht="10.5" customHeight="1" x14ac:dyDescent="0.2"/>
    <row r="81" spans="7:7" ht="10.5" customHeight="1" x14ac:dyDescent="0.2"/>
    <row r="82" spans="7:7" ht="10.5" customHeight="1" x14ac:dyDescent="0.2"/>
    <row r="83" spans="7:7" ht="10.5" customHeight="1" x14ac:dyDescent="0.2"/>
    <row r="84" spans="7:7" ht="10.5" customHeight="1" x14ac:dyDescent="0.2"/>
    <row r="85" spans="7:7" ht="10.5" customHeight="1" x14ac:dyDescent="0.2"/>
    <row r="86" spans="7:7" ht="10.5" customHeight="1" x14ac:dyDescent="0.2"/>
    <row r="87" spans="7:7" ht="10.5" customHeight="1" x14ac:dyDescent="0.2"/>
    <row r="88" spans="7:7" ht="10.5" customHeight="1" x14ac:dyDescent="0.2"/>
    <row r="89" spans="7:7" ht="10.5" customHeight="1" x14ac:dyDescent="0.2"/>
    <row r="90" spans="7:7" ht="10.5" customHeight="1" x14ac:dyDescent="0.2"/>
    <row r="91" spans="7:7" ht="10.5" customHeight="1" x14ac:dyDescent="0.2"/>
    <row r="92" spans="7:7" ht="10.5" customHeight="1" x14ac:dyDescent="0.2"/>
    <row r="93" spans="7:7" ht="10.5" customHeight="1" x14ac:dyDescent="0.2"/>
    <row r="94" spans="7:7" ht="10.5" customHeight="1" x14ac:dyDescent="0.2"/>
    <row r="95" spans="7:7" ht="10.5" customHeight="1" x14ac:dyDescent="0.2"/>
    <row r="96" spans="7:7" ht="10.5" customHeight="1" x14ac:dyDescent="0.2">
      <c r="G96" s="4"/>
    </row>
    <row r="97" spans="7:7" ht="10.5" customHeight="1" x14ac:dyDescent="0.2">
      <c r="G97" s="4"/>
    </row>
    <row r="98" spans="7:7" ht="10.5" customHeight="1" x14ac:dyDescent="0.2">
      <c r="G98" s="4"/>
    </row>
    <row r="99" spans="7:7" ht="10.5" customHeight="1" x14ac:dyDescent="0.2"/>
    <row r="100" spans="7:7" ht="10.5" customHeight="1" x14ac:dyDescent="0.2"/>
    <row r="101" spans="7:7" ht="10.5" customHeight="1" x14ac:dyDescent="0.2"/>
    <row r="102" spans="7:7" ht="10.5" customHeight="1" x14ac:dyDescent="0.2"/>
    <row r="103" spans="7:7" ht="10.5" customHeight="1" x14ac:dyDescent="0.2"/>
    <row r="104" spans="7:7" ht="10.5" customHeight="1" x14ac:dyDescent="0.2"/>
    <row r="105" spans="7:7" ht="10.5" customHeight="1" x14ac:dyDescent="0.2"/>
    <row r="106" spans="7:7" ht="10.5" customHeight="1" x14ac:dyDescent="0.2"/>
    <row r="107" spans="7:7" ht="10.5" customHeight="1" x14ac:dyDescent="0.2"/>
    <row r="108" spans="7:7" ht="10.5" customHeight="1" x14ac:dyDescent="0.2"/>
    <row r="109" spans="7:7" ht="10.5" customHeight="1" x14ac:dyDescent="0.2"/>
    <row r="110" spans="7:7" ht="10.5" customHeight="1" x14ac:dyDescent="0.2"/>
    <row r="111" spans="7:7" ht="10.5" customHeight="1" x14ac:dyDescent="0.2"/>
    <row r="112" spans="7:7" ht="10.5" customHeight="1" x14ac:dyDescent="0.2"/>
    <row r="113" spans="6:10" ht="10.5" customHeight="1" x14ac:dyDescent="0.2"/>
    <row r="114" spans="6:10" ht="10.5" customHeight="1" x14ac:dyDescent="0.2"/>
    <row r="115" spans="6:10" ht="10.5" customHeight="1" x14ac:dyDescent="0.2"/>
    <row r="116" spans="6:10" ht="10.5" customHeight="1" x14ac:dyDescent="0.2"/>
    <row r="117" spans="6:10" ht="10.5" customHeight="1" x14ac:dyDescent="0.2"/>
    <row r="118" spans="6:10" ht="10.5" customHeight="1" x14ac:dyDescent="0.2">
      <c r="F118" s="4"/>
      <c r="H118" s="4"/>
    </row>
    <row r="119" spans="6:10" ht="10.5" customHeight="1" x14ac:dyDescent="0.2">
      <c r="F119" s="4"/>
      <c r="H119" s="4"/>
    </row>
    <row r="120" spans="6:10" ht="10.5" customHeight="1" x14ac:dyDescent="0.2">
      <c r="F120" s="4"/>
      <c r="H120" s="4"/>
    </row>
    <row r="121" spans="6:10" ht="10.5" customHeight="1" x14ac:dyDescent="0.2">
      <c r="J121" s="131"/>
    </row>
    <row r="122" spans="6:10" ht="10.5" customHeight="1" x14ac:dyDescent="0.2">
      <c r="J122" s="131"/>
    </row>
    <row r="123" spans="6:10" ht="10.5" customHeight="1" x14ac:dyDescent="0.2">
      <c r="J123" s="131"/>
    </row>
    <row r="124" spans="6:10" ht="10.5" customHeight="1" x14ac:dyDescent="0.2"/>
    <row r="125" spans="6:10" ht="10.5" customHeight="1" x14ac:dyDescent="0.2"/>
    <row r="126" spans="6:10" ht="10.5" customHeight="1" x14ac:dyDescent="0.2"/>
    <row r="127" spans="6:10" ht="10.5" customHeight="1" x14ac:dyDescent="0.2"/>
    <row r="128" spans="6:10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1">
    <mergeCell ref="B42:N45"/>
  </mergeCells>
  <hyperlinks>
    <hyperlink ref="B2" location="Índice!A1" display="Informe censo de centros residenciales de servicios sociales" xr:uid="{00000000-0004-0000-1B00-000000000000}"/>
  </hyperlinks>
  <pageMargins left="0.7" right="0.7" top="0.75" bottom="0.75" header="0.3" footer="0.3"/>
  <pageSetup paperSize="9" scale="89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R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</cols>
  <sheetData>
    <row r="1" spans="1:18" ht="10.5" customHeight="1" x14ac:dyDescent="0.2">
      <c r="H1" s="4"/>
      <c r="I1" s="4"/>
      <c r="J1" s="4"/>
      <c r="P1" s="26"/>
      <c r="Q1" s="26"/>
      <c r="R1" s="26"/>
    </row>
    <row r="2" spans="1:18" ht="10.5" customHeight="1" x14ac:dyDescent="0.2">
      <c r="B2" s="31" t="s">
        <v>235</v>
      </c>
      <c r="C2" s="31"/>
      <c r="D2" s="31"/>
      <c r="H2" s="4"/>
      <c r="I2" s="4"/>
      <c r="J2" s="4"/>
      <c r="P2" s="26"/>
      <c r="Q2" s="26"/>
      <c r="R2" s="26"/>
    </row>
    <row r="3" spans="1:18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145"/>
      <c r="L3" s="145"/>
      <c r="M3" s="145"/>
      <c r="N3" s="145"/>
      <c r="O3" s="145"/>
      <c r="P3" s="145"/>
      <c r="Q3" s="26"/>
      <c r="R3" s="26"/>
    </row>
    <row r="4" spans="1:18" ht="10.5" customHeight="1" x14ac:dyDescent="0.2">
      <c r="A4" s="45"/>
      <c r="B4" s="44"/>
      <c r="C4" s="44"/>
      <c r="D4" s="44"/>
      <c r="G4" s="46" t="s">
        <v>23</v>
      </c>
      <c r="H4" s="46"/>
      <c r="I4" s="46"/>
      <c r="J4" s="46"/>
      <c r="K4" s="140"/>
      <c r="L4" s="140"/>
      <c r="M4" s="140"/>
      <c r="N4" s="140"/>
      <c r="O4" s="140"/>
      <c r="P4" s="140"/>
    </row>
    <row r="5" spans="1:18" ht="10.5" customHeight="1" x14ac:dyDescent="0.2">
      <c r="A5" s="45"/>
      <c r="B5" s="44" t="str">
        <f>Índice!$B$44</f>
        <v>2.1.1. Modelos de gestión en centros de atención a personas con discapacidad</v>
      </c>
      <c r="C5" s="44"/>
      <c r="D5" s="44"/>
      <c r="E5" s="104"/>
      <c r="F5" s="104"/>
      <c r="G5" s="104"/>
    </row>
    <row r="6" spans="1:18" ht="10.5" customHeight="1" x14ac:dyDescent="0.2">
      <c r="A6" s="45"/>
      <c r="B6" s="42"/>
      <c r="C6" s="42"/>
      <c r="D6" s="42"/>
      <c r="E6" s="90"/>
      <c r="F6" s="90"/>
      <c r="G6" s="90"/>
      <c r="I6" s="134"/>
    </row>
    <row r="7" spans="1:18" ht="10.5" customHeight="1" x14ac:dyDescent="0.2">
      <c r="A7" s="54"/>
      <c r="B7" s="467" t="str">
        <f>'Anexo I. Abreviaturas'!$B$33</f>
        <v>Centros de atención a personas con discapacidad</v>
      </c>
      <c r="C7" s="468"/>
      <c r="D7" s="468"/>
      <c r="E7" s="468"/>
      <c r="F7" s="468"/>
      <c r="G7" s="468"/>
      <c r="H7" s="468"/>
      <c r="I7" s="468"/>
      <c r="J7" s="468"/>
      <c r="K7" s="468"/>
      <c r="L7" s="468"/>
      <c r="M7" s="468"/>
      <c r="N7" s="468"/>
      <c r="O7" s="468"/>
      <c r="P7" s="469"/>
    </row>
    <row r="8" spans="1:18" ht="10.5" customHeight="1" x14ac:dyDescent="0.2">
      <c r="B8" s="443" t="str">
        <f>'Anexo I. Abreviaturas'!$B$14</f>
        <v>CCAA</v>
      </c>
      <c r="C8" s="444"/>
      <c r="D8" s="445"/>
      <c r="E8" s="436" t="str">
        <f>'Anexo II. Términos'!$B$46</f>
        <v>Titularidad pública y gestión privada con lucro</v>
      </c>
      <c r="F8" s="437"/>
      <c r="G8" s="436" t="str">
        <f>'Anexo II. Términos'!$B$47</f>
        <v>Titularidad pública y gestión privada sin lucro</v>
      </c>
      <c r="H8" s="437"/>
      <c r="I8" s="436" t="str">
        <f>'Anexo II. Términos'!$B$48</f>
        <v>Titularidad y gestión pública</v>
      </c>
      <c r="J8" s="437"/>
      <c r="K8" s="436" t="str">
        <f>'Anexo II. Términos'!$B$49</f>
        <v>Titularidad y gestión privada con lucro</v>
      </c>
      <c r="L8" s="437"/>
      <c r="M8" s="436" t="str">
        <f>'Anexo II. Términos'!$B$50</f>
        <v>Titularidad y gestión privada sin lucro</v>
      </c>
      <c r="N8" s="437"/>
      <c r="O8" s="436" t="str">
        <f>'Anexo II. Términos'!$B$51</f>
        <v>Total</v>
      </c>
      <c r="P8" s="437"/>
    </row>
    <row r="9" spans="1:18" ht="10.5" customHeight="1" x14ac:dyDescent="0.2">
      <c r="B9" s="446"/>
      <c r="C9" s="447"/>
      <c r="D9" s="448"/>
      <c r="E9" s="438"/>
      <c r="F9" s="439"/>
      <c r="G9" s="438"/>
      <c r="H9" s="439"/>
      <c r="I9" s="438"/>
      <c r="J9" s="439"/>
      <c r="K9" s="438"/>
      <c r="L9" s="439"/>
      <c r="M9" s="438"/>
      <c r="N9" s="439"/>
      <c r="O9" s="438"/>
      <c r="P9" s="439"/>
    </row>
    <row r="10" spans="1:18" ht="10.5" customHeight="1" x14ac:dyDescent="0.2">
      <c r="B10" s="446"/>
      <c r="C10" s="447"/>
      <c r="D10" s="448"/>
      <c r="E10" s="454"/>
      <c r="F10" s="456"/>
      <c r="G10" s="454"/>
      <c r="H10" s="456"/>
      <c r="I10" s="454"/>
      <c r="J10" s="456"/>
      <c r="K10" s="454"/>
      <c r="L10" s="456"/>
      <c r="M10" s="454"/>
      <c r="N10" s="456"/>
      <c r="O10" s="454"/>
      <c r="P10" s="456"/>
    </row>
    <row r="11" spans="1:18" ht="10.5" customHeight="1" x14ac:dyDescent="0.2">
      <c r="B11" s="446"/>
      <c r="C11" s="447"/>
      <c r="D11" s="448"/>
      <c r="E11" s="52" t="str">
        <f>'Anexo I. Abreviaturas'!$B$16</f>
        <v>Núm.</v>
      </c>
      <c r="F11" s="53" t="str">
        <f>'Anexo I. Abreviaturas'!$B$9</f>
        <v>% CCAA</v>
      </c>
      <c r="G11" s="52" t="str">
        <f>'Anexo I. Abreviaturas'!$B$16</f>
        <v>Núm.</v>
      </c>
      <c r="H11" s="53" t="str">
        <f>'Anexo I. Abreviaturas'!$B$9</f>
        <v>% CCAA</v>
      </c>
      <c r="I11" s="52" t="str">
        <f>'Anexo I. Abreviaturas'!$B$16</f>
        <v>Núm.</v>
      </c>
      <c r="J11" s="53" t="str">
        <f>'Anexo I. Abreviaturas'!$B$9</f>
        <v>% CCAA</v>
      </c>
      <c r="K11" s="52" t="str">
        <f>'Anexo I. Abreviaturas'!$B$16</f>
        <v>Núm.</v>
      </c>
      <c r="L11" s="53" t="str">
        <f>'Anexo I. Abreviaturas'!$B$9</f>
        <v>% CCAA</v>
      </c>
      <c r="M11" s="52" t="str">
        <f>'Anexo I. Abreviaturas'!$B$16</f>
        <v>Núm.</v>
      </c>
      <c r="N11" s="53" t="str">
        <f>'Anexo I. Abreviaturas'!$B$9</f>
        <v>% CCAA</v>
      </c>
      <c r="O11" s="52" t="str">
        <f>'Anexo I. Abreviaturas'!$B$16</f>
        <v>Núm.</v>
      </c>
      <c r="P11" s="53" t="str">
        <f>'Anexo I. Abreviaturas'!$B$11</f>
        <v>% Nacio.</v>
      </c>
    </row>
    <row r="12" spans="1:18" ht="10.5" customHeight="1" x14ac:dyDescent="0.2">
      <c r="B12" s="460" t="s">
        <v>7</v>
      </c>
      <c r="C12" s="461"/>
      <c r="D12" s="462"/>
      <c r="E12" s="75">
        <v>6</v>
      </c>
      <c r="F12" s="105">
        <f>IF(E12=0,"-",E12/$O12)</f>
        <v>2.5210084033613446E-2</v>
      </c>
      <c r="G12" s="75">
        <v>7</v>
      </c>
      <c r="H12" s="105">
        <f t="shared" ref="H12:H30" si="0">IF(G12=0,"-",G12/$O12)</f>
        <v>2.9411764705882353E-2</v>
      </c>
      <c r="I12" s="75">
        <v>77</v>
      </c>
      <c r="J12" s="105">
        <f t="shared" ref="J12:J30" si="1">IF(I12=0,"-",I12/$O12)</f>
        <v>0.3235294117647059</v>
      </c>
      <c r="K12" s="75">
        <v>9</v>
      </c>
      <c r="L12" s="105">
        <f t="shared" ref="L12:L30" si="2">IF(K12=0,"-",K12/$O12)</f>
        <v>3.7815126050420166E-2</v>
      </c>
      <c r="M12" s="75">
        <v>139</v>
      </c>
      <c r="N12" s="105">
        <f t="shared" ref="N12:N30" si="3">IF(M12=0,"-",M12/$O12)</f>
        <v>0.58403361344537819</v>
      </c>
      <c r="O12" s="132">
        <f t="shared" ref="O12:O29" si="4">E12+G12+I12+K12+M12</f>
        <v>238</v>
      </c>
      <c r="P12" s="105">
        <f>IF(O12=0,"-",O12/O$30)</f>
        <v>0.20050547598989049</v>
      </c>
    </row>
    <row r="13" spans="1:18" ht="10.5" customHeight="1" x14ac:dyDescent="0.2">
      <c r="B13" s="440" t="s">
        <v>6</v>
      </c>
      <c r="C13" s="441"/>
      <c r="D13" s="442"/>
      <c r="E13" s="78">
        <v>0</v>
      </c>
      <c r="F13" s="106" t="str">
        <f t="shared" ref="F13:F30" si="5">IF(E13=0,"-",E13/$O13)</f>
        <v>-</v>
      </c>
      <c r="G13" s="78">
        <v>4</v>
      </c>
      <c r="H13" s="106">
        <f t="shared" si="0"/>
        <v>9.0909090909090912E-2</v>
      </c>
      <c r="I13" s="78">
        <v>3</v>
      </c>
      <c r="J13" s="106">
        <f t="shared" si="1"/>
        <v>6.8181818181818177E-2</v>
      </c>
      <c r="K13" s="78">
        <v>0</v>
      </c>
      <c r="L13" s="106" t="str">
        <f t="shared" si="2"/>
        <v>-</v>
      </c>
      <c r="M13" s="78">
        <v>37</v>
      </c>
      <c r="N13" s="106">
        <f t="shared" si="3"/>
        <v>0.84090909090909094</v>
      </c>
      <c r="O13" s="133">
        <f t="shared" si="4"/>
        <v>44</v>
      </c>
      <c r="P13" s="106">
        <f t="shared" ref="P13:P30" si="6">IF(O13=0,"-",O13/O$30)</f>
        <v>3.7068239258635213E-2</v>
      </c>
    </row>
    <row r="14" spans="1:18" ht="10.5" customHeight="1" x14ac:dyDescent="0.2">
      <c r="B14" s="440" t="s">
        <v>9</v>
      </c>
      <c r="C14" s="441"/>
      <c r="D14" s="442"/>
      <c r="E14" s="78">
        <v>2</v>
      </c>
      <c r="F14" s="106">
        <f t="shared" si="5"/>
        <v>0.1</v>
      </c>
      <c r="G14" s="78">
        <v>2</v>
      </c>
      <c r="H14" s="106">
        <f t="shared" si="0"/>
        <v>0.1</v>
      </c>
      <c r="I14" s="78">
        <v>2</v>
      </c>
      <c r="J14" s="106">
        <f t="shared" si="1"/>
        <v>0.1</v>
      </c>
      <c r="K14" s="78">
        <v>1</v>
      </c>
      <c r="L14" s="106">
        <f t="shared" si="2"/>
        <v>0.05</v>
      </c>
      <c r="M14" s="78">
        <v>13</v>
      </c>
      <c r="N14" s="106">
        <f t="shared" si="3"/>
        <v>0.65</v>
      </c>
      <c r="O14" s="133">
        <f t="shared" si="4"/>
        <v>20</v>
      </c>
      <c r="P14" s="106">
        <f t="shared" si="6"/>
        <v>1.6849199663016005E-2</v>
      </c>
    </row>
    <row r="15" spans="1:18" ht="10.5" customHeight="1" x14ac:dyDescent="0.2">
      <c r="B15" s="440" t="s">
        <v>10</v>
      </c>
      <c r="C15" s="441"/>
      <c r="D15" s="442"/>
      <c r="E15" s="78">
        <v>0</v>
      </c>
      <c r="F15" s="106" t="str">
        <f t="shared" si="5"/>
        <v>-</v>
      </c>
      <c r="G15" s="78">
        <v>1</v>
      </c>
      <c r="H15" s="106">
        <f t="shared" si="0"/>
        <v>1.8181818181818181E-2</v>
      </c>
      <c r="I15" s="78">
        <v>10</v>
      </c>
      <c r="J15" s="106">
        <f t="shared" si="1"/>
        <v>0.18181818181818182</v>
      </c>
      <c r="K15" s="78">
        <v>0</v>
      </c>
      <c r="L15" s="106" t="str">
        <f t="shared" si="2"/>
        <v>-</v>
      </c>
      <c r="M15" s="78">
        <v>44</v>
      </c>
      <c r="N15" s="106">
        <f t="shared" si="3"/>
        <v>0.8</v>
      </c>
      <c r="O15" s="133">
        <f t="shared" si="4"/>
        <v>55</v>
      </c>
      <c r="P15" s="106">
        <f t="shared" si="6"/>
        <v>4.633529907329402E-2</v>
      </c>
    </row>
    <row r="16" spans="1:18" ht="10.5" customHeight="1" x14ac:dyDescent="0.2">
      <c r="B16" s="440" t="s">
        <v>5</v>
      </c>
      <c r="C16" s="441"/>
      <c r="D16" s="442"/>
      <c r="E16" s="78">
        <v>3</v>
      </c>
      <c r="F16" s="106">
        <f t="shared" si="5"/>
        <v>7.6923076923076927E-2</v>
      </c>
      <c r="G16" s="78">
        <v>5</v>
      </c>
      <c r="H16" s="106">
        <f t="shared" si="0"/>
        <v>0.12820512820512819</v>
      </c>
      <c r="I16" s="78">
        <v>7</v>
      </c>
      <c r="J16" s="106">
        <f t="shared" si="1"/>
        <v>0.17948717948717949</v>
      </c>
      <c r="K16" s="78">
        <v>5</v>
      </c>
      <c r="L16" s="106">
        <f t="shared" si="2"/>
        <v>0.12820512820512819</v>
      </c>
      <c r="M16" s="78">
        <v>19</v>
      </c>
      <c r="N16" s="106">
        <f t="shared" si="3"/>
        <v>0.48717948717948717</v>
      </c>
      <c r="O16" s="133">
        <f t="shared" si="4"/>
        <v>39</v>
      </c>
      <c r="P16" s="106">
        <f t="shared" si="6"/>
        <v>3.285593934288121E-2</v>
      </c>
    </row>
    <row r="17" spans="2:16" ht="10.5" customHeight="1" x14ac:dyDescent="0.2">
      <c r="B17" s="440" t="s">
        <v>4</v>
      </c>
      <c r="C17" s="441"/>
      <c r="D17" s="442"/>
      <c r="E17" s="78">
        <v>0</v>
      </c>
      <c r="F17" s="106" t="str">
        <f t="shared" si="5"/>
        <v>-</v>
      </c>
      <c r="G17" s="78">
        <v>0</v>
      </c>
      <c r="H17" s="106" t="str">
        <f t="shared" si="0"/>
        <v>-</v>
      </c>
      <c r="I17" s="78">
        <v>2</v>
      </c>
      <c r="J17" s="106">
        <f t="shared" si="1"/>
        <v>0.1111111111111111</v>
      </c>
      <c r="K17" s="78">
        <v>2</v>
      </c>
      <c r="L17" s="106">
        <f t="shared" si="2"/>
        <v>0.1111111111111111</v>
      </c>
      <c r="M17" s="78">
        <v>14</v>
      </c>
      <c r="N17" s="106">
        <f t="shared" si="3"/>
        <v>0.77777777777777779</v>
      </c>
      <c r="O17" s="133">
        <f t="shared" si="4"/>
        <v>18</v>
      </c>
      <c r="P17" s="106">
        <f t="shared" si="6"/>
        <v>1.5164279696714406E-2</v>
      </c>
    </row>
    <row r="18" spans="2:16" ht="10.5" customHeight="1" x14ac:dyDescent="0.2">
      <c r="B18" s="440" t="s">
        <v>3</v>
      </c>
      <c r="C18" s="441"/>
      <c r="D18" s="442"/>
      <c r="E18" s="78">
        <v>1</v>
      </c>
      <c r="F18" s="106">
        <f t="shared" si="5"/>
        <v>5.8823529411764705E-3</v>
      </c>
      <c r="G18" s="78">
        <v>6</v>
      </c>
      <c r="H18" s="106">
        <f t="shared" si="0"/>
        <v>3.5294117647058823E-2</v>
      </c>
      <c r="I18" s="78">
        <v>14</v>
      </c>
      <c r="J18" s="106">
        <f t="shared" si="1"/>
        <v>8.2352941176470587E-2</v>
      </c>
      <c r="K18" s="78">
        <v>19</v>
      </c>
      <c r="L18" s="106">
        <f t="shared" si="2"/>
        <v>0.11176470588235295</v>
      </c>
      <c r="M18" s="78">
        <v>130</v>
      </c>
      <c r="N18" s="106">
        <f t="shared" si="3"/>
        <v>0.76470588235294112</v>
      </c>
      <c r="O18" s="133">
        <f t="shared" si="4"/>
        <v>170</v>
      </c>
      <c r="P18" s="106">
        <f t="shared" si="6"/>
        <v>0.14321819713563605</v>
      </c>
    </row>
    <row r="19" spans="2:16" ht="10.5" customHeight="1" x14ac:dyDescent="0.2">
      <c r="B19" s="440" t="s">
        <v>11</v>
      </c>
      <c r="C19" s="441"/>
      <c r="D19" s="442"/>
      <c r="E19" s="78">
        <v>5</v>
      </c>
      <c r="F19" s="106">
        <f t="shared" si="5"/>
        <v>7.2463768115942032E-2</v>
      </c>
      <c r="G19" s="78">
        <v>8</v>
      </c>
      <c r="H19" s="106">
        <f t="shared" si="0"/>
        <v>0.11594202898550725</v>
      </c>
      <c r="I19" s="78">
        <v>10</v>
      </c>
      <c r="J19" s="106">
        <f t="shared" si="1"/>
        <v>0.14492753623188406</v>
      </c>
      <c r="K19" s="78">
        <v>5</v>
      </c>
      <c r="L19" s="106">
        <f t="shared" si="2"/>
        <v>7.2463768115942032E-2</v>
      </c>
      <c r="M19" s="78">
        <v>41</v>
      </c>
      <c r="N19" s="106">
        <f t="shared" si="3"/>
        <v>0.59420289855072461</v>
      </c>
      <c r="O19" s="133">
        <f t="shared" si="4"/>
        <v>69</v>
      </c>
      <c r="P19" s="106">
        <f t="shared" si="6"/>
        <v>5.8129738837405222E-2</v>
      </c>
    </row>
    <row r="20" spans="2:16" ht="10.5" customHeight="1" x14ac:dyDescent="0.2">
      <c r="B20" s="440" t="s">
        <v>12</v>
      </c>
      <c r="C20" s="441"/>
      <c r="D20" s="442"/>
      <c r="E20" s="78">
        <v>2</v>
      </c>
      <c r="F20" s="106">
        <f t="shared" si="5"/>
        <v>5.6980056980056983E-3</v>
      </c>
      <c r="G20" s="78">
        <v>20</v>
      </c>
      <c r="H20" s="106">
        <f t="shared" si="0"/>
        <v>5.6980056980056981E-2</v>
      </c>
      <c r="I20" s="78">
        <v>13</v>
      </c>
      <c r="J20" s="106">
        <f t="shared" si="1"/>
        <v>3.7037037037037035E-2</v>
      </c>
      <c r="K20" s="78">
        <v>14</v>
      </c>
      <c r="L20" s="106">
        <f t="shared" si="2"/>
        <v>3.9886039886039885E-2</v>
      </c>
      <c r="M20" s="78">
        <v>302</v>
      </c>
      <c r="N20" s="106">
        <f t="shared" si="3"/>
        <v>0.86039886039886038</v>
      </c>
      <c r="O20" s="133">
        <f t="shared" si="4"/>
        <v>351</v>
      </c>
      <c r="P20" s="106">
        <f t="shared" si="6"/>
        <v>0.29570345408593091</v>
      </c>
    </row>
    <row r="21" spans="2:16" ht="10.5" customHeight="1" x14ac:dyDescent="0.2">
      <c r="B21" s="440" t="s">
        <v>2</v>
      </c>
      <c r="C21" s="441"/>
      <c r="D21" s="442"/>
      <c r="E21" s="78">
        <v>4</v>
      </c>
      <c r="F21" s="106">
        <f t="shared" si="5"/>
        <v>7.6923076923076927E-2</v>
      </c>
      <c r="G21" s="78">
        <v>4</v>
      </c>
      <c r="H21" s="106">
        <f t="shared" si="0"/>
        <v>7.6923076923076927E-2</v>
      </c>
      <c r="I21" s="78">
        <v>10</v>
      </c>
      <c r="J21" s="106">
        <f t="shared" si="1"/>
        <v>0.19230769230769232</v>
      </c>
      <c r="K21" s="78">
        <v>9</v>
      </c>
      <c r="L21" s="106">
        <f t="shared" si="2"/>
        <v>0.17307692307692307</v>
      </c>
      <c r="M21" s="78">
        <v>25</v>
      </c>
      <c r="N21" s="106">
        <f>IF(M21=0,"-",M21/$O21)</f>
        <v>0.48076923076923078</v>
      </c>
      <c r="O21" s="133">
        <f t="shared" si="4"/>
        <v>52</v>
      </c>
      <c r="P21" s="106">
        <f t="shared" si="6"/>
        <v>4.3807919123841618E-2</v>
      </c>
    </row>
    <row r="22" spans="2:16" ht="10.5" customHeight="1" x14ac:dyDescent="0.2">
      <c r="B22" s="440" t="s">
        <v>1</v>
      </c>
      <c r="C22" s="441"/>
      <c r="D22" s="442"/>
      <c r="E22" s="78">
        <v>0</v>
      </c>
      <c r="F22" s="106" t="str">
        <f t="shared" si="5"/>
        <v>-</v>
      </c>
      <c r="G22" s="78">
        <v>2</v>
      </c>
      <c r="H22" s="106">
        <f t="shared" si="0"/>
        <v>7.1428571428571425E-2</v>
      </c>
      <c r="I22" s="78">
        <v>4</v>
      </c>
      <c r="J22" s="106">
        <f t="shared" si="1"/>
        <v>0.14285714285714285</v>
      </c>
      <c r="K22" s="78">
        <v>0</v>
      </c>
      <c r="L22" s="106" t="str">
        <f t="shared" si="2"/>
        <v>-</v>
      </c>
      <c r="M22" s="78">
        <v>22</v>
      </c>
      <c r="N22" s="106">
        <f t="shared" si="3"/>
        <v>0.7857142857142857</v>
      </c>
      <c r="O22" s="133">
        <f t="shared" si="4"/>
        <v>28</v>
      </c>
      <c r="P22" s="106">
        <f t="shared" si="6"/>
        <v>2.358887952822241E-2</v>
      </c>
    </row>
    <row r="23" spans="2:16" ht="10.5" customHeight="1" x14ac:dyDescent="0.2">
      <c r="B23" s="440" t="s">
        <v>8</v>
      </c>
      <c r="C23" s="441"/>
      <c r="D23" s="442"/>
      <c r="E23" s="78">
        <v>2</v>
      </c>
      <c r="F23" s="106">
        <f t="shared" si="5"/>
        <v>3.4482758620689655E-2</v>
      </c>
      <c r="G23" s="78">
        <v>0</v>
      </c>
      <c r="H23" s="106" t="str">
        <f t="shared" si="0"/>
        <v>-</v>
      </c>
      <c r="I23" s="78">
        <v>5</v>
      </c>
      <c r="J23" s="106">
        <f t="shared" si="1"/>
        <v>8.6206896551724144E-2</v>
      </c>
      <c r="K23" s="78">
        <v>1</v>
      </c>
      <c r="L23" s="106">
        <f t="shared" si="2"/>
        <v>1.7241379310344827E-2</v>
      </c>
      <c r="M23" s="78">
        <v>50</v>
      </c>
      <c r="N23" s="106">
        <f t="shared" si="3"/>
        <v>0.86206896551724133</v>
      </c>
      <c r="O23" s="133">
        <f t="shared" si="4"/>
        <v>58</v>
      </c>
      <c r="P23" s="106">
        <f t="shared" si="6"/>
        <v>4.8862679022746422E-2</v>
      </c>
    </row>
    <row r="24" spans="2:16" ht="10.5" customHeight="1" x14ac:dyDescent="0.2">
      <c r="B24" s="440" t="s">
        <v>13</v>
      </c>
      <c r="C24" s="441"/>
      <c r="D24" s="442"/>
      <c r="E24" s="78">
        <v>0</v>
      </c>
      <c r="F24" s="106" t="str">
        <f t="shared" si="5"/>
        <v>-</v>
      </c>
      <c r="G24" s="78">
        <v>0</v>
      </c>
      <c r="H24" s="106" t="str">
        <f t="shared" si="0"/>
        <v>-</v>
      </c>
      <c r="I24" s="78">
        <v>0</v>
      </c>
      <c r="J24" s="106" t="str">
        <f t="shared" si="1"/>
        <v>-</v>
      </c>
      <c r="K24" s="78">
        <v>0</v>
      </c>
      <c r="L24" s="106" t="str">
        <f t="shared" si="2"/>
        <v>-</v>
      </c>
      <c r="M24" s="78">
        <v>0</v>
      </c>
      <c r="N24" s="106" t="str">
        <f t="shared" si="3"/>
        <v>-</v>
      </c>
      <c r="O24" s="133">
        <f t="shared" si="4"/>
        <v>0</v>
      </c>
      <c r="P24" s="106" t="str">
        <f t="shared" si="6"/>
        <v>-</v>
      </c>
    </row>
    <row r="25" spans="2:16" ht="10.5" customHeight="1" x14ac:dyDescent="0.2">
      <c r="B25" s="440" t="s">
        <v>14</v>
      </c>
      <c r="C25" s="441"/>
      <c r="D25" s="442"/>
      <c r="E25" s="78">
        <v>0</v>
      </c>
      <c r="F25" s="106" t="str">
        <f t="shared" si="5"/>
        <v>-</v>
      </c>
      <c r="G25" s="78">
        <v>0</v>
      </c>
      <c r="H25" s="106" t="str">
        <f t="shared" si="0"/>
        <v>-</v>
      </c>
      <c r="I25" s="78">
        <v>5</v>
      </c>
      <c r="J25" s="106">
        <f t="shared" si="1"/>
        <v>0.20833333333333334</v>
      </c>
      <c r="K25" s="78">
        <v>1</v>
      </c>
      <c r="L25" s="106">
        <f t="shared" si="2"/>
        <v>4.1666666666666664E-2</v>
      </c>
      <c r="M25" s="78">
        <v>18</v>
      </c>
      <c r="N25" s="106">
        <f t="shared" si="3"/>
        <v>0.75</v>
      </c>
      <c r="O25" s="133">
        <f t="shared" si="4"/>
        <v>24</v>
      </c>
      <c r="P25" s="106">
        <f t="shared" si="6"/>
        <v>2.0219039595619208E-2</v>
      </c>
    </row>
    <row r="26" spans="2:16" ht="10.5" customHeight="1" x14ac:dyDescent="0.2">
      <c r="B26" s="440" t="s">
        <v>15</v>
      </c>
      <c r="C26" s="441"/>
      <c r="D26" s="442"/>
      <c r="E26" s="78">
        <v>3</v>
      </c>
      <c r="F26" s="106">
        <f t="shared" si="5"/>
        <v>0.2</v>
      </c>
      <c r="G26" s="78">
        <v>1</v>
      </c>
      <c r="H26" s="106">
        <f t="shared" si="0"/>
        <v>6.6666666666666666E-2</v>
      </c>
      <c r="I26" s="78">
        <v>1</v>
      </c>
      <c r="J26" s="106">
        <f t="shared" si="1"/>
        <v>6.6666666666666666E-2</v>
      </c>
      <c r="K26" s="78">
        <v>1</v>
      </c>
      <c r="L26" s="106">
        <f t="shared" si="2"/>
        <v>6.6666666666666666E-2</v>
      </c>
      <c r="M26" s="78">
        <v>9</v>
      </c>
      <c r="N26" s="106">
        <f t="shared" si="3"/>
        <v>0.6</v>
      </c>
      <c r="O26" s="133">
        <f t="shared" si="4"/>
        <v>15</v>
      </c>
      <c r="P26" s="106">
        <f t="shared" si="6"/>
        <v>1.2636899747262006E-2</v>
      </c>
    </row>
    <row r="27" spans="2:16" ht="10.5" customHeight="1" x14ac:dyDescent="0.2">
      <c r="B27" s="440" t="s">
        <v>16</v>
      </c>
      <c r="C27" s="441"/>
      <c r="D27" s="442"/>
      <c r="E27" s="78">
        <v>0</v>
      </c>
      <c r="F27" s="106" t="str">
        <f t="shared" si="5"/>
        <v>-</v>
      </c>
      <c r="G27" s="78">
        <v>1</v>
      </c>
      <c r="H27" s="106">
        <f t="shared" si="0"/>
        <v>0.25</v>
      </c>
      <c r="I27" s="78">
        <v>0</v>
      </c>
      <c r="J27" s="106" t="str">
        <f t="shared" si="1"/>
        <v>-</v>
      </c>
      <c r="K27" s="78">
        <v>1</v>
      </c>
      <c r="L27" s="106">
        <f t="shared" si="2"/>
        <v>0.25</v>
      </c>
      <c r="M27" s="78">
        <v>2</v>
      </c>
      <c r="N27" s="106">
        <f t="shared" si="3"/>
        <v>0.5</v>
      </c>
      <c r="O27" s="133">
        <f t="shared" si="4"/>
        <v>4</v>
      </c>
      <c r="P27" s="106">
        <f t="shared" si="6"/>
        <v>3.3698399326032012E-3</v>
      </c>
    </row>
    <row r="28" spans="2:16" ht="10.5" customHeight="1" x14ac:dyDescent="0.2">
      <c r="B28" s="440" t="s">
        <v>17</v>
      </c>
      <c r="C28" s="441"/>
      <c r="D28" s="442"/>
      <c r="E28" s="78">
        <v>0</v>
      </c>
      <c r="F28" s="106" t="str">
        <f t="shared" si="5"/>
        <v>-</v>
      </c>
      <c r="G28" s="78">
        <v>0</v>
      </c>
      <c r="H28" s="106" t="str">
        <f t="shared" si="0"/>
        <v>-</v>
      </c>
      <c r="I28" s="78">
        <v>0</v>
      </c>
      <c r="J28" s="106" t="str">
        <f t="shared" si="1"/>
        <v>-</v>
      </c>
      <c r="K28" s="78">
        <v>0</v>
      </c>
      <c r="L28" s="106" t="str">
        <f t="shared" si="2"/>
        <v>-</v>
      </c>
      <c r="M28" s="78">
        <v>0</v>
      </c>
      <c r="N28" s="106" t="str">
        <f t="shared" si="3"/>
        <v>-</v>
      </c>
      <c r="O28" s="133">
        <f t="shared" si="4"/>
        <v>0</v>
      </c>
      <c r="P28" s="106" t="str">
        <f t="shared" si="6"/>
        <v>-</v>
      </c>
    </row>
    <row r="29" spans="2:16" ht="10.5" customHeight="1" x14ac:dyDescent="0.2">
      <c r="B29" s="440" t="s">
        <v>0</v>
      </c>
      <c r="C29" s="441"/>
      <c r="D29" s="442"/>
      <c r="E29" s="78">
        <v>0</v>
      </c>
      <c r="F29" s="106" t="str">
        <f t="shared" si="5"/>
        <v>-</v>
      </c>
      <c r="G29" s="78">
        <v>1</v>
      </c>
      <c r="H29" s="106">
        <f t="shared" si="0"/>
        <v>0.5</v>
      </c>
      <c r="I29" s="78">
        <v>0</v>
      </c>
      <c r="J29" s="106" t="str">
        <f t="shared" si="1"/>
        <v>-</v>
      </c>
      <c r="K29" s="78">
        <v>0</v>
      </c>
      <c r="L29" s="106" t="str">
        <f t="shared" si="2"/>
        <v>-</v>
      </c>
      <c r="M29" s="78">
        <v>1</v>
      </c>
      <c r="N29" s="106">
        <f t="shared" si="3"/>
        <v>0.5</v>
      </c>
      <c r="O29" s="133">
        <f t="shared" si="4"/>
        <v>2</v>
      </c>
      <c r="P29" s="106">
        <f t="shared" si="6"/>
        <v>1.6849199663016006E-3</v>
      </c>
    </row>
    <row r="30" spans="2:16" ht="10.5" customHeight="1" x14ac:dyDescent="0.2">
      <c r="B30" s="463" t="str">
        <f>'Anexo II. Términos'!$B$52</f>
        <v>Total nacional</v>
      </c>
      <c r="C30" s="464"/>
      <c r="D30" s="465"/>
      <c r="E30" s="80">
        <f>SUM(E12:E29)</f>
        <v>28</v>
      </c>
      <c r="F30" s="83">
        <f t="shared" si="5"/>
        <v>2.358887952822241E-2</v>
      </c>
      <c r="G30" s="80">
        <f>SUM(G12:G29)</f>
        <v>62</v>
      </c>
      <c r="H30" s="83">
        <f t="shared" si="0"/>
        <v>5.2232518955349617E-2</v>
      </c>
      <c r="I30" s="80">
        <f>SUM(I12:I29)</f>
        <v>163</v>
      </c>
      <c r="J30" s="83">
        <f t="shared" si="1"/>
        <v>0.13732097725358045</v>
      </c>
      <c r="K30" s="80">
        <f>SUM(K12:K29)</f>
        <v>68</v>
      </c>
      <c r="L30" s="83">
        <f t="shared" si="2"/>
        <v>5.7287278854254421E-2</v>
      </c>
      <c r="M30" s="80">
        <f>SUM(M12:M29)</f>
        <v>866</v>
      </c>
      <c r="N30" s="83">
        <f t="shared" si="3"/>
        <v>0.72957034540859311</v>
      </c>
      <c r="O30" s="80">
        <f>SUM(O12:O29)</f>
        <v>1187</v>
      </c>
      <c r="P30" s="83">
        <f t="shared" si="6"/>
        <v>1</v>
      </c>
    </row>
    <row r="31" spans="2:16" ht="10.5" customHeight="1" x14ac:dyDescent="0.2">
      <c r="B31" s="30" t="str">
        <f>CONCATENATE("* ",'Anexo I. Abreviaturas'!$B$9,": ",'Anexo I. Abreviaturas'!$F$9)</f>
        <v>* % CCAA: Porcentaje sobre el total de esa Comunidad Autónoma</v>
      </c>
      <c r="I31" s="122"/>
    </row>
    <row r="32" spans="2:16" ht="10.5" customHeight="1" x14ac:dyDescent="0.2">
      <c r="B32" s="30" t="str">
        <f>CONCATENATE("** ",'Anexo I. Abreviaturas'!$B$11,": ",'Anexo I. Abreviaturas'!$F$11)</f>
        <v>** % Nacio.: Porcentaje sobre el total nacional</v>
      </c>
      <c r="I32" s="122"/>
    </row>
    <row r="33" spans="1:16" ht="10.5" customHeight="1" x14ac:dyDescent="0.2">
      <c r="A33" s="57"/>
      <c r="B33" s="30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</row>
    <row r="34" spans="1:16" ht="10.5" customHeight="1" x14ac:dyDescent="0.2">
      <c r="A34" s="57"/>
      <c r="B34" s="121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57"/>
      <c r="N34" s="57"/>
      <c r="O34" s="57"/>
      <c r="P34" s="57"/>
    </row>
    <row r="35" spans="1:16" ht="10.5" customHeight="1" x14ac:dyDescent="0.2">
      <c r="A35" s="57"/>
      <c r="B35" s="122"/>
      <c r="C35" s="26"/>
      <c r="D35" s="57"/>
      <c r="E35" s="57"/>
      <c r="F35" s="57"/>
      <c r="G35" s="57"/>
      <c r="H35" s="57"/>
      <c r="I35" s="57"/>
      <c r="J35" s="57"/>
      <c r="K35" s="26"/>
      <c r="L35" s="26"/>
      <c r="M35" s="57"/>
      <c r="N35" s="57"/>
      <c r="O35" s="57"/>
      <c r="P35" s="57"/>
    </row>
    <row r="36" spans="1:16" ht="10.5" customHeight="1" x14ac:dyDescent="0.2">
      <c r="A36" s="57"/>
      <c r="B36" s="26"/>
      <c r="C36" s="26"/>
      <c r="D36" s="57"/>
      <c r="E36" s="113" t="s">
        <v>115</v>
      </c>
      <c r="F36" s="113" t="s">
        <v>61</v>
      </c>
      <c r="G36" s="113" t="s">
        <v>35</v>
      </c>
      <c r="H36" s="113" t="s">
        <v>115</v>
      </c>
      <c r="I36" s="113" t="s">
        <v>61</v>
      </c>
      <c r="J36" s="113" t="s">
        <v>35</v>
      </c>
      <c r="K36" s="26"/>
      <c r="L36" s="26"/>
      <c r="M36" s="57"/>
      <c r="N36" s="57"/>
      <c r="O36" s="57"/>
      <c r="P36" s="57"/>
    </row>
    <row r="37" spans="1:16" ht="10.5" customHeight="1" x14ac:dyDescent="0.2">
      <c r="A37" s="57"/>
      <c r="B37" s="26"/>
      <c r="C37" s="26"/>
      <c r="D37" s="57"/>
      <c r="E37" s="114">
        <f>_xlfn.RANK.EQ(G37,G$37:G$41,1)+COUNTIF(G$37:G37,G37)-1</f>
        <v>1</v>
      </c>
      <c r="F37" s="61" t="str">
        <f>E8</f>
        <v>Titularidad pública y gestión privada con lucro</v>
      </c>
      <c r="G37" s="61">
        <f>F30</f>
        <v>2.358887952822241E-2</v>
      </c>
      <c r="H37" s="63">
        <v>1</v>
      </c>
      <c r="I37" s="64" t="str">
        <f t="shared" ref="I37:J41" si="7">VLOOKUP($H37,$E$36:$G$41,MATCH(I$36,$E$36:$G$36,0),FALSE)</f>
        <v>Titularidad pública y gestión privada con lucro</v>
      </c>
      <c r="J37" s="61">
        <f t="shared" si="7"/>
        <v>2.358887952822241E-2</v>
      </c>
      <c r="K37" s="26"/>
      <c r="L37" s="26"/>
      <c r="M37" s="57"/>
      <c r="N37" s="57"/>
      <c r="O37" s="57"/>
      <c r="P37" s="57"/>
    </row>
    <row r="38" spans="1:16" ht="10.5" customHeight="1" x14ac:dyDescent="0.2">
      <c r="A38" s="57"/>
      <c r="B38" s="26"/>
      <c r="C38" s="26"/>
      <c r="D38" s="57"/>
      <c r="E38" s="114">
        <f>_xlfn.RANK.EQ(G38,G$37:G$41,1)+COUNTIF(G$37:G38,G38)-1</f>
        <v>2</v>
      </c>
      <c r="F38" s="61" t="str">
        <f>G8</f>
        <v>Titularidad pública y gestión privada sin lucro</v>
      </c>
      <c r="G38" s="61">
        <f>H30</f>
        <v>5.2232518955349617E-2</v>
      </c>
      <c r="H38" s="63">
        <v>2</v>
      </c>
      <c r="I38" s="64" t="str">
        <f t="shared" si="7"/>
        <v>Titularidad pública y gestión privada sin lucro</v>
      </c>
      <c r="J38" s="61">
        <f t="shared" si="7"/>
        <v>5.2232518955349617E-2</v>
      </c>
      <c r="K38" s="26"/>
      <c r="L38" s="26"/>
      <c r="M38" s="57"/>
      <c r="N38" s="57"/>
      <c r="O38" s="57"/>
      <c r="P38" s="57"/>
    </row>
    <row r="39" spans="1:16" ht="10.5" customHeight="1" x14ac:dyDescent="0.2">
      <c r="A39" s="57"/>
      <c r="B39" s="26"/>
      <c r="C39" s="26"/>
      <c r="D39" s="57"/>
      <c r="E39" s="114">
        <f>_xlfn.RANK.EQ(G39,G$37:G$41,1)+COUNTIF(G$37:G39,G39)-1</f>
        <v>4</v>
      </c>
      <c r="F39" s="61" t="str">
        <f>I8</f>
        <v>Titularidad y gestión pública</v>
      </c>
      <c r="G39" s="61">
        <f>J30</f>
        <v>0.13732097725358045</v>
      </c>
      <c r="H39" s="63">
        <v>3</v>
      </c>
      <c r="I39" s="64" t="str">
        <f t="shared" si="7"/>
        <v>Titularidad y gestión privada con lucro</v>
      </c>
      <c r="J39" s="61">
        <f t="shared" si="7"/>
        <v>5.7287278854254421E-2</v>
      </c>
      <c r="K39" s="26"/>
      <c r="L39" s="26"/>
      <c r="M39" s="57"/>
      <c r="N39" s="57"/>
      <c r="O39" s="57"/>
      <c r="P39" s="57"/>
    </row>
    <row r="40" spans="1:16" ht="10.5" customHeight="1" x14ac:dyDescent="0.2">
      <c r="A40" s="57"/>
      <c r="B40" s="26"/>
      <c r="C40" s="26"/>
      <c r="D40" s="57"/>
      <c r="E40" s="114">
        <f>_xlfn.RANK.EQ(G40,G$37:G$41,1)+COUNTIF(G$37:G40,G40)-1</f>
        <v>3</v>
      </c>
      <c r="F40" s="61" t="str">
        <f>K8</f>
        <v>Titularidad y gestión privada con lucro</v>
      </c>
      <c r="G40" s="61">
        <f>L30</f>
        <v>5.7287278854254421E-2</v>
      </c>
      <c r="H40" s="63">
        <v>4</v>
      </c>
      <c r="I40" s="64" t="str">
        <f t="shared" si="7"/>
        <v>Titularidad y gestión pública</v>
      </c>
      <c r="J40" s="61">
        <f t="shared" si="7"/>
        <v>0.13732097725358045</v>
      </c>
      <c r="K40" s="26"/>
      <c r="L40" s="26"/>
      <c r="M40" s="57"/>
      <c r="N40" s="57"/>
      <c r="O40" s="57"/>
      <c r="P40" s="57"/>
    </row>
    <row r="41" spans="1:16" ht="10.5" customHeight="1" x14ac:dyDescent="0.2">
      <c r="A41" s="57"/>
      <c r="B41" s="26"/>
      <c r="C41" s="26"/>
      <c r="D41" s="57"/>
      <c r="E41" s="114">
        <f>_xlfn.RANK.EQ(G41,G$37:G$41,1)+COUNTIF(G$37:G41,G41)-1</f>
        <v>5</v>
      </c>
      <c r="F41" s="61" t="str">
        <f>M8</f>
        <v>Titularidad y gestión privada sin lucro</v>
      </c>
      <c r="G41" s="61">
        <f>N30</f>
        <v>0.72957034540859311</v>
      </c>
      <c r="H41" s="63">
        <v>5</v>
      </c>
      <c r="I41" s="64" t="str">
        <f t="shared" si="7"/>
        <v>Titularidad y gestión privada sin lucro</v>
      </c>
      <c r="J41" s="61">
        <f t="shared" si="7"/>
        <v>0.72957034540859311</v>
      </c>
      <c r="K41" s="26"/>
      <c r="L41" s="26"/>
      <c r="M41" s="57"/>
      <c r="N41" s="57"/>
      <c r="O41" s="57"/>
      <c r="P41" s="57"/>
    </row>
    <row r="42" spans="1:16" ht="10.5" customHeight="1" x14ac:dyDescent="0.2">
      <c r="A42" s="57"/>
      <c r="B42" s="37"/>
      <c r="C42" s="123"/>
      <c r="D42" s="62"/>
      <c r="E42" s="63"/>
      <c r="F42" s="64"/>
      <c r="G42" s="64"/>
      <c r="H42" s="57"/>
      <c r="I42" s="57"/>
      <c r="J42" s="57"/>
      <c r="K42" s="26"/>
      <c r="L42" s="26"/>
      <c r="M42" s="57"/>
      <c r="N42" s="57"/>
      <c r="O42" s="57"/>
      <c r="P42" s="57"/>
    </row>
    <row r="43" spans="1:16" ht="10.5" customHeight="1" x14ac:dyDescent="0.2">
      <c r="A43" s="57"/>
      <c r="B43" s="37"/>
      <c r="C43" s="123"/>
      <c r="D43" s="62"/>
      <c r="E43" s="63"/>
      <c r="F43" s="64"/>
      <c r="G43" s="64"/>
      <c r="H43" s="57"/>
      <c r="I43" s="57"/>
      <c r="J43" s="57"/>
      <c r="K43" s="26"/>
      <c r="L43" s="26"/>
      <c r="M43" s="57"/>
      <c r="N43" s="57"/>
      <c r="O43" s="57"/>
      <c r="P43" s="57"/>
    </row>
    <row r="44" spans="1:16" ht="10.5" customHeight="1" x14ac:dyDescent="0.2">
      <c r="A44" s="57"/>
      <c r="B44" s="37"/>
      <c r="C44" s="37"/>
      <c r="D44" s="63"/>
      <c r="E44" s="61"/>
      <c r="F44" s="62"/>
      <c r="G44" s="62"/>
      <c r="H44" s="63"/>
      <c r="I44" s="64"/>
      <c r="J44" s="64"/>
      <c r="K44" s="26"/>
      <c r="L44" s="26"/>
      <c r="M44" s="57"/>
      <c r="N44" s="57"/>
      <c r="O44" s="57"/>
      <c r="P44" s="57"/>
    </row>
    <row r="45" spans="1:16" ht="10.5" customHeight="1" x14ac:dyDescent="0.2">
      <c r="A45" s="57"/>
      <c r="B45" s="37"/>
      <c r="C45" s="37"/>
      <c r="D45" s="37"/>
      <c r="E45" s="123"/>
      <c r="F45" s="125"/>
      <c r="G45" s="125"/>
      <c r="H45" s="37"/>
      <c r="I45" s="124"/>
      <c r="J45" s="124"/>
      <c r="K45" s="26"/>
      <c r="L45" s="26"/>
      <c r="M45" s="57"/>
      <c r="N45" s="57"/>
      <c r="O45" s="57"/>
      <c r="P45" s="57"/>
    </row>
    <row r="46" spans="1:16" ht="10.5" customHeight="1" x14ac:dyDescent="0.2">
      <c r="A46" s="57"/>
      <c r="B46" s="37"/>
      <c r="C46" s="37"/>
      <c r="D46" s="37"/>
      <c r="E46" s="123"/>
      <c r="F46" s="125"/>
      <c r="G46" s="125"/>
      <c r="H46" s="37"/>
      <c r="I46" s="124"/>
      <c r="J46" s="124"/>
      <c r="K46" s="26"/>
      <c r="L46" s="26"/>
      <c r="M46" s="57"/>
      <c r="N46" s="57"/>
      <c r="O46" s="57"/>
      <c r="P46" s="57"/>
    </row>
    <row r="47" spans="1:16" ht="10.5" customHeight="1" x14ac:dyDescent="0.2">
      <c r="B47" s="37"/>
      <c r="C47" s="37"/>
      <c r="D47" s="37"/>
      <c r="E47" s="123"/>
      <c r="F47" s="125"/>
      <c r="G47" s="125"/>
      <c r="H47" s="37"/>
      <c r="I47" s="124"/>
      <c r="J47" s="124"/>
      <c r="K47" s="26"/>
      <c r="L47" s="26"/>
    </row>
    <row r="48" spans="1:16" ht="10.5" customHeight="1" x14ac:dyDescent="0.2">
      <c r="B48" s="63"/>
      <c r="C48" s="63"/>
      <c r="D48" s="63"/>
      <c r="E48" s="61"/>
      <c r="F48" s="62"/>
      <c r="G48" s="62"/>
      <c r="H48" s="63"/>
      <c r="I48" s="64"/>
      <c r="J48" s="64"/>
    </row>
    <row r="49" spans="1:13" ht="10.5" customHeight="1" x14ac:dyDescent="0.2">
      <c r="B49" s="63"/>
      <c r="C49" s="63"/>
      <c r="D49" s="63"/>
      <c r="E49" s="61"/>
      <c r="F49" s="62"/>
      <c r="G49" s="62"/>
      <c r="H49" s="63"/>
      <c r="I49" s="64"/>
      <c r="J49" s="64"/>
    </row>
    <row r="50" spans="1:13" ht="10.5" customHeight="1" x14ac:dyDescent="0.2">
      <c r="B50" s="63"/>
      <c r="C50" s="63"/>
      <c r="D50" s="63"/>
      <c r="E50" s="61"/>
      <c r="F50" s="62"/>
      <c r="G50" s="62"/>
      <c r="H50" s="63"/>
      <c r="I50" s="64"/>
      <c r="J50" s="64"/>
    </row>
    <row r="51" spans="1:13" ht="10.5" customHeight="1" x14ac:dyDescent="0.2">
      <c r="B51" s="63"/>
      <c r="C51" s="63"/>
      <c r="D51" s="63"/>
      <c r="E51" s="61"/>
      <c r="F51" s="62"/>
      <c r="G51" s="62"/>
      <c r="H51" s="63"/>
      <c r="I51" s="64"/>
      <c r="J51" s="64"/>
    </row>
    <row r="52" spans="1:13" ht="10.5" customHeight="1" x14ac:dyDescent="0.2">
      <c r="B52" s="63"/>
      <c r="C52" s="63"/>
      <c r="D52" s="63"/>
      <c r="E52" s="61"/>
      <c r="F52" s="62"/>
      <c r="G52" s="62"/>
      <c r="H52" s="63"/>
      <c r="I52" s="64"/>
      <c r="J52" s="64"/>
    </row>
    <row r="53" spans="1:13" ht="10.5" customHeight="1" x14ac:dyDescent="0.2">
      <c r="B53" s="63"/>
      <c r="C53" s="63"/>
      <c r="D53" s="63"/>
      <c r="E53" s="61"/>
      <c r="F53" s="62"/>
      <c r="G53" s="62"/>
      <c r="H53" s="63"/>
      <c r="I53" s="64"/>
      <c r="J53" s="64"/>
    </row>
    <row r="54" spans="1:13" ht="10.5" customHeight="1" x14ac:dyDescent="0.2">
      <c r="E54" s="59"/>
      <c r="F54" s="60"/>
      <c r="G54" s="62"/>
      <c r="H54" s="63"/>
      <c r="I54" s="64"/>
      <c r="J54" s="61"/>
    </row>
    <row r="55" spans="1:13" ht="10.5" customHeight="1" x14ac:dyDescent="0.2">
      <c r="A55" s="26"/>
      <c r="E55" s="59"/>
      <c r="F55" s="60"/>
      <c r="G55" s="62"/>
      <c r="H55" s="63"/>
      <c r="I55" s="64"/>
      <c r="J55" s="61"/>
    </row>
    <row r="56" spans="1:13" ht="10.5" customHeight="1" x14ac:dyDescent="0.2">
      <c r="A56" s="26"/>
    </row>
    <row r="57" spans="1:13" ht="10.5" customHeight="1" x14ac:dyDescent="0.2">
      <c r="A57" s="26"/>
      <c r="B57" s="68"/>
      <c r="C57" s="68"/>
      <c r="D57" s="68"/>
      <c r="E57" s="69"/>
      <c r="F57" s="70"/>
    </row>
    <row r="58" spans="1:13" ht="10.5" customHeight="1" x14ac:dyDescent="0.2">
      <c r="A58" s="26"/>
    </row>
    <row r="59" spans="1:13" ht="10.5" customHeight="1" x14ac:dyDescent="0.2">
      <c r="A59" s="26"/>
      <c r="B59" s="9"/>
      <c r="C59" s="9"/>
      <c r="D59" s="9"/>
      <c r="E59" s="9"/>
      <c r="F59" s="9"/>
      <c r="G59" s="9"/>
      <c r="H59" s="9"/>
      <c r="I59" s="9"/>
      <c r="J59" s="9"/>
      <c r="K59" s="4"/>
      <c r="L59" s="4"/>
      <c r="M59" s="4"/>
    </row>
    <row r="60" spans="1:13" ht="10.5" customHeight="1" x14ac:dyDescent="0.2">
      <c r="A60" s="2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0.5" customHeight="1" x14ac:dyDescent="0.2">
      <c r="A61" s="2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0.5" customHeight="1" x14ac:dyDescent="0.2">
      <c r="A62" s="2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0.5" customHeight="1" x14ac:dyDescent="0.2">
      <c r="A63" s="2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0.5" customHeight="1" x14ac:dyDescent="0.2">
      <c r="A64" s="2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6" ht="10.5" customHeight="1" x14ac:dyDescent="0.2">
      <c r="A65" s="2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ht="10.5" customHeight="1" x14ac:dyDescent="0.2">
      <c r="A66" s="2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ht="10.5" customHeight="1" x14ac:dyDescent="0.2">
      <c r="A67" s="2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ht="10.5" customHeight="1" x14ac:dyDescent="0.2">
      <c r="A68" s="2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ht="10.5" customHeight="1" x14ac:dyDescent="0.2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ht="10.5" customHeight="1" x14ac:dyDescent="0.2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ht="10.5" customHeight="1" x14ac:dyDescent="0.2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ht="10.5" customHeight="1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0.5" customHeight="1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ht="10.5" customHeight="1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ht="10.5" customHeight="1" x14ac:dyDescent="0.2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ht="10.5" customHeight="1" x14ac:dyDescent="0.2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ht="10.5" customHeight="1" x14ac:dyDescent="0.2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ht="10.5" customHeight="1" x14ac:dyDescent="0.2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ht="10.5" customHeight="1" x14ac:dyDescent="0.2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ht="10.5" customHeight="1" x14ac:dyDescent="0.2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2:16" ht="10.5" customHeight="1" x14ac:dyDescent="0.2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2:16" ht="10.5" customHeight="1" x14ac:dyDescent="0.2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2:16" ht="10.5" customHeight="1" x14ac:dyDescent="0.2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2:16" ht="10.5" customHeight="1" x14ac:dyDescent="0.2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2:16" ht="10.5" customHeight="1" x14ac:dyDescent="0.2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2:16" ht="10.5" customHeight="1" x14ac:dyDescent="0.2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2:16" ht="10.5" customHeight="1" x14ac:dyDescent="0.2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2:16" ht="10.5" customHeight="1" x14ac:dyDescent="0.2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2:16" ht="10.5" customHeight="1" x14ac:dyDescent="0.2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2:16" ht="10.5" customHeight="1" x14ac:dyDescent="0.2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2:16" ht="10.5" customHeight="1" x14ac:dyDescent="0.2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2:16" ht="10.5" customHeight="1" x14ac:dyDescent="0.2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2:16" ht="10.5" customHeight="1" x14ac:dyDescent="0.2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2:16" ht="10.5" customHeight="1" x14ac:dyDescent="0.2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2:16" ht="10.5" customHeight="1" x14ac:dyDescent="0.2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2:16" ht="10.5" customHeight="1" x14ac:dyDescent="0.2">
      <c r="B96" s="131"/>
      <c r="C96" s="131"/>
      <c r="D96" s="131"/>
      <c r="E96" s="131"/>
      <c r="F96" s="131"/>
      <c r="G96" s="4"/>
      <c r="H96" s="131"/>
      <c r="I96" s="131"/>
      <c r="J96" s="131"/>
      <c r="K96" s="131"/>
      <c r="L96" s="131"/>
      <c r="M96" s="131"/>
      <c r="N96" s="131"/>
      <c r="O96" s="131"/>
      <c r="P96" s="131"/>
    </row>
    <row r="97" spans="2:16" ht="10.5" customHeight="1" x14ac:dyDescent="0.2">
      <c r="B97" s="131"/>
      <c r="C97" s="131"/>
      <c r="D97" s="131"/>
      <c r="E97" s="131"/>
      <c r="F97" s="131"/>
      <c r="G97" s="4"/>
      <c r="H97" s="131"/>
      <c r="I97" s="131"/>
      <c r="J97" s="131"/>
      <c r="K97" s="131"/>
      <c r="L97" s="131"/>
      <c r="M97" s="131"/>
      <c r="N97" s="131"/>
      <c r="O97" s="131"/>
      <c r="P97" s="131"/>
    </row>
    <row r="98" spans="2:16" ht="10.5" customHeight="1" x14ac:dyDescent="0.2">
      <c r="B98" s="131"/>
      <c r="C98" s="131"/>
      <c r="D98" s="131"/>
      <c r="E98" s="131"/>
      <c r="F98" s="131"/>
      <c r="G98" s="4"/>
      <c r="H98" s="131"/>
      <c r="I98" s="131"/>
      <c r="J98" s="131"/>
      <c r="K98" s="131"/>
      <c r="L98" s="131"/>
      <c r="M98" s="131"/>
      <c r="N98" s="131"/>
      <c r="O98" s="131"/>
      <c r="P98" s="131"/>
    </row>
    <row r="99" spans="2:16" ht="10.5" customHeight="1" x14ac:dyDescent="0.2"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</row>
    <row r="100" spans="2:16" ht="10.5" customHeight="1" x14ac:dyDescent="0.2"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</row>
    <row r="101" spans="2:16" ht="10.5" customHeight="1" x14ac:dyDescent="0.2">
      <c r="B101" s="131"/>
      <c r="C101" s="131"/>
      <c r="D101" s="131"/>
      <c r="E101" s="131"/>
      <c r="F101" s="131"/>
      <c r="G101" s="116"/>
      <c r="H101" s="131"/>
      <c r="I101" s="116"/>
      <c r="J101" s="131"/>
      <c r="K101" s="116"/>
      <c r="L101" s="131"/>
      <c r="M101" s="116"/>
      <c r="N101" s="131"/>
      <c r="O101" s="131"/>
      <c r="P101" s="131"/>
    </row>
    <row r="102" spans="2:16" ht="10.5" customHeight="1" x14ac:dyDescent="0.2"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</row>
    <row r="103" spans="2:16" ht="10.5" customHeight="1" x14ac:dyDescent="0.2"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</row>
    <row r="104" spans="2:16" ht="10.5" customHeight="1" x14ac:dyDescent="0.2"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</row>
    <row r="105" spans="2:16" ht="10.5" customHeight="1" x14ac:dyDescent="0.2"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</row>
    <row r="106" spans="2:16" ht="10.5" customHeight="1" x14ac:dyDescent="0.2"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</row>
    <row r="107" spans="2:16" ht="10.5" customHeight="1" x14ac:dyDescent="0.2">
      <c r="F107" s="148"/>
      <c r="K107" s="148"/>
    </row>
    <row r="108" spans="2:16" ht="10.5" customHeight="1" x14ac:dyDescent="0.2">
      <c r="B108" s="9"/>
      <c r="F108" s="148"/>
      <c r="K108" s="148"/>
    </row>
    <row r="109" spans="2:16" ht="10.5" customHeight="1" x14ac:dyDescent="0.2">
      <c r="B109" s="9"/>
      <c r="F109" s="148"/>
      <c r="K109" s="148"/>
    </row>
    <row r="110" spans="2:16" ht="10.5" customHeight="1" x14ac:dyDescent="0.2">
      <c r="B110" s="9"/>
      <c r="F110" s="148"/>
      <c r="K110" s="148"/>
    </row>
    <row r="111" spans="2:16" ht="10.5" customHeight="1" x14ac:dyDescent="0.2">
      <c r="B111" s="9"/>
      <c r="F111" s="148"/>
      <c r="K111" s="148"/>
    </row>
    <row r="112" spans="2:16" ht="10.5" customHeight="1" x14ac:dyDescent="0.2">
      <c r="B112" s="9"/>
      <c r="F112" s="148"/>
      <c r="K112" s="148"/>
    </row>
    <row r="113" spans="2:11" ht="10.5" customHeight="1" x14ac:dyDescent="0.2">
      <c r="B113" s="9"/>
      <c r="K113" s="148"/>
    </row>
    <row r="114" spans="2:11" ht="10.5" customHeight="1" x14ac:dyDescent="0.2">
      <c r="B114" s="9"/>
    </row>
    <row r="115" spans="2:11" ht="10.5" customHeight="1" x14ac:dyDescent="0.2"/>
    <row r="116" spans="2:11" ht="10.5" customHeight="1" x14ac:dyDescent="0.2"/>
    <row r="117" spans="2:11" ht="10.5" customHeight="1" x14ac:dyDescent="0.2"/>
    <row r="118" spans="2:11" ht="10.5" customHeight="1" x14ac:dyDescent="0.2"/>
    <row r="119" spans="2:11" ht="10.5" customHeight="1" x14ac:dyDescent="0.2"/>
    <row r="120" spans="2:11" ht="10.5" customHeight="1" x14ac:dyDescent="0.2"/>
    <row r="121" spans="2:11" ht="10.5" customHeight="1" x14ac:dyDescent="0.2">
      <c r="H121" s="26"/>
      <c r="I121" s="26"/>
    </row>
    <row r="122" spans="2:11" ht="10.5" customHeight="1" x14ac:dyDescent="0.2">
      <c r="H122" s="26"/>
      <c r="I122" s="26"/>
    </row>
    <row r="123" spans="2:11" ht="10.5" customHeight="1" x14ac:dyDescent="0.2">
      <c r="H123" s="26"/>
      <c r="I123" s="26"/>
    </row>
    <row r="124" spans="2:11" ht="10.5" customHeight="1" x14ac:dyDescent="0.2">
      <c r="H124" s="26"/>
      <c r="I124" s="26"/>
    </row>
    <row r="125" spans="2:11" ht="10.5" customHeight="1" x14ac:dyDescent="0.2"/>
    <row r="126" spans="2:11" ht="10.5" customHeight="1" x14ac:dyDescent="0.2"/>
    <row r="127" spans="2:11" ht="10.5" customHeight="1" x14ac:dyDescent="0.2"/>
    <row r="128" spans="2:11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27">
    <mergeCell ref="B28:D28"/>
    <mergeCell ref="B29:D29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7:P7"/>
    <mergeCell ref="E8:F10"/>
    <mergeCell ref="G8:H10"/>
    <mergeCell ref="I8:J10"/>
    <mergeCell ref="B27:D27"/>
    <mergeCell ref="K8:L10"/>
    <mergeCell ref="M8:N10"/>
    <mergeCell ref="O8:P10"/>
    <mergeCell ref="B13:D13"/>
    <mergeCell ref="B14:D14"/>
    <mergeCell ref="B15:D15"/>
    <mergeCell ref="B16:D16"/>
    <mergeCell ref="B17:D17"/>
    <mergeCell ref="B18:D18"/>
    <mergeCell ref="B8:D11"/>
    <mergeCell ref="B12:D12"/>
  </mergeCells>
  <conditionalFormatting sqref="F12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1C00-000000000000}"/>
  </hyperlinks>
  <pageMargins left="0.7" right="0.7" top="0.75" bottom="0.75" header="0.3" footer="0.3"/>
  <pageSetup paperSize="9" scale="78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R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</cols>
  <sheetData>
    <row r="1" spans="1:18" ht="10.5" customHeight="1" x14ac:dyDescent="0.2">
      <c r="H1" s="4"/>
      <c r="I1" s="4"/>
      <c r="J1" s="4"/>
      <c r="P1" s="26"/>
      <c r="Q1" s="26"/>
      <c r="R1" s="26"/>
    </row>
    <row r="2" spans="1:18" ht="10.5" customHeight="1" x14ac:dyDescent="0.2">
      <c r="B2" s="31" t="s">
        <v>235</v>
      </c>
      <c r="C2" s="31"/>
      <c r="D2" s="31"/>
      <c r="H2" s="4"/>
      <c r="I2" s="4"/>
      <c r="J2" s="4"/>
      <c r="P2" s="26"/>
      <c r="Q2" s="26"/>
      <c r="R2" s="26"/>
    </row>
    <row r="3" spans="1:18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145"/>
      <c r="L3" s="145"/>
      <c r="M3" s="145"/>
      <c r="N3" s="145"/>
      <c r="P3" s="26"/>
      <c r="Q3" s="26"/>
      <c r="R3" s="26"/>
    </row>
    <row r="4" spans="1:18" ht="10.5" customHeight="1" x14ac:dyDescent="0.2">
      <c r="A4" s="45"/>
      <c r="B4" s="44"/>
      <c r="C4" s="44"/>
      <c r="D4" s="44"/>
      <c r="G4" s="46" t="s">
        <v>23</v>
      </c>
      <c r="H4" s="46"/>
      <c r="I4" s="46"/>
      <c r="J4" s="46"/>
      <c r="K4" s="140"/>
      <c r="L4" s="140"/>
      <c r="M4" s="140"/>
      <c r="N4" s="140"/>
    </row>
    <row r="5" spans="1:18" ht="10.5" customHeight="1" x14ac:dyDescent="0.2">
      <c r="A5" s="45"/>
      <c r="B5" s="44" t="str">
        <f>Índice!$B$45</f>
        <v>2.1.2. Ratios de población en centros de atención a personas con discapacidad</v>
      </c>
      <c r="C5" s="44"/>
      <c r="D5" s="44"/>
      <c r="E5" s="104"/>
      <c r="F5" s="104"/>
      <c r="G5" s="104"/>
    </row>
    <row r="6" spans="1:18" ht="10.5" customHeight="1" x14ac:dyDescent="0.2">
      <c r="A6" s="45"/>
      <c r="B6" s="42"/>
      <c r="C6" s="42"/>
      <c r="D6" s="42"/>
      <c r="E6" s="90"/>
      <c r="F6" s="90"/>
      <c r="G6" s="90"/>
      <c r="I6" s="134"/>
    </row>
    <row r="7" spans="1:18" ht="10.5" customHeight="1" x14ac:dyDescent="0.2">
      <c r="A7" s="54"/>
      <c r="B7" s="470" t="str">
        <f>'Anexo I. Abreviaturas'!$B$33</f>
        <v>Centros de atención a personas con discapacidad</v>
      </c>
      <c r="C7" s="471"/>
      <c r="D7" s="471"/>
      <c r="E7" s="471"/>
      <c r="F7" s="471"/>
      <c r="G7" s="472"/>
      <c r="I7" s="146"/>
    </row>
    <row r="8" spans="1:18" ht="10.5" customHeight="1" x14ac:dyDescent="0.2">
      <c r="B8" s="446" t="str">
        <f>'Anexo I. Abreviaturas'!$B$14</f>
        <v>CCAA</v>
      </c>
      <c r="C8" s="447"/>
      <c r="D8" s="448"/>
      <c r="E8" s="476" t="str">
        <f>'Anexo II. Términos'!$B$12</f>
        <v>Personas con discapacidad</v>
      </c>
      <c r="F8" s="474" t="str">
        <f>'Anexo I. Abreviaturas'!$B$16</f>
        <v>Núm.</v>
      </c>
      <c r="G8" s="473" t="str">
        <f>'Anexo I. Abreviaturas'!$B$17</f>
        <v>Por 10.000 pers. 80 o + años</v>
      </c>
      <c r="I8" s="146"/>
    </row>
    <row r="9" spans="1:18" ht="10.5" customHeight="1" x14ac:dyDescent="0.2">
      <c r="B9" s="446"/>
      <c r="C9" s="447"/>
      <c r="D9" s="448"/>
      <c r="E9" s="477"/>
      <c r="F9" s="475"/>
      <c r="G9" s="473"/>
    </row>
    <row r="10" spans="1:18" ht="10.5" customHeight="1" x14ac:dyDescent="0.2">
      <c r="B10" s="446"/>
      <c r="C10" s="447"/>
      <c r="D10" s="448"/>
      <c r="E10" s="477"/>
      <c r="F10" s="475"/>
      <c r="G10" s="473"/>
    </row>
    <row r="11" spans="1:18" ht="10.5" customHeight="1" x14ac:dyDescent="0.2">
      <c r="B11" s="449"/>
      <c r="C11" s="450"/>
      <c r="D11" s="451"/>
      <c r="E11" s="478"/>
      <c r="F11" s="475"/>
      <c r="G11" s="473"/>
    </row>
    <row r="12" spans="1:18" ht="10.5" customHeight="1" x14ac:dyDescent="0.2">
      <c r="B12" s="460" t="s">
        <v>7</v>
      </c>
      <c r="C12" s="461"/>
      <c r="D12" s="462"/>
      <c r="E12" s="137">
        <v>582452</v>
      </c>
      <c r="F12" s="147">
        <v>238</v>
      </c>
      <c r="G12" s="142">
        <f t="shared" ref="G12:G29" si="0">(F12*10000)/$E12</f>
        <v>4.0861736246076932</v>
      </c>
    </row>
    <row r="13" spans="1:18" ht="10.5" customHeight="1" x14ac:dyDescent="0.2">
      <c r="B13" s="440" t="s">
        <v>6</v>
      </c>
      <c r="C13" s="441"/>
      <c r="D13" s="442"/>
      <c r="E13" s="137">
        <v>105322</v>
      </c>
      <c r="F13" s="149">
        <v>44</v>
      </c>
      <c r="G13" s="143">
        <f t="shared" si="0"/>
        <v>4.1776646854408384</v>
      </c>
      <c r="J13" s="122"/>
    </row>
    <row r="14" spans="1:18" ht="10.5" customHeight="1" x14ac:dyDescent="0.2">
      <c r="B14" s="440" t="s">
        <v>9</v>
      </c>
      <c r="C14" s="441"/>
      <c r="D14" s="442"/>
      <c r="E14" s="137">
        <v>116028</v>
      </c>
      <c r="F14" s="149">
        <v>20</v>
      </c>
      <c r="G14" s="143">
        <f t="shared" si="0"/>
        <v>1.7237218602406317</v>
      </c>
      <c r="J14" s="122"/>
    </row>
    <row r="15" spans="1:18" ht="10.5" customHeight="1" x14ac:dyDescent="0.2">
      <c r="B15" s="440" t="s">
        <v>10</v>
      </c>
      <c r="C15" s="441"/>
      <c r="D15" s="442"/>
      <c r="E15" s="137">
        <v>59280</v>
      </c>
      <c r="F15" s="149">
        <v>55</v>
      </c>
      <c r="G15" s="143">
        <f t="shared" si="0"/>
        <v>9.2780026990553299</v>
      </c>
      <c r="J15" s="122"/>
    </row>
    <row r="16" spans="1:18" ht="10.5" customHeight="1" x14ac:dyDescent="0.2">
      <c r="B16" s="440" t="s">
        <v>5</v>
      </c>
      <c r="C16" s="441"/>
      <c r="D16" s="442"/>
      <c r="E16" s="137">
        <v>123954</v>
      </c>
      <c r="F16" s="149">
        <v>39</v>
      </c>
      <c r="G16" s="143">
        <f t="shared" si="0"/>
        <v>3.1463284766929669</v>
      </c>
    </row>
    <row r="17" spans="2:14" ht="10.5" customHeight="1" x14ac:dyDescent="0.2">
      <c r="B17" s="440" t="s">
        <v>4</v>
      </c>
      <c r="C17" s="441"/>
      <c r="D17" s="442"/>
      <c r="E17" s="137">
        <v>61053</v>
      </c>
      <c r="F17" s="149">
        <v>18</v>
      </c>
      <c r="G17" s="143">
        <f t="shared" si="0"/>
        <v>2.9482580708564692</v>
      </c>
    </row>
    <row r="18" spans="2:14" ht="10.5" customHeight="1" x14ac:dyDescent="0.2">
      <c r="B18" s="440" t="s">
        <v>3</v>
      </c>
      <c r="C18" s="441"/>
      <c r="D18" s="442"/>
      <c r="E18" s="137">
        <v>176957</v>
      </c>
      <c r="F18" s="149">
        <v>170</v>
      </c>
      <c r="G18" s="143">
        <f t="shared" si="0"/>
        <v>9.6068536424103037</v>
      </c>
    </row>
    <row r="19" spans="2:14" ht="10.5" customHeight="1" x14ac:dyDescent="0.2">
      <c r="B19" s="440" t="s">
        <v>11</v>
      </c>
      <c r="C19" s="441"/>
      <c r="D19" s="442"/>
      <c r="E19" s="137">
        <v>150756</v>
      </c>
      <c r="F19" s="149">
        <v>69</v>
      </c>
      <c r="G19" s="143">
        <f t="shared" si="0"/>
        <v>4.576932261402531</v>
      </c>
    </row>
    <row r="20" spans="2:14" ht="10.5" customHeight="1" x14ac:dyDescent="0.2">
      <c r="B20" s="440" t="s">
        <v>12</v>
      </c>
      <c r="C20" s="441"/>
      <c r="D20" s="442"/>
      <c r="E20" s="137">
        <v>604716</v>
      </c>
      <c r="F20" s="149">
        <v>351</v>
      </c>
      <c r="G20" s="143">
        <f t="shared" si="0"/>
        <v>5.8043775921258902</v>
      </c>
    </row>
    <row r="21" spans="2:14" ht="10.5" customHeight="1" x14ac:dyDescent="0.2">
      <c r="B21" s="440" t="s">
        <v>2</v>
      </c>
      <c r="C21" s="441"/>
      <c r="D21" s="442"/>
      <c r="E21" s="137">
        <v>325938</v>
      </c>
      <c r="F21" s="149">
        <v>52</v>
      </c>
      <c r="G21" s="143">
        <f t="shared" si="0"/>
        <v>1.5953954433051685</v>
      </c>
    </row>
    <row r="22" spans="2:14" ht="10.5" customHeight="1" x14ac:dyDescent="0.2">
      <c r="B22" s="440" t="s">
        <v>1</v>
      </c>
      <c r="C22" s="441"/>
      <c r="D22" s="442"/>
      <c r="E22" s="137">
        <v>78186</v>
      </c>
      <c r="F22" s="149">
        <v>28</v>
      </c>
      <c r="G22" s="143">
        <f t="shared" si="0"/>
        <v>3.5812037960760237</v>
      </c>
    </row>
    <row r="23" spans="2:14" ht="10.5" customHeight="1" x14ac:dyDescent="0.2">
      <c r="B23" s="440" t="s">
        <v>8</v>
      </c>
      <c r="C23" s="441"/>
      <c r="D23" s="442"/>
      <c r="E23" s="137">
        <v>211147</v>
      </c>
      <c r="F23" s="149">
        <v>58</v>
      </c>
      <c r="G23" s="143">
        <f t="shared" si="0"/>
        <v>2.7469014478065046</v>
      </c>
    </row>
    <row r="24" spans="2:14" ht="10.5" customHeight="1" x14ac:dyDescent="0.2">
      <c r="B24" s="440" t="s">
        <v>13</v>
      </c>
      <c r="C24" s="441"/>
      <c r="D24" s="442"/>
      <c r="E24" s="137">
        <v>376855</v>
      </c>
      <c r="F24" s="149">
        <v>0</v>
      </c>
      <c r="G24" s="143">
        <f t="shared" si="0"/>
        <v>0</v>
      </c>
    </row>
    <row r="25" spans="2:14" ht="10.5" customHeight="1" x14ac:dyDescent="0.2">
      <c r="B25" s="440" t="s">
        <v>14</v>
      </c>
      <c r="C25" s="441"/>
      <c r="D25" s="442"/>
      <c r="E25" s="137">
        <v>157776</v>
      </c>
      <c r="F25" s="149">
        <v>24</v>
      </c>
      <c r="G25" s="143">
        <f t="shared" si="0"/>
        <v>1.5211439002129601</v>
      </c>
    </row>
    <row r="26" spans="2:14" ht="10.5" customHeight="1" x14ac:dyDescent="0.2">
      <c r="B26" s="440" t="s">
        <v>15</v>
      </c>
      <c r="C26" s="441"/>
      <c r="D26" s="442"/>
      <c r="E26" s="137">
        <v>37016</v>
      </c>
      <c r="F26" s="149">
        <v>15</v>
      </c>
      <c r="G26" s="143">
        <f t="shared" si="0"/>
        <v>4.0523017073697858</v>
      </c>
    </row>
    <row r="27" spans="2:14" ht="10.5" customHeight="1" x14ac:dyDescent="0.2">
      <c r="B27" s="440" t="s">
        <v>16</v>
      </c>
      <c r="C27" s="441"/>
      <c r="D27" s="442"/>
      <c r="E27" s="137">
        <v>139896</v>
      </c>
      <c r="F27" s="149">
        <v>4</v>
      </c>
      <c r="G27" s="143">
        <f t="shared" si="0"/>
        <v>0.28592668839709501</v>
      </c>
    </row>
    <row r="28" spans="2:14" ht="10.5" customHeight="1" x14ac:dyDescent="0.2">
      <c r="B28" s="440" t="s">
        <v>17</v>
      </c>
      <c r="C28" s="441"/>
      <c r="D28" s="442"/>
      <c r="E28" s="137">
        <v>19510</v>
      </c>
      <c r="F28" s="149">
        <v>0</v>
      </c>
      <c r="G28" s="143">
        <f t="shared" si="0"/>
        <v>0</v>
      </c>
    </row>
    <row r="29" spans="2:14" ht="10.5" customHeight="1" x14ac:dyDescent="0.2">
      <c r="B29" s="440" t="s">
        <v>0</v>
      </c>
      <c r="C29" s="441"/>
      <c r="D29" s="442"/>
      <c r="E29" s="137">
        <v>20641</v>
      </c>
      <c r="F29" s="150">
        <v>2</v>
      </c>
      <c r="G29" s="144">
        <f t="shared" si="0"/>
        <v>0.96894530303764348</v>
      </c>
    </row>
    <row r="30" spans="2:14" ht="10.5" customHeight="1" x14ac:dyDescent="0.2">
      <c r="B30" s="463" t="str">
        <f>'Anexo II. Términos'!$B$52</f>
        <v>Total nacional</v>
      </c>
      <c r="C30" s="464"/>
      <c r="D30" s="465"/>
      <c r="E30" s="152">
        <f>SUM(E12:E29)</f>
        <v>3347483</v>
      </c>
      <c r="F30" s="151">
        <f>SUM(F12:F29)</f>
        <v>1187</v>
      </c>
      <c r="G30" s="136">
        <f>(F30*10000)/$E30</f>
        <v>3.5459478061576415</v>
      </c>
    </row>
    <row r="31" spans="2:14" ht="10.5" customHeight="1" x14ac:dyDescent="0.2">
      <c r="B31" s="30" t="s">
        <v>147</v>
      </c>
      <c r="N31" s="26"/>
    </row>
    <row r="32" spans="2:14" ht="10.5" customHeight="1" x14ac:dyDescent="0.2">
      <c r="B32" s="30" t="s">
        <v>146</v>
      </c>
      <c r="N32" s="26"/>
    </row>
    <row r="33" spans="1:16" ht="10.5" customHeight="1" x14ac:dyDescent="0.2">
      <c r="A33" s="57"/>
      <c r="B33" s="26"/>
      <c r="C33" s="26"/>
      <c r="D33" s="26"/>
      <c r="E33" s="26"/>
      <c r="F33" s="26"/>
      <c r="G33" s="26"/>
      <c r="H33" s="26"/>
      <c r="N33" s="26"/>
    </row>
    <row r="34" spans="1:16" ht="10.5" customHeight="1" x14ac:dyDescent="0.2">
      <c r="A34" s="57"/>
      <c r="B34" s="26"/>
      <c r="C34" s="26"/>
      <c r="D34" s="26"/>
      <c r="E34" s="26"/>
      <c r="F34" s="26"/>
      <c r="G34" s="26"/>
      <c r="H34" s="26"/>
      <c r="N34" s="26"/>
    </row>
    <row r="35" spans="1:16" ht="10.5" customHeight="1" x14ac:dyDescent="0.2">
      <c r="A35" s="57"/>
      <c r="B35" s="26"/>
      <c r="C35" s="26"/>
      <c r="D35" s="26"/>
      <c r="E35" s="26"/>
      <c r="F35" s="26"/>
      <c r="G35" s="26"/>
      <c r="H35" s="26"/>
      <c r="N35" s="26"/>
    </row>
    <row r="36" spans="1:16" ht="10.5" customHeight="1" x14ac:dyDescent="0.2">
      <c r="A36" s="57"/>
      <c r="B36" s="138" t="s">
        <v>115</v>
      </c>
      <c r="C36" s="138" t="s">
        <v>18</v>
      </c>
      <c r="D36" s="138" t="s">
        <v>35</v>
      </c>
      <c r="E36" s="138"/>
      <c r="F36" s="138" t="s">
        <v>18</v>
      </c>
      <c r="G36" s="138" t="s">
        <v>35</v>
      </c>
      <c r="H36" s="4"/>
      <c r="I36" s="26"/>
      <c r="O36" s="26"/>
    </row>
    <row r="37" spans="1:16" ht="10.5" customHeight="1" x14ac:dyDescent="0.2">
      <c r="A37" s="57"/>
      <c r="B37" s="25">
        <f>_xlfn.RANK.EQ(G12,G$12:G$29,1)+COUNTIF(G$12:G12,G12)-1</f>
        <v>13</v>
      </c>
      <c r="C37" s="135" t="str">
        <f t="shared" ref="C37:C54" si="1">B12</f>
        <v>Andalucía</v>
      </c>
      <c r="D37" s="123">
        <f t="shared" ref="D37:D54" si="2">G12</f>
        <v>4.0861736246076932</v>
      </c>
      <c r="E37" s="37">
        <v>1</v>
      </c>
      <c r="F37" s="124" t="str">
        <f t="shared" ref="F37:G54" si="3">VLOOKUP($E37,$B$36:$D$54,MATCH(F$36,$B$36:$D$36,0),FALSE)</f>
        <v>Madrid, Comunidad de</v>
      </c>
      <c r="G37" s="139">
        <f t="shared" si="3"/>
        <v>0</v>
      </c>
      <c r="H37" s="4"/>
      <c r="I37" s="26"/>
      <c r="O37" s="26"/>
    </row>
    <row r="38" spans="1:16" ht="10.5" customHeight="1" x14ac:dyDescent="0.2">
      <c r="A38" s="57"/>
      <c r="B38" s="25">
        <f>_xlfn.RANK.EQ(G13,G$12:G$29,1)+COUNTIF(G$12:G13,G13)-1</f>
        <v>14</v>
      </c>
      <c r="C38" s="135" t="str">
        <f t="shared" si="1"/>
        <v>Aragón</v>
      </c>
      <c r="D38" s="123">
        <f t="shared" si="2"/>
        <v>4.1776646854408384</v>
      </c>
      <c r="E38" s="37">
        <v>2</v>
      </c>
      <c r="F38" s="124" t="str">
        <f t="shared" si="3"/>
        <v>Rioja, La</v>
      </c>
      <c r="G38" s="139">
        <f t="shared" si="3"/>
        <v>0</v>
      </c>
      <c r="H38" s="4"/>
      <c r="I38" s="26"/>
      <c r="O38" s="26"/>
    </row>
    <row r="39" spans="1:16" ht="10.5" customHeight="1" x14ac:dyDescent="0.2">
      <c r="A39" s="57"/>
      <c r="B39" s="25">
        <f>_xlfn.RANK.EQ(G14,G$12:G$29,1)+COUNTIF(G$12:G14,G14)-1</f>
        <v>7</v>
      </c>
      <c r="C39" s="135" t="str">
        <f t="shared" si="1"/>
        <v>Asturias, Principado de</v>
      </c>
      <c r="D39" s="123">
        <f t="shared" si="2"/>
        <v>1.7237218602406317</v>
      </c>
      <c r="E39" s="37">
        <v>3</v>
      </c>
      <c r="F39" s="124" t="str">
        <f t="shared" si="3"/>
        <v>País Vasco</v>
      </c>
      <c r="G39" s="139">
        <f t="shared" si="3"/>
        <v>0.28592668839709501</v>
      </c>
      <c r="H39" s="4"/>
      <c r="I39" s="26"/>
      <c r="O39" s="26"/>
    </row>
    <row r="40" spans="1:16" ht="10.5" customHeight="1" x14ac:dyDescent="0.2">
      <c r="A40" s="57"/>
      <c r="B40" s="25">
        <f>_xlfn.RANK.EQ(G15,G$12:G$29,1)+COUNTIF(G$12:G15,G15)-1</f>
        <v>17</v>
      </c>
      <c r="C40" s="135" t="str">
        <f t="shared" si="1"/>
        <v>Balears, Illes</v>
      </c>
      <c r="D40" s="123">
        <f t="shared" si="2"/>
        <v>9.2780026990553299</v>
      </c>
      <c r="E40" s="37">
        <v>4</v>
      </c>
      <c r="F40" s="124" t="str">
        <f t="shared" si="3"/>
        <v>Ceuta y Melilla</v>
      </c>
      <c r="G40" s="139">
        <f t="shared" si="3"/>
        <v>0.96894530303764348</v>
      </c>
      <c r="H40" s="4"/>
      <c r="I40" s="26"/>
      <c r="O40" s="26"/>
    </row>
    <row r="41" spans="1:16" ht="10.5" customHeight="1" x14ac:dyDescent="0.2">
      <c r="A41" s="57"/>
      <c r="B41" s="25">
        <f>_xlfn.RANK.EQ(G16,G$12:G$29,1)+COUNTIF(G$12:G16,G16)-1</f>
        <v>10</v>
      </c>
      <c r="C41" s="135" t="str">
        <f t="shared" si="1"/>
        <v>Canarias</v>
      </c>
      <c r="D41" s="123">
        <f t="shared" si="2"/>
        <v>3.1463284766929669</v>
      </c>
      <c r="E41" s="37">
        <v>5</v>
      </c>
      <c r="F41" s="124" t="str">
        <f t="shared" si="3"/>
        <v>Murcia, Región de</v>
      </c>
      <c r="G41" s="139">
        <f t="shared" si="3"/>
        <v>1.5211439002129601</v>
      </c>
      <c r="H41" s="4"/>
      <c r="I41" s="26"/>
      <c r="O41" s="26"/>
    </row>
    <row r="42" spans="1:16" ht="10.5" customHeight="1" x14ac:dyDescent="0.2">
      <c r="A42" s="57"/>
      <c r="B42" s="25">
        <f>_xlfn.RANK.EQ(G17,G$12:G$29,1)+COUNTIF(G$12:G17,G17)-1</f>
        <v>9</v>
      </c>
      <c r="C42" s="135" t="str">
        <f t="shared" si="1"/>
        <v>Cantabria</v>
      </c>
      <c r="D42" s="123">
        <f t="shared" si="2"/>
        <v>2.9482580708564692</v>
      </c>
      <c r="E42" s="37">
        <v>6</v>
      </c>
      <c r="F42" s="124" t="str">
        <f t="shared" si="3"/>
        <v>Comunitat Valenciana</v>
      </c>
      <c r="G42" s="139">
        <f t="shared" si="3"/>
        <v>1.5953954433051685</v>
      </c>
      <c r="H42" s="4"/>
      <c r="I42" s="26"/>
      <c r="J42" s="26"/>
      <c r="K42" s="26"/>
      <c r="L42" s="26"/>
      <c r="M42" s="26"/>
      <c r="N42" s="26"/>
      <c r="O42" s="26"/>
    </row>
    <row r="43" spans="1:16" ht="10.5" customHeight="1" x14ac:dyDescent="0.2">
      <c r="A43" s="57"/>
      <c r="B43" s="25">
        <f>_xlfn.RANK.EQ(G18,G$12:G$29,1)+COUNTIF(G$12:G18,G18)-1</f>
        <v>18</v>
      </c>
      <c r="C43" s="135" t="str">
        <f t="shared" si="1"/>
        <v>Castilla y León</v>
      </c>
      <c r="D43" s="123">
        <f t="shared" si="2"/>
        <v>9.6068536424103037</v>
      </c>
      <c r="E43" s="37">
        <v>7</v>
      </c>
      <c r="F43" s="124" t="str">
        <f t="shared" si="3"/>
        <v>Asturias, Principado de</v>
      </c>
      <c r="G43" s="139">
        <f t="shared" si="3"/>
        <v>1.7237218602406317</v>
      </c>
      <c r="H43" s="4"/>
      <c r="I43" s="26"/>
      <c r="J43" s="26"/>
      <c r="K43" s="26"/>
      <c r="L43" s="26"/>
      <c r="M43" s="26"/>
      <c r="N43" s="26"/>
      <c r="O43" s="26"/>
      <c r="P43" s="26"/>
    </row>
    <row r="44" spans="1:16" ht="10.5" customHeight="1" x14ac:dyDescent="0.2">
      <c r="A44" s="57"/>
      <c r="B44" s="25">
        <f>_xlfn.RANK.EQ(G19,G$12:G$29,1)+COUNTIF(G$12:G19,G19)-1</f>
        <v>15</v>
      </c>
      <c r="C44" s="135" t="str">
        <f t="shared" si="1"/>
        <v>Castilla - La Mancha</v>
      </c>
      <c r="D44" s="123">
        <f t="shared" si="2"/>
        <v>4.576932261402531</v>
      </c>
      <c r="E44" s="37">
        <v>8</v>
      </c>
      <c r="F44" s="124" t="str">
        <f t="shared" si="3"/>
        <v>Galicia</v>
      </c>
      <c r="G44" s="139">
        <f t="shared" si="3"/>
        <v>2.7469014478065046</v>
      </c>
      <c r="H44" s="4"/>
      <c r="I44" s="26"/>
      <c r="J44" s="26"/>
      <c r="K44" s="26"/>
      <c r="L44" s="26"/>
      <c r="M44" s="26"/>
      <c r="N44" s="26"/>
      <c r="O44" s="26"/>
      <c r="P44" s="26"/>
    </row>
    <row r="45" spans="1:16" ht="10.5" customHeight="1" x14ac:dyDescent="0.2">
      <c r="A45" s="57"/>
      <c r="B45" s="25">
        <f>_xlfn.RANK.EQ(G20,G$12:G$29,1)+COUNTIF(G$12:G20,G20)-1</f>
        <v>16</v>
      </c>
      <c r="C45" s="135" t="str">
        <f t="shared" si="1"/>
        <v>Cataluña</v>
      </c>
      <c r="D45" s="123">
        <f t="shared" si="2"/>
        <v>5.8043775921258902</v>
      </c>
      <c r="E45" s="37">
        <v>9</v>
      </c>
      <c r="F45" s="124" t="str">
        <f t="shared" si="3"/>
        <v>Cantabria</v>
      </c>
      <c r="G45" s="139">
        <f t="shared" si="3"/>
        <v>2.9482580708564692</v>
      </c>
      <c r="H45" s="4"/>
      <c r="I45" s="26"/>
      <c r="J45" s="26"/>
      <c r="K45" s="26"/>
      <c r="L45" s="26"/>
      <c r="M45" s="26"/>
      <c r="N45" s="26"/>
      <c r="O45" s="26"/>
      <c r="P45" s="26"/>
    </row>
    <row r="46" spans="1:16" ht="10.5" customHeight="1" x14ac:dyDescent="0.2">
      <c r="A46" s="57"/>
      <c r="B46" s="25">
        <f>_xlfn.RANK.EQ(G21,G$12:G$29,1)+COUNTIF(G$12:G21,G21)-1</f>
        <v>6</v>
      </c>
      <c r="C46" s="135" t="str">
        <f t="shared" si="1"/>
        <v>Comunitat Valenciana</v>
      </c>
      <c r="D46" s="123">
        <f t="shared" si="2"/>
        <v>1.5953954433051685</v>
      </c>
      <c r="E46" s="37">
        <v>10</v>
      </c>
      <c r="F46" s="124" t="str">
        <f t="shared" si="3"/>
        <v>Canarias</v>
      </c>
      <c r="G46" s="139">
        <f t="shared" si="3"/>
        <v>3.1463284766929669</v>
      </c>
      <c r="H46" s="4"/>
      <c r="I46" s="26"/>
      <c r="J46" s="26"/>
      <c r="K46" s="26"/>
      <c r="L46" s="141"/>
      <c r="M46" s="26"/>
      <c r="N46" s="26"/>
      <c r="O46" s="26"/>
      <c r="P46" s="26"/>
    </row>
    <row r="47" spans="1:16" ht="10.5" customHeight="1" x14ac:dyDescent="0.2">
      <c r="B47" s="25">
        <f>_xlfn.RANK.EQ(G22,G$12:G$29,1)+COUNTIF(G$12:G22,G22)-1</f>
        <v>11</v>
      </c>
      <c r="C47" s="135" t="str">
        <f t="shared" si="1"/>
        <v>Extremadura</v>
      </c>
      <c r="D47" s="123">
        <f t="shared" si="2"/>
        <v>3.5812037960760237</v>
      </c>
      <c r="E47" s="37">
        <v>11</v>
      </c>
      <c r="F47" s="124" t="str">
        <f t="shared" si="3"/>
        <v>Extremadura</v>
      </c>
      <c r="G47" s="139">
        <f t="shared" si="3"/>
        <v>3.5812037960760237</v>
      </c>
      <c r="H47" s="4"/>
      <c r="I47" s="26"/>
      <c r="J47" s="26"/>
      <c r="K47" s="26"/>
      <c r="L47" s="141"/>
      <c r="M47" s="26"/>
      <c r="N47" s="26"/>
      <c r="O47" s="26"/>
      <c r="P47" s="26"/>
    </row>
    <row r="48" spans="1:16" ht="10.5" customHeight="1" x14ac:dyDescent="0.2">
      <c r="B48" s="25">
        <f>_xlfn.RANK.EQ(G23,G$12:G$29,1)+COUNTIF(G$12:G23,G23)-1</f>
        <v>8</v>
      </c>
      <c r="C48" s="135" t="str">
        <f t="shared" si="1"/>
        <v>Galicia</v>
      </c>
      <c r="D48" s="123">
        <f t="shared" si="2"/>
        <v>2.7469014478065046</v>
      </c>
      <c r="E48" s="37">
        <v>12</v>
      </c>
      <c r="F48" s="124" t="str">
        <f t="shared" si="3"/>
        <v>Navarra, Comunidad Foral de</v>
      </c>
      <c r="G48" s="139">
        <f t="shared" si="3"/>
        <v>4.0523017073697858</v>
      </c>
      <c r="H48" s="4"/>
      <c r="I48" s="26"/>
      <c r="J48" s="26"/>
      <c r="K48" s="26"/>
      <c r="L48" s="141"/>
      <c r="M48" s="26"/>
      <c r="N48" s="26"/>
      <c r="O48" s="26"/>
      <c r="P48" s="26"/>
    </row>
    <row r="49" spans="1:16" ht="10.5" customHeight="1" x14ac:dyDescent="0.2">
      <c r="B49" s="25">
        <f>_xlfn.RANK.EQ(G24,G$12:G$29,1)+COUNTIF(G$12:G24,G24)-1</f>
        <v>1</v>
      </c>
      <c r="C49" s="135" t="str">
        <f t="shared" si="1"/>
        <v>Madrid, Comunidad de</v>
      </c>
      <c r="D49" s="123">
        <f t="shared" si="2"/>
        <v>0</v>
      </c>
      <c r="E49" s="37">
        <v>13</v>
      </c>
      <c r="F49" s="124" t="str">
        <f t="shared" si="3"/>
        <v>Andalucía</v>
      </c>
      <c r="G49" s="139">
        <f t="shared" si="3"/>
        <v>4.0861736246076932</v>
      </c>
      <c r="H49" s="4"/>
      <c r="I49" s="26"/>
      <c r="J49" s="26"/>
      <c r="K49" s="26"/>
      <c r="L49" s="141"/>
      <c r="M49" s="26"/>
      <c r="N49" s="26"/>
      <c r="O49" s="26"/>
      <c r="P49" s="26"/>
    </row>
    <row r="50" spans="1:16" ht="10.5" customHeight="1" x14ac:dyDescent="0.2">
      <c r="B50" s="25">
        <f>_xlfn.RANK.EQ(G25,G$12:G$29,1)+COUNTIF(G$12:G25,G25)-1</f>
        <v>5</v>
      </c>
      <c r="C50" s="135" t="str">
        <f t="shared" si="1"/>
        <v>Murcia, Región de</v>
      </c>
      <c r="D50" s="123">
        <f t="shared" si="2"/>
        <v>1.5211439002129601</v>
      </c>
      <c r="E50" s="37">
        <v>14</v>
      </c>
      <c r="F50" s="124" t="str">
        <f t="shared" si="3"/>
        <v>Aragón</v>
      </c>
      <c r="G50" s="139">
        <f t="shared" si="3"/>
        <v>4.1776646854408384</v>
      </c>
      <c r="H50" s="4"/>
      <c r="I50" s="26"/>
      <c r="J50" s="26"/>
      <c r="K50" s="26"/>
      <c r="L50" s="141"/>
      <c r="M50" s="26"/>
      <c r="N50" s="26"/>
      <c r="O50" s="26"/>
      <c r="P50" s="26"/>
    </row>
    <row r="51" spans="1:16" ht="10.5" customHeight="1" x14ac:dyDescent="0.2">
      <c r="B51" s="25">
        <f>_xlfn.RANK.EQ(G26,G$12:G$29,1)+COUNTIF(G$12:G26,G26)-1</f>
        <v>12</v>
      </c>
      <c r="C51" s="135" t="str">
        <f t="shared" si="1"/>
        <v>Navarra, Comunidad Foral de</v>
      </c>
      <c r="D51" s="123">
        <f t="shared" si="2"/>
        <v>4.0523017073697858</v>
      </c>
      <c r="E51" s="37">
        <v>15</v>
      </c>
      <c r="F51" s="124" t="str">
        <f t="shared" si="3"/>
        <v>Castilla - La Mancha</v>
      </c>
      <c r="G51" s="139">
        <f t="shared" si="3"/>
        <v>4.576932261402531</v>
      </c>
      <c r="H51" s="4"/>
      <c r="I51" s="26"/>
      <c r="J51" s="26"/>
      <c r="K51" s="26"/>
      <c r="L51" s="141"/>
      <c r="M51" s="26"/>
      <c r="N51" s="26"/>
      <c r="O51" s="26"/>
      <c r="P51" s="26"/>
    </row>
    <row r="52" spans="1:16" ht="10.5" customHeight="1" x14ac:dyDescent="0.2">
      <c r="B52" s="25">
        <f>_xlfn.RANK.EQ(G27,G$12:G$29,1)+COUNTIF(G$12:G27,G27)-1</f>
        <v>3</v>
      </c>
      <c r="C52" s="135" t="str">
        <f t="shared" si="1"/>
        <v>País Vasco</v>
      </c>
      <c r="D52" s="123">
        <f t="shared" si="2"/>
        <v>0.28592668839709501</v>
      </c>
      <c r="E52" s="37">
        <v>16</v>
      </c>
      <c r="F52" s="124" t="str">
        <f t="shared" si="3"/>
        <v>Cataluña</v>
      </c>
      <c r="G52" s="139">
        <f t="shared" si="3"/>
        <v>5.8043775921258902</v>
      </c>
      <c r="H52" s="4"/>
      <c r="I52" s="26"/>
      <c r="J52" s="26"/>
      <c r="K52" s="26"/>
      <c r="L52" s="141"/>
      <c r="M52" s="26"/>
      <c r="N52" s="26"/>
      <c r="O52" s="26"/>
      <c r="P52" s="26"/>
    </row>
    <row r="53" spans="1:16" ht="10.5" customHeight="1" x14ac:dyDescent="0.2">
      <c r="B53" s="25">
        <f>_xlfn.RANK.EQ(G28,G$12:G$29,1)+COUNTIF(G$12:G28,G28)-1</f>
        <v>2</v>
      </c>
      <c r="C53" s="135" t="str">
        <f t="shared" si="1"/>
        <v>Rioja, La</v>
      </c>
      <c r="D53" s="123">
        <f t="shared" si="2"/>
        <v>0</v>
      </c>
      <c r="E53" s="37">
        <v>17</v>
      </c>
      <c r="F53" s="124" t="str">
        <f t="shared" si="3"/>
        <v>Balears, Illes</v>
      </c>
      <c r="G53" s="139">
        <f t="shared" si="3"/>
        <v>9.2780026990553299</v>
      </c>
      <c r="H53" s="4"/>
      <c r="I53" s="26"/>
      <c r="J53" s="26"/>
      <c r="K53" s="26"/>
      <c r="L53" s="141"/>
      <c r="M53" s="26"/>
      <c r="N53" s="26"/>
      <c r="O53" s="26"/>
      <c r="P53" s="26"/>
    </row>
    <row r="54" spans="1:16" ht="10.5" customHeight="1" x14ac:dyDescent="0.2">
      <c r="B54" s="25">
        <f>_xlfn.RANK.EQ(G29,G$12:G$29,1)+COUNTIF(G$12:G29,G29)-1</f>
        <v>4</v>
      </c>
      <c r="C54" s="135" t="str">
        <f t="shared" si="1"/>
        <v>Ceuta y Melilla</v>
      </c>
      <c r="D54" s="123">
        <f t="shared" si="2"/>
        <v>0.96894530303764348</v>
      </c>
      <c r="E54" s="37">
        <v>18</v>
      </c>
      <c r="F54" s="124" t="str">
        <f t="shared" si="3"/>
        <v>Castilla y León</v>
      </c>
      <c r="G54" s="139">
        <f t="shared" si="3"/>
        <v>9.6068536424103037</v>
      </c>
      <c r="H54" s="26"/>
      <c r="I54" s="26"/>
      <c r="J54" s="26"/>
      <c r="K54" s="141"/>
      <c r="L54" s="26"/>
      <c r="M54" s="26"/>
      <c r="N54" s="26"/>
      <c r="O54" s="26"/>
    </row>
    <row r="55" spans="1:16" ht="10.5" customHeight="1" x14ac:dyDescent="0.2">
      <c r="A55" s="26"/>
      <c r="B55" s="25"/>
      <c r="C55" s="135"/>
      <c r="D55" s="123"/>
      <c r="E55" s="37"/>
      <c r="F55" s="124"/>
      <c r="G55" s="139"/>
      <c r="H55" s="26"/>
      <c r="I55" s="26"/>
      <c r="J55" s="26"/>
      <c r="K55" s="141"/>
      <c r="L55" s="26"/>
      <c r="M55" s="26"/>
      <c r="N55" s="26"/>
      <c r="O55" s="26"/>
    </row>
    <row r="56" spans="1:16" ht="10.5" customHeight="1" x14ac:dyDescent="0.2">
      <c r="A56" s="26"/>
      <c r="B56" s="25"/>
      <c r="C56" s="135"/>
      <c r="D56" s="123"/>
      <c r="E56" s="37"/>
      <c r="F56" s="124"/>
      <c r="G56" s="139"/>
      <c r="H56" s="26"/>
      <c r="I56" s="26"/>
      <c r="J56" s="26"/>
      <c r="K56" s="141"/>
      <c r="L56" s="26"/>
      <c r="M56" s="26"/>
      <c r="N56" s="26"/>
      <c r="O56" s="26"/>
    </row>
    <row r="57" spans="1:16" ht="10.5" customHeight="1" x14ac:dyDescent="0.2">
      <c r="A57" s="26"/>
      <c r="B57" s="25"/>
      <c r="C57" s="135"/>
      <c r="D57" s="123"/>
      <c r="E57" s="37"/>
      <c r="F57" s="139"/>
      <c r="H57" s="26"/>
      <c r="I57" s="26"/>
      <c r="J57" s="26"/>
      <c r="K57" s="141"/>
      <c r="L57" s="26"/>
      <c r="M57" s="26"/>
      <c r="N57" s="26"/>
      <c r="O57" s="26"/>
    </row>
    <row r="58" spans="1:16" ht="10.5" customHeight="1" x14ac:dyDescent="0.2">
      <c r="A58" s="26"/>
      <c r="B58" s="25"/>
      <c r="C58" s="135"/>
      <c r="D58" s="123"/>
      <c r="E58" s="37"/>
      <c r="F58" s="139"/>
      <c r="H58" s="26"/>
      <c r="I58" s="26"/>
      <c r="J58" s="26"/>
      <c r="K58" s="141"/>
      <c r="L58" s="26"/>
      <c r="M58" s="26"/>
      <c r="N58" s="26"/>
      <c r="O58" s="26"/>
    </row>
    <row r="59" spans="1:16" ht="10.5" customHeight="1" x14ac:dyDescent="0.2">
      <c r="A59" s="26"/>
      <c r="B59" s="25"/>
      <c r="C59" s="135"/>
      <c r="D59" s="123"/>
      <c r="E59" s="37"/>
      <c r="F59" s="139"/>
      <c r="G59" s="32"/>
      <c r="I59" s="26"/>
      <c r="J59" s="26"/>
      <c r="K59" s="141"/>
      <c r="L59" s="26"/>
      <c r="M59" s="26"/>
      <c r="N59" s="26"/>
      <c r="O59" s="26"/>
    </row>
    <row r="60" spans="1:16" ht="10.5" customHeight="1" x14ac:dyDescent="0.2">
      <c r="A60" s="26"/>
      <c r="B60" s="25"/>
      <c r="C60" s="135"/>
      <c r="D60" s="123"/>
      <c r="E60" s="37"/>
      <c r="F60" s="139"/>
      <c r="G60" s="32"/>
      <c r="I60" s="26"/>
      <c r="J60" s="26"/>
      <c r="K60" s="141"/>
      <c r="L60" s="26"/>
      <c r="M60" s="26"/>
      <c r="N60" s="26"/>
      <c r="O60" s="26"/>
    </row>
    <row r="61" spans="1:16" ht="10.5" customHeight="1" x14ac:dyDescent="0.2">
      <c r="A61" s="26"/>
      <c r="B61" s="25"/>
      <c r="C61" s="135"/>
      <c r="D61" s="123"/>
      <c r="E61" s="37"/>
      <c r="F61" s="139"/>
      <c r="G61" s="32"/>
      <c r="I61" s="26"/>
      <c r="J61" s="26"/>
      <c r="K61" s="141"/>
      <c r="L61" s="26"/>
      <c r="M61" s="26"/>
      <c r="N61" s="26"/>
      <c r="O61" s="26"/>
    </row>
    <row r="62" spans="1:16" ht="10.5" customHeight="1" x14ac:dyDescent="0.2">
      <c r="A62" s="26"/>
      <c r="B62" s="25"/>
      <c r="C62" s="135"/>
      <c r="D62" s="123"/>
      <c r="E62" s="37"/>
      <c r="F62" s="139"/>
      <c r="G62" s="32"/>
      <c r="I62" s="26"/>
      <c r="J62" s="26"/>
      <c r="K62" s="141"/>
      <c r="L62" s="26"/>
      <c r="M62" s="26"/>
      <c r="N62" s="26"/>
      <c r="O62" s="26"/>
    </row>
    <row r="63" spans="1:16" ht="10.5" customHeight="1" x14ac:dyDescent="0.2">
      <c r="A63" s="26"/>
      <c r="B63" s="25"/>
      <c r="C63" s="135"/>
      <c r="D63" s="123"/>
      <c r="E63" s="37"/>
      <c r="F63" s="139"/>
      <c r="G63" s="32"/>
      <c r="I63" s="26"/>
      <c r="J63" s="26"/>
      <c r="K63" s="141"/>
      <c r="L63" s="26"/>
      <c r="M63" s="26"/>
      <c r="N63" s="26"/>
      <c r="O63" s="26"/>
    </row>
    <row r="64" spans="1:16" ht="10.5" customHeight="1" x14ac:dyDescent="0.2">
      <c r="A64" s="26"/>
      <c r="B64" s="25"/>
      <c r="C64" s="135"/>
      <c r="D64" s="123"/>
      <c r="E64" s="37"/>
      <c r="F64" s="139"/>
      <c r="G64" s="32"/>
      <c r="I64" s="26"/>
      <c r="J64" s="26"/>
      <c r="K64" s="141"/>
      <c r="L64" s="26"/>
      <c r="M64" s="26"/>
      <c r="N64" s="26"/>
      <c r="O64" s="26"/>
    </row>
    <row r="65" spans="1:15" ht="10.5" customHeight="1" x14ac:dyDescent="0.2">
      <c r="A65" s="26"/>
      <c r="B65" s="25"/>
      <c r="C65" s="135"/>
      <c r="D65" s="123"/>
      <c r="E65" s="37"/>
      <c r="F65" s="139"/>
      <c r="G65" s="32"/>
      <c r="I65" s="26"/>
      <c r="J65" s="26"/>
      <c r="K65" s="141"/>
      <c r="L65" s="26"/>
      <c r="M65" s="26"/>
      <c r="N65" s="26"/>
      <c r="O65" s="26"/>
    </row>
    <row r="66" spans="1:15" ht="10.5" customHeight="1" x14ac:dyDescent="0.2">
      <c r="A66" s="26"/>
      <c r="B66" s="25"/>
      <c r="C66" s="135"/>
      <c r="D66" s="123"/>
      <c r="E66" s="37"/>
      <c r="F66" s="139"/>
      <c r="G66" s="32"/>
      <c r="I66" s="26"/>
      <c r="J66" s="26"/>
      <c r="K66" s="141"/>
      <c r="L66" s="26"/>
      <c r="M66" s="26"/>
      <c r="N66" s="26"/>
      <c r="O66" s="26"/>
    </row>
    <row r="67" spans="1:15" ht="10.5" customHeight="1" x14ac:dyDescent="0.2">
      <c r="A67" s="26"/>
      <c r="B67" s="25"/>
      <c r="C67" s="135"/>
      <c r="D67" s="123"/>
      <c r="E67" s="37"/>
      <c r="F67" s="139"/>
      <c r="G67" s="32"/>
      <c r="I67" s="26"/>
      <c r="J67" s="26"/>
      <c r="K67" s="141"/>
      <c r="L67" s="26"/>
      <c r="M67" s="26"/>
      <c r="N67" s="26"/>
      <c r="O67" s="26"/>
    </row>
    <row r="68" spans="1:15" ht="10.5" customHeight="1" x14ac:dyDescent="0.2">
      <c r="A68" s="26"/>
      <c r="B68" s="32"/>
      <c r="C68" s="32"/>
      <c r="D68" s="32"/>
      <c r="E68" s="32"/>
      <c r="F68" s="32"/>
      <c r="G68" s="32"/>
      <c r="I68" s="26"/>
      <c r="J68" s="26"/>
      <c r="K68" s="141"/>
      <c r="L68" s="26"/>
      <c r="M68" s="26"/>
      <c r="N68" s="26"/>
      <c r="O68" s="26"/>
    </row>
    <row r="69" spans="1:15" ht="10.5" customHeight="1" x14ac:dyDescent="0.2">
      <c r="I69" s="26"/>
      <c r="J69" s="26"/>
      <c r="K69" s="141"/>
      <c r="L69" s="26"/>
      <c r="M69" s="26"/>
      <c r="N69" s="26"/>
      <c r="O69" s="26"/>
    </row>
    <row r="70" spans="1:15" ht="10.5" customHeight="1" x14ac:dyDescent="0.2">
      <c r="I70" s="26"/>
      <c r="J70" s="26"/>
      <c r="K70" s="141"/>
      <c r="L70" s="26"/>
      <c r="M70" s="26"/>
      <c r="N70" s="26"/>
      <c r="O70" s="26"/>
    </row>
    <row r="71" spans="1:15" ht="10.5" customHeight="1" x14ac:dyDescent="0.2">
      <c r="I71" s="26"/>
      <c r="J71" s="26"/>
      <c r="K71" s="141"/>
      <c r="L71" s="26"/>
      <c r="M71" s="26"/>
      <c r="N71" s="26"/>
      <c r="O71" s="26"/>
    </row>
    <row r="72" spans="1:15" ht="10.5" customHeight="1" x14ac:dyDescent="0.2">
      <c r="I72" s="26"/>
      <c r="J72" s="26"/>
      <c r="K72" s="141"/>
      <c r="L72" s="141"/>
      <c r="M72" s="141"/>
      <c r="N72" s="141"/>
      <c r="O72" s="26"/>
    </row>
    <row r="73" spans="1:15" ht="10.5" customHeight="1" x14ac:dyDescent="0.2">
      <c r="I73" s="26"/>
      <c r="J73" s="26"/>
      <c r="K73" s="141"/>
      <c r="L73" s="141"/>
      <c r="M73" s="141"/>
      <c r="N73" s="141"/>
      <c r="O73" s="26"/>
    </row>
    <row r="74" spans="1:15" ht="10.5" customHeight="1" x14ac:dyDescent="0.2">
      <c r="I74" s="26"/>
      <c r="J74" s="26"/>
      <c r="K74" s="141"/>
      <c r="L74" s="141"/>
      <c r="M74" s="141"/>
      <c r="N74" s="141"/>
      <c r="O74" s="26"/>
    </row>
    <row r="75" spans="1:15" ht="10.5" customHeight="1" x14ac:dyDescent="0.2">
      <c r="I75" s="26"/>
      <c r="J75" s="26"/>
      <c r="K75" s="141"/>
      <c r="L75" s="26"/>
      <c r="M75" s="26"/>
      <c r="N75" s="26"/>
      <c r="O75" s="26"/>
    </row>
    <row r="76" spans="1:15" ht="10.5" customHeight="1" x14ac:dyDescent="0.2">
      <c r="I76" s="26"/>
      <c r="J76" s="26"/>
      <c r="K76" s="141"/>
      <c r="L76" s="26"/>
      <c r="M76" s="26"/>
      <c r="N76" s="26"/>
      <c r="O76" s="26"/>
    </row>
    <row r="77" spans="1:15" ht="10.5" customHeight="1" x14ac:dyDescent="0.2">
      <c r="I77" s="26"/>
      <c r="J77" s="26"/>
      <c r="K77" s="141"/>
      <c r="L77" s="26"/>
      <c r="M77" s="26"/>
      <c r="N77" s="26"/>
      <c r="O77" s="26"/>
    </row>
    <row r="78" spans="1:15" ht="10.5" customHeight="1" x14ac:dyDescent="0.2">
      <c r="I78" s="26"/>
      <c r="J78" s="26"/>
      <c r="K78" s="141"/>
      <c r="L78" s="26"/>
      <c r="M78" s="26"/>
      <c r="N78" s="26"/>
      <c r="O78" s="26"/>
    </row>
    <row r="79" spans="1:15" ht="10.5" customHeight="1" x14ac:dyDescent="0.2">
      <c r="I79" s="26"/>
      <c r="J79" s="26"/>
      <c r="K79" s="141"/>
      <c r="L79" s="26"/>
      <c r="M79" s="26"/>
      <c r="N79" s="26"/>
      <c r="O79" s="26"/>
    </row>
    <row r="80" spans="1:15" ht="10.5" customHeight="1" x14ac:dyDescent="0.2">
      <c r="I80" s="26"/>
      <c r="J80" s="26"/>
      <c r="K80" s="141"/>
      <c r="L80" s="26"/>
      <c r="M80" s="26"/>
      <c r="N80" s="26"/>
      <c r="O80" s="26"/>
    </row>
    <row r="81" spans="9:15" ht="10.5" customHeight="1" x14ac:dyDescent="0.2">
      <c r="I81" s="26"/>
      <c r="J81" s="26"/>
      <c r="K81" s="141"/>
      <c r="L81" s="26"/>
      <c r="M81" s="26"/>
      <c r="N81" s="26"/>
      <c r="O81" s="26"/>
    </row>
    <row r="82" spans="9:15" ht="10.5" customHeight="1" x14ac:dyDescent="0.2">
      <c r="I82" s="26"/>
      <c r="J82" s="26"/>
      <c r="K82" s="141"/>
      <c r="L82" s="26"/>
      <c r="M82" s="26"/>
      <c r="N82" s="26"/>
      <c r="O82" s="26"/>
    </row>
    <row r="83" spans="9:15" ht="10.5" customHeight="1" x14ac:dyDescent="0.2">
      <c r="I83" s="26"/>
      <c r="J83" s="26"/>
      <c r="K83" s="141"/>
      <c r="L83" s="26"/>
      <c r="M83" s="26"/>
      <c r="N83" s="26"/>
      <c r="O83" s="26"/>
    </row>
    <row r="84" spans="9:15" ht="10.5" customHeight="1" x14ac:dyDescent="0.2">
      <c r="I84" s="26"/>
      <c r="J84" s="26"/>
      <c r="K84" s="141"/>
      <c r="L84" s="26"/>
      <c r="M84" s="26"/>
      <c r="N84" s="26"/>
      <c r="O84" s="26"/>
    </row>
    <row r="85" spans="9:15" ht="10.5" customHeight="1" x14ac:dyDescent="0.2">
      <c r="I85" s="26"/>
      <c r="J85" s="26"/>
      <c r="K85" s="141"/>
      <c r="L85" s="26"/>
      <c r="M85" s="26"/>
      <c r="N85" s="26"/>
      <c r="O85" s="26"/>
    </row>
    <row r="86" spans="9:15" ht="10.5" customHeight="1" x14ac:dyDescent="0.2">
      <c r="I86" s="26"/>
      <c r="J86" s="26"/>
      <c r="K86" s="141"/>
      <c r="L86" s="26"/>
      <c r="M86" s="26"/>
      <c r="N86" s="26"/>
      <c r="O86" s="26"/>
    </row>
    <row r="87" spans="9:15" ht="10.5" customHeight="1" x14ac:dyDescent="0.2">
      <c r="I87" s="26"/>
      <c r="J87" s="26"/>
      <c r="K87" s="141"/>
      <c r="L87" s="26"/>
      <c r="M87" s="26"/>
      <c r="N87" s="26"/>
      <c r="O87" s="26"/>
    </row>
    <row r="88" spans="9:15" ht="10.5" customHeight="1" x14ac:dyDescent="0.2">
      <c r="I88" s="26"/>
      <c r="J88" s="26"/>
      <c r="K88" s="141"/>
      <c r="L88" s="26"/>
      <c r="M88" s="26"/>
      <c r="N88" s="26"/>
      <c r="O88" s="26"/>
    </row>
    <row r="89" spans="9:15" ht="10.5" customHeight="1" x14ac:dyDescent="0.2">
      <c r="I89" s="26"/>
      <c r="J89" s="26"/>
      <c r="K89" s="141"/>
      <c r="L89" s="26"/>
      <c r="M89" s="26"/>
      <c r="N89" s="26"/>
      <c r="O89" s="26"/>
    </row>
    <row r="90" spans="9:15" ht="10.5" customHeight="1" x14ac:dyDescent="0.2">
      <c r="I90" s="26"/>
      <c r="J90" s="26"/>
      <c r="K90" s="141"/>
      <c r="L90" s="26"/>
      <c r="M90" s="26"/>
      <c r="N90" s="26"/>
      <c r="O90" s="26"/>
    </row>
    <row r="91" spans="9:15" ht="10.5" customHeight="1" x14ac:dyDescent="0.2">
      <c r="I91" s="26"/>
      <c r="J91" s="26"/>
      <c r="K91" s="141"/>
      <c r="L91" s="26"/>
      <c r="M91" s="26"/>
      <c r="N91" s="26"/>
      <c r="O91" s="26"/>
    </row>
    <row r="92" spans="9:15" ht="10.5" customHeight="1" x14ac:dyDescent="0.2">
      <c r="I92" s="26"/>
      <c r="J92" s="26"/>
      <c r="K92" s="141"/>
      <c r="L92" s="26"/>
      <c r="M92" s="26"/>
      <c r="N92" s="26"/>
      <c r="O92" s="26"/>
    </row>
    <row r="93" spans="9:15" ht="10.5" customHeight="1" x14ac:dyDescent="0.2">
      <c r="I93" s="26"/>
      <c r="J93" s="26"/>
      <c r="K93" s="141"/>
      <c r="L93" s="26"/>
      <c r="M93" s="26"/>
      <c r="N93" s="26"/>
      <c r="O93" s="26"/>
    </row>
    <row r="94" spans="9:15" ht="10.5" customHeight="1" x14ac:dyDescent="0.2">
      <c r="I94" s="26"/>
      <c r="J94" s="26"/>
      <c r="K94" s="141"/>
      <c r="L94" s="26"/>
      <c r="M94" s="26"/>
      <c r="N94" s="26"/>
      <c r="O94" s="26"/>
    </row>
    <row r="95" spans="9:15" ht="10.5" customHeight="1" x14ac:dyDescent="0.2">
      <c r="I95" s="26"/>
      <c r="J95" s="26"/>
      <c r="K95" s="141"/>
      <c r="L95" s="26"/>
      <c r="M95" s="26"/>
      <c r="N95" s="26"/>
      <c r="O95" s="26"/>
    </row>
    <row r="96" spans="9:15" ht="10.5" customHeight="1" x14ac:dyDescent="0.2">
      <c r="I96" s="26"/>
      <c r="J96" s="26"/>
      <c r="K96" s="141"/>
      <c r="L96" s="26"/>
      <c r="M96" s="26"/>
      <c r="N96" s="26"/>
      <c r="O96" s="26"/>
    </row>
    <row r="97" spans="2:15" ht="10.5" customHeight="1" x14ac:dyDescent="0.2">
      <c r="I97" s="26"/>
      <c r="J97" s="26"/>
      <c r="K97" s="141"/>
      <c r="L97" s="26"/>
      <c r="M97" s="26"/>
      <c r="N97" s="26"/>
      <c r="O97" s="26"/>
    </row>
    <row r="98" spans="2:15" ht="10.5" customHeight="1" x14ac:dyDescent="0.2">
      <c r="G98" s="57"/>
      <c r="K98" s="148"/>
    </row>
    <row r="99" spans="2:15" ht="10.5" customHeight="1" x14ac:dyDescent="0.2">
      <c r="G99" s="57"/>
      <c r="K99" s="148"/>
    </row>
    <row r="100" spans="2:15" ht="10.5" customHeight="1" x14ac:dyDescent="0.2">
      <c r="B100" s="9"/>
      <c r="E100" s="9"/>
      <c r="F100" s="9"/>
      <c r="G100" s="57"/>
      <c r="K100" s="148"/>
    </row>
    <row r="101" spans="2:15" ht="10.5" customHeight="1" x14ac:dyDescent="0.2">
      <c r="B101" s="9"/>
      <c r="E101" s="9"/>
      <c r="F101" s="116"/>
      <c r="G101" s="57"/>
      <c r="K101" s="148"/>
    </row>
    <row r="102" spans="2:15" ht="10.5" customHeight="1" x14ac:dyDescent="0.2">
      <c r="B102" s="9"/>
      <c r="E102" s="131"/>
      <c r="F102" s="9"/>
      <c r="K102" s="148"/>
    </row>
    <row r="103" spans="2:15" ht="10.5" customHeight="1" x14ac:dyDescent="0.2">
      <c r="B103" s="9"/>
      <c r="E103" s="131"/>
      <c r="F103" s="9"/>
      <c r="K103" s="148"/>
    </row>
    <row r="104" spans="2:15" ht="10.5" customHeight="1" x14ac:dyDescent="0.2">
      <c r="B104" s="9"/>
      <c r="E104" s="9"/>
      <c r="F104" s="148"/>
      <c r="K104" s="148"/>
    </row>
    <row r="105" spans="2:15" ht="10.5" customHeight="1" x14ac:dyDescent="0.2">
      <c r="B105" s="9"/>
      <c r="E105" s="9"/>
      <c r="F105" s="148"/>
      <c r="K105" s="148"/>
    </row>
    <row r="106" spans="2:15" ht="10.5" customHeight="1" x14ac:dyDescent="0.2">
      <c r="B106" s="9"/>
      <c r="E106" s="9"/>
      <c r="F106" s="148"/>
      <c r="K106" s="148"/>
    </row>
    <row r="107" spans="2:15" ht="10.5" customHeight="1" x14ac:dyDescent="0.2">
      <c r="F107" s="148"/>
      <c r="K107" s="148"/>
    </row>
    <row r="108" spans="2:15" ht="10.5" customHeight="1" x14ac:dyDescent="0.2">
      <c r="B108" s="9"/>
      <c r="F108" s="148"/>
      <c r="K108" s="148"/>
    </row>
    <row r="109" spans="2:15" ht="10.5" customHeight="1" x14ac:dyDescent="0.2">
      <c r="B109" s="9"/>
      <c r="F109" s="148"/>
      <c r="K109" s="148"/>
    </row>
    <row r="110" spans="2:15" ht="10.5" customHeight="1" x14ac:dyDescent="0.2">
      <c r="B110" s="9"/>
      <c r="F110" s="148"/>
      <c r="K110" s="148"/>
    </row>
    <row r="111" spans="2:15" ht="10.5" customHeight="1" x14ac:dyDescent="0.2">
      <c r="B111" s="9"/>
      <c r="F111" s="148"/>
      <c r="K111" s="148"/>
    </row>
    <row r="112" spans="2:15" ht="10.5" customHeight="1" x14ac:dyDescent="0.2">
      <c r="B112" s="9"/>
      <c r="F112" s="148"/>
      <c r="K112" s="148"/>
    </row>
    <row r="113" spans="2:11" ht="10.5" customHeight="1" x14ac:dyDescent="0.2">
      <c r="B113" s="9"/>
      <c r="K113" s="148"/>
    </row>
    <row r="114" spans="2:11" ht="10.5" customHeight="1" x14ac:dyDescent="0.2">
      <c r="B114" s="9"/>
    </row>
    <row r="115" spans="2:11" ht="10.5" customHeight="1" x14ac:dyDescent="0.2"/>
    <row r="116" spans="2:11" ht="10.5" customHeight="1" x14ac:dyDescent="0.2"/>
    <row r="117" spans="2:11" ht="10.5" customHeight="1" x14ac:dyDescent="0.2"/>
    <row r="118" spans="2:11" ht="10.5" customHeight="1" x14ac:dyDescent="0.2"/>
    <row r="119" spans="2:11" ht="10.5" customHeight="1" x14ac:dyDescent="0.2"/>
    <row r="120" spans="2:11" ht="10.5" customHeight="1" x14ac:dyDescent="0.2"/>
    <row r="121" spans="2:11" ht="10.5" customHeight="1" x14ac:dyDescent="0.2">
      <c r="H121" s="26"/>
      <c r="I121" s="26"/>
    </row>
    <row r="122" spans="2:11" ht="10.5" customHeight="1" x14ac:dyDescent="0.2">
      <c r="H122" s="26"/>
      <c r="I122" s="26"/>
    </row>
    <row r="123" spans="2:11" ht="10.5" customHeight="1" x14ac:dyDescent="0.2">
      <c r="H123" s="26"/>
      <c r="I123" s="26"/>
    </row>
    <row r="124" spans="2:11" ht="10.5" customHeight="1" x14ac:dyDescent="0.2">
      <c r="H124" s="26"/>
      <c r="I124" s="26"/>
    </row>
    <row r="125" spans="2:11" ht="10.5" customHeight="1" x14ac:dyDescent="0.2"/>
    <row r="126" spans="2:11" ht="10.5" customHeight="1" x14ac:dyDescent="0.2"/>
    <row r="127" spans="2:11" ht="10.5" customHeight="1" x14ac:dyDescent="0.2"/>
    <row r="128" spans="2:11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24">
    <mergeCell ref="B7:G7"/>
    <mergeCell ref="B8:D11"/>
    <mergeCell ref="E8:E11"/>
    <mergeCell ref="F8:F11"/>
    <mergeCell ref="G8:G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7:D27"/>
    <mergeCell ref="B28:D28"/>
    <mergeCell ref="B29:D29"/>
    <mergeCell ref="B30:D30"/>
    <mergeCell ref="B22:D22"/>
    <mergeCell ref="B23:D23"/>
    <mergeCell ref="B24:D24"/>
    <mergeCell ref="B25:D25"/>
    <mergeCell ref="B26:D26"/>
  </mergeCells>
  <conditionalFormatting sqref="G12:G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1D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J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7" width="7.42578125" customWidth="1"/>
  </cols>
  <sheetData>
    <row r="1" spans="1:36" ht="10.5" customHeight="1" x14ac:dyDescent="0.2"/>
    <row r="2" spans="1:36" ht="10.5" customHeight="1" x14ac:dyDescent="0.2">
      <c r="B2" s="31" t="s">
        <v>235</v>
      </c>
      <c r="C2" s="31"/>
      <c r="D2" s="31"/>
      <c r="E2" s="31"/>
      <c r="F2" s="31"/>
    </row>
    <row r="3" spans="1:36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</row>
    <row r="4" spans="1:36" ht="10.5" customHeight="1" x14ac:dyDescent="0.2">
      <c r="A4" s="45"/>
      <c r="B4" s="44" t="str">
        <f>Índice!$B$47</f>
        <v>2.2. DOTACIÓN DE PLAZAS Y HABITACIONES EN CENTROS DE ATENCIÓN A personas con discapacidad</v>
      </c>
      <c r="C4" s="44"/>
      <c r="D4" s="44"/>
      <c r="E4" s="44"/>
      <c r="F4" s="44"/>
      <c r="G4" s="153"/>
    </row>
    <row r="5" spans="1:36" ht="10.5" customHeight="1" x14ac:dyDescent="0.2">
      <c r="A5" s="45"/>
      <c r="B5" s="44" t="str">
        <f>Índice!$B$48</f>
        <v>2.2.1. Plazas en centros de atención a personas con discapacidad</v>
      </c>
      <c r="C5" s="44"/>
      <c r="D5" s="44"/>
      <c r="E5" s="44"/>
      <c r="F5" s="44"/>
      <c r="G5" s="153"/>
      <c r="H5" s="188"/>
    </row>
    <row r="6" spans="1:36" ht="10.5" customHeight="1" x14ac:dyDescent="0.2">
      <c r="A6" s="45"/>
      <c r="B6" s="44"/>
      <c r="C6" s="44"/>
      <c r="D6" s="44"/>
      <c r="E6" s="44"/>
      <c r="F6" s="44"/>
      <c r="G6" s="153"/>
    </row>
    <row r="7" spans="1:36" ht="10.5" customHeight="1" x14ac:dyDescent="0.2">
      <c r="A7" s="54"/>
      <c r="B7" s="494" t="str">
        <f>'Anexo I. Abreviaturas'!$B$33</f>
        <v>Centros de atención a personas con discapacidad</v>
      </c>
      <c r="C7" s="495"/>
      <c r="D7" s="495"/>
      <c r="E7" s="495"/>
      <c r="F7" s="495"/>
      <c r="G7" s="495"/>
      <c r="H7" s="495"/>
      <c r="I7" s="496"/>
    </row>
    <row r="8" spans="1:36" ht="10.5" customHeight="1" x14ac:dyDescent="0.2">
      <c r="B8" s="446" t="str">
        <f>'Anexo I. Abreviaturas'!$B$64</f>
        <v>Modelo de gestión</v>
      </c>
      <c r="C8" s="447"/>
      <c r="D8" s="447"/>
      <c r="E8" s="447"/>
      <c r="F8" s="448"/>
      <c r="G8" s="173" t="str">
        <f>'Anexo II. Términos'!$B$14</f>
        <v>Plazas</v>
      </c>
      <c r="H8" s="176" t="str">
        <f>'Anexo I. Abreviaturas'!$B$32</f>
        <v>Centros</v>
      </c>
      <c r="I8" s="479" t="str">
        <f>'Anexo I. Abreviaturas'!$B$63</f>
        <v>Media</v>
      </c>
      <c r="J8" s="55"/>
      <c r="K8" s="55"/>
      <c r="L8" s="55"/>
      <c r="M8" s="55"/>
      <c r="N8" s="55"/>
      <c r="O8" s="55"/>
    </row>
    <row r="9" spans="1:36" ht="10.5" customHeight="1" x14ac:dyDescent="0.2">
      <c r="B9" s="449"/>
      <c r="C9" s="450"/>
      <c r="D9" s="450"/>
      <c r="E9" s="450"/>
      <c r="F9" s="451"/>
      <c r="G9" s="52" t="str">
        <f>'Anexo I. Abreviaturas'!$B$16</f>
        <v>Núm.</v>
      </c>
      <c r="H9" s="165" t="str">
        <f>'Anexo I. Abreviaturas'!$B$16</f>
        <v>Núm.</v>
      </c>
      <c r="I9" s="480"/>
      <c r="J9" s="55"/>
      <c r="K9" s="55"/>
      <c r="L9" s="55"/>
      <c r="M9" s="55"/>
      <c r="N9" s="55"/>
      <c r="O9" s="55"/>
    </row>
    <row r="10" spans="1:36" ht="10.5" customHeight="1" x14ac:dyDescent="0.2">
      <c r="A10" s="4"/>
      <c r="B10" s="460" t="str">
        <f>'Anexo II. Términos'!$B$46</f>
        <v>Titularidad pública y gestión privada con lucro</v>
      </c>
      <c r="C10" s="461"/>
      <c r="D10" s="461"/>
      <c r="E10" s="461"/>
      <c r="F10" s="462"/>
      <c r="G10" s="103">
        <v>1086</v>
      </c>
      <c r="H10" s="108">
        <v>28</v>
      </c>
      <c r="I10" s="191">
        <f t="shared" ref="I10:I15" si="0">G10/H10</f>
        <v>38.785714285714285</v>
      </c>
      <c r="J10" s="49"/>
      <c r="K10" s="55"/>
      <c r="L10" s="155"/>
    </row>
    <row r="11" spans="1:36" ht="10.5" customHeight="1" x14ac:dyDescent="0.2">
      <c r="A11" s="4"/>
      <c r="B11" s="440" t="str">
        <f>'Anexo II. Términos'!$B$47</f>
        <v>Titularidad pública y gestión privada sin lucro</v>
      </c>
      <c r="C11" s="441"/>
      <c r="D11" s="441"/>
      <c r="E11" s="441"/>
      <c r="F11" s="442"/>
      <c r="G11" s="103">
        <v>2179</v>
      </c>
      <c r="H11" s="108">
        <v>62</v>
      </c>
      <c r="I11" s="191">
        <f t="shared" si="0"/>
        <v>35.145161290322584</v>
      </c>
      <c r="J11" s="51"/>
      <c r="K11" s="50"/>
      <c r="L11" s="155"/>
    </row>
    <row r="12" spans="1:36" ht="10.5" customHeight="1" x14ac:dyDescent="0.2">
      <c r="A12" s="4"/>
      <c r="B12" s="440" t="str">
        <f>'Anexo II. Términos'!$B$48</f>
        <v>Titularidad y gestión pública</v>
      </c>
      <c r="C12" s="441"/>
      <c r="D12" s="441"/>
      <c r="E12" s="441"/>
      <c r="F12" s="442"/>
      <c r="G12" s="103">
        <v>8541</v>
      </c>
      <c r="H12" s="108">
        <v>163</v>
      </c>
      <c r="I12" s="191">
        <f t="shared" si="0"/>
        <v>52.398773006134967</v>
      </c>
      <c r="J12" s="49"/>
      <c r="K12" s="48"/>
    </row>
    <row r="13" spans="1:36" ht="10.5" customHeight="1" x14ac:dyDescent="0.2">
      <c r="A13" s="4"/>
      <c r="B13" s="440" t="str">
        <f>'Anexo II. Términos'!$B$49</f>
        <v>Titularidad y gestión privada con lucro</v>
      </c>
      <c r="C13" s="441"/>
      <c r="D13" s="441"/>
      <c r="E13" s="441"/>
      <c r="F13" s="442"/>
      <c r="G13" s="103">
        <v>3370</v>
      </c>
      <c r="H13" s="108">
        <v>68</v>
      </c>
      <c r="I13" s="191">
        <f t="shared" si="0"/>
        <v>49.558823529411768</v>
      </c>
      <c r="J13" s="49"/>
      <c r="K13" s="48"/>
    </row>
    <row r="14" spans="1:36" ht="10.5" customHeight="1" x14ac:dyDescent="0.2">
      <c r="A14" s="4"/>
      <c r="B14" s="457" t="str">
        <f>'Anexo II. Términos'!$B$50</f>
        <v>Titularidad y gestión privada sin lucro</v>
      </c>
      <c r="C14" s="458"/>
      <c r="D14" s="458"/>
      <c r="E14" s="458"/>
      <c r="F14" s="459"/>
      <c r="G14" s="103">
        <v>22233</v>
      </c>
      <c r="H14" s="108">
        <v>866</v>
      </c>
      <c r="I14" s="191">
        <f t="shared" si="0"/>
        <v>25.673210161662819</v>
      </c>
      <c r="J14" s="49"/>
      <c r="K14" s="48"/>
    </row>
    <row r="15" spans="1:36" ht="10.5" customHeight="1" x14ac:dyDescent="0.2">
      <c r="B15" s="463" t="str">
        <f>'Anexo II. Términos'!$B$52</f>
        <v>Total nacional</v>
      </c>
      <c r="C15" s="464"/>
      <c r="D15" s="464"/>
      <c r="E15" s="464"/>
      <c r="F15" s="465"/>
      <c r="G15" s="209">
        <f>SUM(G10:G14)</f>
        <v>37409</v>
      </c>
      <c r="H15" s="164">
        <f>SUM(H10:H14)</f>
        <v>1187</v>
      </c>
      <c r="I15" s="185">
        <f t="shared" si="0"/>
        <v>31.51558550968829</v>
      </c>
      <c r="J15" s="81"/>
      <c r="K15" s="82"/>
      <c r="M15" s="155"/>
    </row>
    <row r="16" spans="1:36" ht="10.5" customHeight="1" x14ac:dyDescent="0.2">
      <c r="B16" s="30"/>
      <c r="G16" s="155"/>
      <c r="M16" s="155"/>
    </row>
    <row r="17" spans="1:36" ht="10.5" customHeight="1" x14ac:dyDescent="0.2">
      <c r="B17" s="30"/>
      <c r="G17" s="155"/>
    </row>
    <row r="18" spans="1:36" ht="10.5" customHeight="1" x14ac:dyDescent="0.2">
      <c r="B18" s="161"/>
      <c r="G18" s="155"/>
      <c r="H18" s="155"/>
    </row>
    <row r="19" spans="1:36" ht="10.5" customHeight="1" x14ac:dyDescent="0.2">
      <c r="A19" s="54"/>
      <c r="B19" s="467" t="str">
        <f>'Anexo I. Abreviaturas'!$B$33</f>
        <v>Centros de atención a personas con discapacidad</v>
      </c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B19" s="468"/>
      <c r="AC19" s="468"/>
      <c r="AD19" s="468"/>
      <c r="AE19" s="468"/>
      <c r="AF19" s="468"/>
      <c r="AG19" s="468"/>
      <c r="AH19" s="468"/>
      <c r="AI19" s="468"/>
      <c r="AJ19" s="469"/>
    </row>
    <row r="20" spans="1:36" ht="10.5" customHeight="1" x14ac:dyDescent="0.2">
      <c r="A20" s="54"/>
      <c r="B20" s="379"/>
      <c r="C20" s="380"/>
      <c r="D20" s="380"/>
      <c r="E20" s="380"/>
      <c r="F20" s="380"/>
      <c r="G20" s="501" t="s">
        <v>236</v>
      </c>
      <c r="H20" s="502"/>
      <c r="I20" s="503"/>
      <c r="J20" s="501" t="s">
        <v>237</v>
      </c>
      <c r="K20" s="502"/>
      <c r="L20" s="503"/>
      <c r="M20" s="501" t="s">
        <v>238</v>
      </c>
      <c r="N20" s="502"/>
      <c r="O20" s="503"/>
      <c r="P20" s="501" t="s">
        <v>239</v>
      </c>
      <c r="Q20" s="502"/>
      <c r="R20" s="503"/>
      <c r="S20" s="501" t="s">
        <v>240</v>
      </c>
      <c r="T20" s="502"/>
      <c r="U20" s="503"/>
      <c r="V20" s="501" t="s">
        <v>241</v>
      </c>
      <c r="W20" s="502"/>
      <c r="X20" s="503"/>
      <c r="Y20" s="501" t="s">
        <v>242</v>
      </c>
      <c r="Z20" s="502"/>
      <c r="AA20" s="503"/>
      <c r="AB20" s="501" t="s">
        <v>243</v>
      </c>
      <c r="AC20" s="502"/>
      <c r="AD20" s="503"/>
      <c r="AE20" s="501" t="s">
        <v>244</v>
      </c>
      <c r="AF20" s="502"/>
      <c r="AG20" s="503"/>
      <c r="AH20" s="501" t="str">
        <f>'Anexo II. Términos'!$B$52</f>
        <v>Total nacional</v>
      </c>
      <c r="AI20" s="502"/>
      <c r="AJ20" s="503"/>
    </row>
    <row r="21" spans="1:36" ht="10.5" customHeight="1" x14ac:dyDescent="0.2">
      <c r="B21" s="446" t="str">
        <f>'Anexo I. Abreviaturas'!$B$64</f>
        <v>Modelo de gestión</v>
      </c>
      <c r="C21" s="447"/>
      <c r="D21" s="447"/>
      <c r="E21" s="447"/>
      <c r="F21" s="448"/>
      <c r="G21" s="173" t="str">
        <f>'Anexo II. Términos'!$B$14</f>
        <v>Plazas</v>
      </c>
      <c r="H21" s="174" t="str">
        <f>'Anexo I. Abreviaturas'!$B$32</f>
        <v>Centros</v>
      </c>
      <c r="I21" s="480" t="str">
        <f>'Anexo I. Abreviaturas'!$B$63</f>
        <v>Media</v>
      </c>
      <c r="J21" s="173" t="str">
        <f>'Anexo II. Términos'!$B$14</f>
        <v>Plazas</v>
      </c>
      <c r="K21" s="174" t="str">
        <f>'Anexo I. Abreviaturas'!$B$32</f>
        <v>Centros</v>
      </c>
      <c r="L21" s="480" t="str">
        <f>'Anexo I. Abreviaturas'!$B$63</f>
        <v>Media</v>
      </c>
      <c r="M21" s="173" t="str">
        <f>'Anexo II. Términos'!$B$14</f>
        <v>Plazas</v>
      </c>
      <c r="N21" s="174" t="str">
        <f>'Anexo I. Abreviaturas'!$B$32</f>
        <v>Centros</v>
      </c>
      <c r="O21" s="480" t="str">
        <f>'Anexo I. Abreviaturas'!$B$63</f>
        <v>Media</v>
      </c>
      <c r="P21" s="173" t="str">
        <f>'Anexo II. Términos'!$B$14</f>
        <v>Plazas</v>
      </c>
      <c r="Q21" s="174" t="str">
        <f>'Anexo I. Abreviaturas'!$B$32</f>
        <v>Centros</v>
      </c>
      <c r="R21" s="480" t="str">
        <f>'Anexo I. Abreviaturas'!$B$63</f>
        <v>Media</v>
      </c>
      <c r="S21" s="173" t="str">
        <f>'Anexo II. Términos'!$B$14</f>
        <v>Plazas</v>
      </c>
      <c r="T21" s="174" t="str">
        <f>'Anexo I. Abreviaturas'!$B$32</f>
        <v>Centros</v>
      </c>
      <c r="U21" s="480" t="str">
        <f>'Anexo I. Abreviaturas'!$B$63</f>
        <v>Media</v>
      </c>
      <c r="V21" s="173" t="str">
        <f>'Anexo II. Términos'!$B$14</f>
        <v>Plazas</v>
      </c>
      <c r="W21" s="174" t="str">
        <f>'Anexo I. Abreviaturas'!$B$32</f>
        <v>Centros</v>
      </c>
      <c r="X21" s="480" t="str">
        <f>'Anexo I. Abreviaturas'!$B$63</f>
        <v>Media</v>
      </c>
      <c r="Y21" s="173" t="str">
        <f>'Anexo II. Términos'!$B$14</f>
        <v>Plazas</v>
      </c>
      <c r="Z21" s="174" t="str">
        <f>'Anexo I. Abreviaturas'!$B$32</f>
        <v>Centros</v>
      </c>
      <c r="AA21" s="480" t="str">
        <f>'Anexo I. Abreviaturas'!$B$63</f>
        <v>Media</v>
      </c>
      <c r="AB21" s="173" t="str">
        <f>'Anexo II. Términos'!$B$14</f>
        <v>Plazas</v>
      </c>
      <c r="AC21" s="174" t="str">
        <f>'Anexo I. Abreviaturas'!$B$32</f>
        <v>Centros</v>
      </c>
      <c r="AD21" s="480" t="str">
        <f>'Anexo I. Abreviaturas'!$B$63</f>
        <v>Media</v>
      </c>
      <c r="AE21" s="173" t="str">
        <f>'Anexo II. Términos'!$B$14</f>
        <v>Plazas</v>
      </c>
      <c r="AF21" s="174" t="str">
        <f>'Anexo I. Abreviaturas'!$B$32</f>
        <v>Centros</v>
      </c>
      <c r="AG21" s="480" t="str">
        <f>'Anexo I. Abreviaturas'!$B$63</f>
        <v>Media</v>
      </c>
      <c r="AH21" s="173" t="str">
        <f>'Anexo II. Términos'!$B$14</f>
        <v>Plazas</v>
      </c>
      <c r="AI21" s="174" t="str">
        <f>'Anexo I. Abreviaturas'!$B$32</f>
        <v>Centros</v>
      </c>
      <c r="AJ21" s="480" t="str">
        <f>'Anexo I. Abreviaturas'!$B$63</f>
        <v>Media</v>
      </c>
    </row>
    <row r="22" spans="1:36" ht="10.5" customHeight="1" x14ac:dyDescent="0.2">
      <c r="B22" s="449"/>
      <c r="C22" s="450"/>
      <c r="D22" s="450"/>
      <c r="E22" s="450"/>
      <c r="F22" s="451"/>
      <c r="G22" s="52" t="str">
        <f>'Anexo I. Abreviaturas'!$B$16</f>
        <v>Núm.</v>
      </c>
      <c r="H22" s="98" t="str">
        <f>'Anexo I. Abreviaturas'!$B$16</f>
        <v>Núm.</v>
      </c>
      <c r="I22" s="480"/>
      <c r="J22" s="52" t="str">
        <f>'Anexo I. Abreviaturas'!$B$16</f>
        <v>Núm.</v>
      </c>
      <c r="K22" s="98" t="str">
        <f>'Anexo I. Abreviaturas'!$B$16</f>
        <v>Núm.</v>
      </c>
      <c r="L22" s="480"/>
      <c r="M22" s="52" t="str">
        <f>'Anexo I. Abreviaturas'!$B$16</f>
        <v>Núm.</v>
      </c>
      <c r="N22" s="98" t="str">
        <f>'Anexo I. Abreviaturas'!$B$16</f>
        <v>Núm.</v>
      </c>
      <c r="O22" s="480"/>
      <c r="P22" s="52" t="str">
        <f>'Anexo I. Abreviaturas'!$B$16</f>
        <v>Núm.</v>
      </c>
      <c r="Q22" s="98" t="str">
        <f>'Anexo I. Abreviaturas'!$B$16</f>
        <v>Núm.</v>
      </c>
      <c r="R22" s="480"/>
      <c r="S22" s="52" t="str">
        <f>'Anexo I. Abreviaturas'!$B$16</f>
        <v>Núm.</v>
      </c>
      <c r="T22" s="98" t="str">
        <f>'Anexo I. Abreviaturas'!$B$16</f>
        <v>Núm.</v>
      </c>
      <c r="U22" s="480"/>
      <c r="V22" s="52" t="str">
        <f>'Anexo I. Abreviaturas'!$B$16</f>
        <v>Núm.</v>
      </c>
      <c r="W22" s="98" t="str">
        <f>'Anexo I. Abreviaturas'!$B$16</f>
        <v>Núm.</v>
      </c>
      <c r="X22" s="480"/>
      <c r="Y22" s="52" t="str">
        <f>'Anexo I. Abreviaturas'!$B$16</f>
        <v>Núm.</v>
      </c>
      <c r="Z22" s="98" t="str">
        <f>'Anexo I. Abreviaturas'!$B$16</f>
        <v>Núm.</v>
      </c>
      <c r="AA22" s="480"/>
      <c r="AB22" s="52" t="str">
        <f>'Anexo I. Abreviaturas'!$B$16</f>
        <v>Núm.</v>
      </c>
      <c r="AC22" s="98" t="str">
        <f>'Anexo I. Abreviaturas'!$B$16</f>
        <v>Núm.</v>
      </c>
      <c r="AD22" s="480"/>
      <c r="AE22" s="52" t="str">
        <f>'Anexo I. Abreviaturas'!$B$16</f>
        <v>Núm.</v>
      </c>
      <c r="AF22" s="98" t="str">
        <f>'Anexo I. Abreviaturas'!$B$16</f>
        <v>Núm.</v>
      </c>
      <c r="AG22" s="480"/>
      <c r="AH22" s="52" t="str">
        <f>'Anexo I. Abreviaturas'!$B$16</f>
        <v>Núm.</v>
      </c>
      <c r="AI22" s="98" t="str">
        <f>'Anexo I. Abreviaturas'!$B$16</f>
        <v>Núm.</v>
      </c>
      <c r="AJ22" s="480"/>
    </row>
    <row r="23" spans="1:36" ht="10.5" customHeight="1" x14ac:dyDescent="0.2">
      <c r="A23" s="4"/>
      <c r="B23" s="460" t="str">
        <f>'Anexo II. Términos'!$B$46</f>
        <v>Titularidad pública y gestión privada con lucro</v>
      </c>
      <c r="C23" s="461"/>
      <c r="D23" s="461"/>
      <c r="E23" s="461"/>
      <c r="F23" s="462"/>
      <c r="G23" s="103">
        <v>199</v>
      </c>
      <c r="H23" s="108">
        <v>11</v>
      </c>
      <c r="I23" s="191">
        <f t="shared" ref="I23:I28" si="1">IF(G23=0,"-",G23/H23)</f>
        <v>18.09090909090909</v>
      </c>
      <c r="J23" s="103">
        <v>383</v>
      </c>
      <c r="K23" s="108">
        <v>11</v>
      </c>
      <c r="L23" s="191">
        <f t="shared" ref="L23:L27" si="2">IF(J23=0,"-",J23/K23)</f>
        <v>34.81818181818182</v>
      </c>
      <c r="M23" s="103">
        <v>174</v>
      </c>
      <c r="N23" s="108">
        <v>3</v>
      </c>
      <c r="O23" s="191">
        <f t="shared" ref="O23:O27" si="3">IF(M23=0,"-",M23/N23)</f>
        <v>58</v>
      </c>
      <c r="P23" s="103">
        <v>190</v>
      </c>
      <c r="Q23" s="108">
        <v>2</v>
      </c>
      <c r="R23" s="191">
        <f t="shared" ref="R23:R27" si="4">IF(P23=0,"-",P23/Q23)</f>
        <v>95</v>
      </c>
      <c r="S23" s="103">
        <v>0</v>
      </c>
      <c r="T23" s="108">
        <v>0</v>
      </c>
      <c r="U23" s="191" t="str">
        <f t="shared" ref="U23:U27" si="5">IF(S23=0,"-",S23/T23)</f>
        <v>-</v>
      </c>
      <c r="V23" s="103">
        <v>140</v>
      </c>
      <c r="W23" s="108">
        <v>1</v>
      </c>
      <c r="X23" s="191">
        <f t="shared" ref="X23:X27" si="6">IF(V23=0,"-",V23/W23)</f>
        <v>140</v>
      </c>
      <c r="Y23" s="103">
        <v>0</v>
      </c>
      <c r="Z23" s="108">
        <v>0</v>
      </c>
      <c r="AA23" s="191" t="str">
        <f t="shared" ref="AA23:AA27" si="7">IF(Y23=0,"-",Y23/Z23)</f>
        <v>-</v>
      </c>
      <c r="AB23" s="103">
        <v>0</v>
      </c>
      <c r="AC23" s="108">
        <v>0</v>
      </c>
      <c r="AD23" s="191" t="str">
        <f t="shared" ref="AD23:AD27" si="8">IF(AB23=0,"-",AB23/AC23)</f>
        <v>-</v>
      </c>
      <c r="AE23" s="103">
        <v>0</v>
      </c>
      <c r="AF23" s="108">
        <v>0</v>
      </c>
      <c r="AG23" s="191" t="str">
        <f t="shared" ref="AG23:AG27" si="9">IF(AE23=0,"-",AE23/AF23)</f>
        <v>-</v>
      </c>
      <c r="AH23" s="103">
        <f>G23+J23+M23+P23+S23+V23+Y23+AB23+AE23</f>
        <v>1086</v>
      </c>
      <c r="AI23" s="108">
        <f t="shared" ref="AI23:AI27" si="10">H23+K23+N23+Q23+T23+W23+Z23+AC23+AF23</f>
        <v>28</v>
      </c>
      <c r="AJ23" s="191">
        <f t="shared" ref="AJ23:AJ28" si="11">IF(AH23=0,"-",AH23/AI23)</f>
        <v>38.785714285714285</v>
      </c>
    </row>
    <row r="24" spans="1:36" ht="10.5" customHeight="1" x14ac:dyDescent="0.2">
      <c r="A24" s="4"/>
      <c r="B24" s="440" t="str">
        <f>'Anexo II. Términos'!$B$47</f>
        <v>Titularidad pública y gestión privada sin lucro</v>
      </c>
      <c r="C24" s="441"/>
      <c r="D24" s="441"/>
      <c r="E24" s="441"/>
      <c r="F24" s="442"/>
      <c r="G24" s="103">
        <v>374</v>
      </c>
      <c r="H24" s="108">
        <v>26</v>
      </c>
      <c r="I24" s="191">
        <f t="shared" si="1"/>
        <v>14.384615384615385</v>
      </c>
      <c r="J24" s="103">
        <v>922</v>
      </c>
      <c r="K24" s="108">
        <v>26</v>
      </c>
      <c r="L24" s="191">
        <f t="shared" si="2"/>
        <v>35.46153846153846</v>
      </c>
      <c r="M24" s="103">
        <v>543</v>
      </c>
      <c r="N24" s="108">
        <v>9</v>
      </c>
      <c r="O24" s="191">
        <f t="shared" si="3"/>
        <v>60.333333333333336</v>
      </c>
      <c r="P24" s="103">
        <v>0</v>
      </c>
      <c r="Q24" s="108">
        <v>0</v>
      </c>
      <c r="R24" s="191" t="str">
        <f t="shared" si="4"/>
        <v>-</v>
      </c>
      <c r="S24" s="103">
        <v>0</v>
      </c>
      <c r="T24" s="108">
        <v>0</v>
      </c>
      <c r="U24" s="191" t="str">
        <f t="shared" si="5"/>
        <v>-</v>
      </c>
      <c r="V24" s="103">
        <v>0</v>
      </c>
      <c r="W24" s="108">
        <v>0</v>
      </c>
      <c r="X24" s="191" t="str">
        <f t="shared" si="6"/>
        <v>-</v>
      </c>
      <c r="Y24" s="103">
        <v>0</v>
      </c>
      <c r="Z24" s="108">
        <v>0</v>
      </c>
      <c r="AA24" s="191" t="str">
        <f t="shared" si="7"/>
        <v>-</v>
      </c>
      <c r="AB24" s="103">
        <v>0</v>
      </c>
      <c r="AC24" s="108">
        <v>0</v>
      </c>
      <c r="AD24" s="191" t="str">
        <f t="shared" si="8"/>
        <v>-</v>
      </c>
      <c r="AE24" s="103">
        <v>340</v>
      </c>
      <c r="AF24" s="108">
        <v>1</v>
      </c>
      <c r="AG24" s="191">
        <f t="shared" si="9"/>
        <v>340</v>
      </c>
      <c r="AH24" s="103">
        <f t="shared" ref="AH24:AH27" si="12">G24+J24+M24+P24+S24+V24+Y24+AB24+AE24</f>
        <v>2179</v>
      </c>
      <c r="AI24" s="108">
        <f t="shared" si="10"/>
        <v>62</v>
      </c>
      <c r="AJ24" s="191">
        <f t="shared" si="11"/>
        <v>35.145161290322584</v>
      </c>
    </row>
    <row r="25" spans="1:36" ht="10.5" customHeight="1" x14ac:dyDescent="0.2">
      <c r="A25" s="4"/>
      <c r="B25" s="440" t="str">
        <f>'Anexo II. Términos'!$B$48</f>
        <v>Titularidad y gestión pública</v>
      </c>
      <c r="C25" s="441"/>
      <c r="D25" s="441"/>
      <c r="E25" s="441"/>
      <c r="F25" s="442"/>
      <c r="G25" s="103">
        <v>1084</v>
      </c>
      <c r="H25" s="108">
        <v>67</v>
      </c>
      <c r="I25" s="191">
        <f t="shared" si="1"/>
        <v>16.17910447761194</v>
      </c>
      <c r="J25" s="103">
        <v>1768</v>
      </c>
      <c r="K25" s="108">
        <v>53</v>
      </c>
      <c r="L25" s="191">
        <f t="shared" si="2"/>
        <v>33.358490566037737</v>
      </c>
      <c r="M25" s="103">
        <v>949</v>
      </c>
      <c r="N25" s="108">
        <v>15</v>
      </c>
      <c r="O25" s="191">
        <f t="shared" si="3"/>
        <v>63.266666666666666</v>
      </c>
      <c r="P25" s="103">
        <v>867</v>
      </c>
      <c r="Q25" s="108">
        <v>10</v>
      </c>
      <c r="R25" s="191">
        <f t="shared" si="4"/>
        <v>86.7</v>
      </c>
      <c r="S25" s="103">
        <v>1265</v>
      </c>
      <c r="T25" s="108">
        <v>11</v>
      </c>
      <c r="U25" s="191">
        <f t="shared" si="5"/>
        <v>115</v>
      </c>
      <c r="V25" s="103">
        <v>390</v>
      </c>
      <c r="W25" s="108">
        <v>3</v>
      </c>
      <c r="X25" s="191">
        <f t="shared" si="6"/>
        <v>130</v>
      </c>
      <c r="Y25" s="103">
        <v>174</v>
      </c>
      <c r="Z25" s="108">
        <v>1</v>
      </c>
      <c r="AA25" s="191">
        <f t="shared" si="7"/>
        <v>174</v>
      </c>
      <c r="AB25" s="103">
        <v>0</v>
      </c>
      <c r="AC25" s="108">
        <v>0</v>
      </c>
      <c r="AD25" s="191" t="str">
        <f t="shared" si="8"/>
        <v>-</v>
      </c>
      <c r="AE25" s="103">
        <v>2044</v>
      </c>
      <c r="AF25" s="108">
        <v>3</v>
      </c>
      <c r="AG25" s="191">
        <f t="shared" si="9"/>
        <v>681.33333333333337</v>
      </c>
      <c r="AH25" s="103">
        <f t="shared" si="12"/>
        <v>8541</v>
      </c>
      <c r="AI25" s="108">
        <f t="shared" si="10"/>
        <v>163</v>
      </c>
      <c r="AJ25" s="191">
        <f t="shared" si="11"/>
        <v>52.398773006134967</v>
      </c>
    </row>
    <row r="26" spans="1:36" ht="10.5" customHeight="1" x14ac:dyDescent="0.2">
      <c r="A26" s="4"/>
      <c r="B26" s="440" t="str">
        <f>'Anexo II. Términos'!$B$49</f>
        <v>Titularidad y gestión privada con lucro</v>
      </c>
      <c r="C26" s="441"/>
      <c r="D26" s="441"/>
      <c r="E26" s="441"/>
      <c r="F26" s="442"/>
      <c r="G26" s="103">
        <v>329</v>
      </c>
      <c r="H26" s="108">
        <v>27</v>
      </c>
      <c r="I26" s="191">
        <f t="shared" si="1"/>
        <v>12.185185185185185</v>
      </c>
      <c r="J26" s="103">
        <v>797</v>
      </c>
      <c r="K26" s="108">
        <v>21</v>
      </c>
      <c r="L26" s="191">
        <f t="shared" si="2"/>
        <v>37.952380952380949</v>
      </c>
      <c r="M26" s="103">
        <v>286</v>
      </c>
      <c r="N26" s="108">
        <v>5</v>
      </c>
      <c r="O26" s="191">
        <f t="shared" si="3"/>
        <v>57.2</v>
      </c>
      <c r="P26" s="103">
        <v>416</v>
      </c>
      <c r="Q26" s="108">
        <v>5</v>
      </c>
      <c r="R26" s="191">
        <f t="shared" si="4"/>
        <v>83.2</v>
      </c>
      <c r="S26" s="103">
        <v>933</v>
      </c>
      <c r="T26" s="108">
        <v>8</v>
      </c>
      <c r="U26" s="191">
        <f t="shared" si="5"/>
        <v>116.625</v>
      </c>
      <c r="V26" s="103">
        <v>0</v>
      </c>
      <c r="W26" s="108">
        <v>0</v>
      </c>
      <c r="X26" s="191" t="str">
        <f t="shared" si="6"/>
        <v>-</v>
      </c>
      <c r="Y26" s="103">
        <v>0</v>
      </c>
      <c r="Z26" s="108">
        <v>0</v>
      </c>
      <c r="AA26" s="191" t="str">
        <f t="shared" si="7"/>
        <v>-</v>
      </c>
      <c r="AB26" s="103">
        <v>0</v>
      </c>
      <c r="AC26" s="108">
        <v>0</v>
      </c>
      <c r="AD26" s="191" t="str">
        <f t="shared" si="8"/>
        <v>-</v>
      </c>
      <c r="AE26" s="103">
        <v>609</v>
      </c>
      <c r="AF26" s="108">
        <v>2</v>
      </c>
      <c r="AG26" s="191">
        <f t="shared" si="9"/>
        <v>304.5</v>
      </c>
      <c r="AH26" s="103">
        <f t="shared" si="12"/>
        <v>3370</v>
      </c>
      <c r="AI26" s="108">
        <f t="shared" si="10"/>
        <v>68</v>
      </c>
      <c r="AJ26" s="191">
        <f t="shared" si="11"/>
        <v>49.558823529411768</v>
      </c>
    </row>
    <row r="27" spans="1:36" ht="10.5" customHeight="1" x14ac:dyDescent="0.2">
      <c r="A27" s="4"/>
      <c r="B27" s="457" t="str">
        <f>'Anexo II. Términos'!$B$50</f>
        <v>Titularidad y gestión privada sin lucro</v>
      </c>
      <c r="C27" s="458"/>
      <c r="D27" s="458"/>
      <c r="E27" s="458"/>
      <c r="F27" s="459"/>
      <c r="G27" s="103">
        <v>7225</v>
      </c>
      <c r="H27" s="108">
        <v>578</v>
      </c>
      <c r="I27" s="191">
        <f t="shared" si="1"/>
        <v>12.5</v>
      </c>
      <c r="J27" s="103">
        <v>7124</v>
      </c>
      <c r="K27" s="108">
        <v>197</v>
      </c>
      <c r="L27" s="191">
        <f t="shared" si="2"/>
        <v>36.162436548223347</v>
      </c>
      <c r="M27" s="103">
        <v>3248</v>
      </c>
      <c r="N27" s="108">
        <v>53</v>
      </c>
      <c r="O27" s="191">
        <f t="shared" si="3"/>
        <v>61.283018867924525</v>
      </c>
      <c r="P27" s="103">
        <v>1504</v>
      </c>
      <c r="Q27" s="108">
        <v>17</v>
      </c>
      <c r="R27" s="191">
        <f t="shared" si="4"/>
        <v>88.470588235294116</v>
      </c>
      <c r="S27" s="103">
        <v>767</v>
      </c>
      <c r="T27" s="108">
        <v>7</v>
      </c>
      <c r="U27" s="191">
        <f t="shared" si="5"/>
        <v>109.57142857142857</v>
      </c>
      <c r="V27" s="103">
        <v>699</v>
      </c>
      <c r="W27" s="108">
        <v>5</v>
      </c>
      <c r="X27" s="191">
        <f t="shared" si="6"/>
        <v>139.80000000000001</v>
      </c>
      <c r="Y27" s="103">
        <v>974</v>
      </c>
      <c r="Z27" s="108">
        <v>6</v>
      </c>
      <c r="AA27" s="191">
        <f t="shared" si="7"/>
        <v>162.33333333333334</v>
      </c>
      <c r="AB27" s="103">
        <v>185</v>
      </c>
      <c r="AC27" s="108">
        <v>1</v>
      </c>
      <c r="AD27" s="191">
        <f t="shared" si="8"/>
        <v>185</v>
      </c>
      <c r="AE27" s="103">
        <v>507</v>
      </c>
      <c r="AF27" s="108">
        <v>2</v>
      </c>
      <c r="AG27" s="191">
        <f t="shared" si="9"/>
        <v>253.5</v>
      </c>
      <c r="AH27" s="103">
        <f t="shared" si="12"/>
        <v>22233</v>
      </c>
      <c r="AI27" s="108">
        <f t="shared" si="10"/>
        <v>866</v>
      </c>
      <c r="AJ27" s="191">
        <f t="shared" si="11"/>
        <v>25.673210161662819</v>
      </c>
    </row>
    <row r="28" spans="1:36" ht="10.5" customHeight="1" x14ac:dyDescent="0.2">
      <c r="B28" s="463" t="str">
        <f>'Anexo II. Términos'!$B$52</f>
        <v>Total nacional</v>
      </c>
      <c r="C28" s="464"/>
      <c r="D28" s="464"/>
      <c r="E28" s="464"/>
      <c r="F28" s="465"/>
      <c r="G28" s="209">
        <f>SUM(G23:G27)</f>
        <v>9211</v>
      </c>
      <c r="H28" s="164">
        <f>SUM(H23:H27)</f>
        <v>709</v>
      </c>
      <c r="I28" s="185">
        <f t="shared" si="1"/>
        <v>12.991537376586741</v>
      </c>
      <c r="J28" s="209">
        <f>SUM(J23:J27)</f>
        <v>10994</v>
      </c>
      <c r="K28" s="164">
        <f>SUM(K23:K27)</f>
        <v>308</v>
      </c>
      <c r="L28" s="185">
        <f t="shared" ref="L28" si="13">IF(J28=0,"-",J28/K28)</f>
        <v>35.694805194805198</v>
      </c>
      <c r="M28" s="209">
        <f>SUM(M23:M27)</f>
        <v>5200</v>
      </c>
      <c r="N28" s="164">
        <f>SUM(N23:N27)</f>
        <v>85</v>
      </c>
      <c r="O28" s="185">
        <f t="shared" ref="O28" si="14">IF(M28=0,"-",M28/N28)</f>
        <v>61.176470588235297</v>
      </c>
      <c r="P28" s="209">
        <f>SUM(P23:P27)</f>
        <v>2977</v>
      </c>
      <c r="Q28" s="164">
        <f>SUM(Q23:Q27)</f>
        <v>34</v>
      </c>
      <c r="R28" s="185">
        <f t="shared" ref="R28" si="15">IF(P28=0,"-",P28/Q28)</f>
        <v>87.558823529411768</v>
      </c>
      <c r="S28" s="209">
        <f>SUM(S23:S27)</f>
        <v>2965</v>
      </c>
      <c r="T28" s="164">
        <f>SUM(T23:T27)</f>
        <v>26</v>
      </c>
      <c r="U28" s="185">
        <f t="shared" ref="U28" si="16">IF(S28=0,"-",S28/T28)</f>
        <v>114.03846153846153</v>
      </c>
      <c r="V28" s="209">
        <f>SUM(V23:V27)</f>
        <v>1229</v>
      </c>
      <c r="W28" s="164">
        <f>SUM(W23:W27)</f>
        <v>9</v>
      </c>
      <c r="X28" s="185">
        <f t="shared" ref="X28" si="17">IF(V28=0,"-",V28/W28)</f>
        <v>136.55555555555554</v>
      </c>
      <c r="Y28" s="209">
        <f>SUM(Y23:Y27)</f>
        <v>1148</v>
      </c>
      <c r="Z28" s="164">
        <f>SUM(Z23:Z27)</f>
        <v>7</v>
      </c>
      <c r="AA28" s="185">
        <f t="shared" ref="AA28" si="18">IF(Y28=0,"-",Y28/Z28)</f>
        <v>164</v>
      </c>
      <c r="AB28" s="209">
        <f>SUM(AB23:AB27)</f>
        <v>185</v>
      </c>
      <c r="AC28" s="164">
        <f>SUM(AC23:AC27)</f>
        <v>1</v>
      </c>
      <c r="AD28" s="185">
        <f t="shared" ref="AD28" si="19">IF(AB28=0,"-",AB28/AC28)</f>
        <v>185</v>
      </c>
      <c r="AE28" s="209">
        <f>SUM(AE23:AE27)</f>
        <v>3500</v>
      </c>
      <c r="AF28" s="164">
        <f>SUM(AF23:AF27)</f>
        <v>8</v>
      </c>
      <c r="AG28" s="185">
        <f t="shared" ref="AG28" si="20">IF(AE28=0,"-",AE28/AF28)</f>
        <v>437.5</v>
      </c>
      <c r="AH28" s="209">
        <f>SUM(AH23:AH27)</f>
        <v>37409</v>
      </c>
      <c r="AI28" s="164">
        <f>SUM(AI23:AI27)</f>
        <v>1187</v>
      </c>
      <c r="AJ28" s="185">
        <f t="shared" si="11"/>
        <v>31.51558550968829</v>
      </c>
    </row>
    <row r="29" spans="1:36" ht="10.5" customHeight="1" x14ac:dyDescent="0.2">
      <c r="B29" s="30"/>
      <c r="G29" s="155"/>
      <c r="M29" s="155"/>
    </row>
    <row r="30" spans="1:36" ht="10.5" customHeight="1" x14ac:dyDescent="0.2">
      <c r="B30" s="30"/>
      <c r="G30" s="155"/>
    </row>
    <row r="31" spans="1:36" ht="10.5" customHeight="1" x14ac:dyDescent="0.2">
      <c r="B31" s="161"/>
      <c r="G31" s="155"/>
      <c r="H31" s="155"/>
    </row>
    <row r="32" spans="1:36" ht="10.5" customHeight="1" x14ac:dyDescent="0.2">
      <c r="A32" s="54"/>
      <c r="B32" s="483" t="str">
        <f>'Anexo I. Abreviaturas'!$B$33</f>
        <v>Centros de atención a personas con discapacidad</v>
      </c>
      <c r="C32" s="484"/>
      <c r="D32" s="484"/>
      <c r="E32" s="484"/>
      <c r="F32" s="484"/>
      <c r="G32" s="484"/>
      <c r="H32" s="484"/>
      <c r="I32" s="484"/>
      <c r="J32" s="484"/>
      <c r="K32" s="484"/>
      <c r="L32" s="484"/>
      <c r="M32" s="484"/>
      <c r="N32" s="484"/>
      <c r="O32" s="484"/>
      <c r="P32" s="485"/>
      <c r="Q32" s="485"/>
      <c r="R32" s="486"/>
    </row>
    <row r="33" spans="1:22" ht="10.5" customHeight="1" x14ac:dyDescent="0.2">
      <c r="A33" s="45"/>
      <c r="B33" s="487" t="str">
        <f>'Anexo I. Abreviaturas'!$B$14</f>
        <v>CCAA</v>
      </c>
      <c r="C33" s="488"/>
      <c r="D33" s="488"/>
      <c r="E33" s="488"/>
      <c r="F33" s="488"/>
      <c r="G33" s="491" t="s">
        <v>201</v>
      </c>
      <c r="H33" s="492"/>
      <c r="I33" s="493"/>
      <c r="J33" s="491" t="s">
        <v>202</v>
      </c>
      <c r="K33" s="492"/>
      <c r="L33" s="493"/>
      <c r="M33" s="497" t="s">
        <v>203</v>
      </c>
      <c r="N33" s="492"/>
      <c r="O33" s="498"/>
      <c r="P33" s="491" t="str">
        <f>'Anexo II. Términos'!$B$51</f>
        <v>Total</v>
      </c>
      <c r="Q33" s="492"/>
      <c r="R33" s="493"/>
    </row>
    <row r="34" spans="1:22" ht="10.5" customHeight="1" x14ac:dyDescent="0.2">
      <c r="B34" s="446"/>
      <c r="C34" s="447"/>
      <c r="D34" s="447"/>
      <c r="E34" s="447"/>
      <c r="F34" s="447"/>
      <c r="G34" s="173" t="str">
        <f>'Anexo II. Términos'!$B$14</f>
        <v>Plazas</v>
      </c>
      <c r="H34" s="174" t="str">
        <f>'Anexo I. Abreviaturas'!$B$32</f>
        <v>Centros</v>
      </c>
      <c r="I34" s="481" t="str">
        <f>'Anexo I. Abreviaturas'!$B$63</f>
        <v>Media</v>
      </c>
      <c r="J34" s="173" t="str">
        <f>'Anexo II. Términos'!$B$14</f>
        <v>Plazas</v>
      </c>
      <c r="K34" s="174" t="str">
        <f>'Anexo I. Abreviaturas'!$B$32</f>
        <v>Centros</v>
      </c>
      <c r="L34" s="481" t="str">
        <f>'Anexo I. Abreviaturas'!$B$63</f>
        <v>Media</v>
      </c>
      <c r="M34" s="181" t="str">
        <f>'Anexo II. Términos'!$B$14</f>
        <v>Plazas</v>
      </c>
      <c r="N34" s="174" t="str">
        <f>'Anexo I. Abreviaturas'!$B$32</f>
        <v>Centros</v>
      </c>
      <c r="O34" s="499" t="str">
        <f>'Anexo I. Abreviaturas'!$B$63</f>
        <v>Media</v>
      </c>
      <c r="P34" s="173" t="str">
        <f>'Anexo II. Términos'!$B$14</f>
        <v>Plazas</v>
      </c>
      <c r="Q34" s="174" t="str">
        <f>'Anexo I. Abreviaturas'!$B$32</f>
        <v>Centros</v>
      </c>
      <c r="R34" s="481" t="str">
        <f>'Anexo I. Abreviaturas'!$B$63</f>
        <v>Media</v>
      </c>
      <c r="S34" s="49"/>
      <c r="T34" s="48"/>
      <c r="U34" s="49"/>
      <c r="V34" s="48"/>
    </row>
    <row r="35" spans="1:22" ht="10.5" customHeight="1" x14ac:dyDescent="0.2">
      <c r="B35" s="489"/>
      <c r="C35" s="490"/>
      <c r="D35" s="490"/>
      <c r="E35" s="490"/>
      <c r="F35" s="490"/>
      <c r="G35" s="193" t="str">
        <f>'Anexo I. Abreviaturas'!$B$16</f>
        <v>Núm.</v>
      </c>
      <c r="H35" s="192" t="str">
        <f>'Anexo I. Abreviaturas'!$B$16</f>
        <v>Núm.</v>
      </c>
      <c r="I35" s="482"/>
      <c r="J35" s="193" t="str">
        <f>'Anexo I. Abreviaturas'!$B$16</f>
        <v>Núm.</v>
      </c>
      <c r="K35" s="192" t="str">
        <f>'Anexo I. Abreviaturas'!$B$16</f>
        <v>Núm.</v>
      </c>
      <c r="L35" s="482"/>
      <c r="M35" s="194" t="str">
        <f>'Anexo I. Abreviaturas'!$B$16</f>
        <v>Núm.</v>
      </c>
      <c r="N35" s="192" t="str">
        <f>'Anexo I. Abreviaturas'!$B$16</f>
        <v>Núm.</v>
      </c>
      <c r="O35" s="500"/>
      <c r="P35" s="193" t="str">
        <f>'Anexo I. Abreviaturas'!$B$16</f>
        <v>Núm.</v>
      </c>
      <c r="Q35" s="192" t="str">
        <f>'Anexo I. Abreviaturas'!$B$16</f>
        <v>Núm.</v>
      </c>
      <c r="R35" s="482"/>
      <c r="S35" s="51"/>
      <c r="T35" s="50"/>
      <c r="U35" s="51"/>
      <c r="V35" s="50"/>
    </row>
    <row r="36" spans="1:22" ht="10.5" customHeight="1" x14ac:dyDescent="0.2">
      <c r="B36" s="440" t="s">
        <v>7</v>
      </c>
      <c r="C36" s="441"/>
      <c r="D36" s="441"/>
      <c r="E36" s="441"/>
      <c r="F36" s="441"/>
      <c r="G36" s="195">
        <v>4699</v>
      </c>
      <c r="H36" s="196">
        <v>148</v>
      </c>
      <c r="I36" s="197">
        <f t="shared" ref="I36:I54" si="21">IF(G36=0,"-",G36/H36)</f>
        <v>31.75</v>
      </c>
      <c r="J36" s="195">
        <v>330</v>
      </c>
      <c r="K36" s="196">
        <v>13</v>
      </c>
      <c r="L36" s="197">
        <f t="shared" ref="L36:L54" si="22">IF(J36=0,"-",J36/K36)</f>
        <v>25.384615384615383</v>
      </c>
      <c r="M36" s="195">
        <v>2101</v>
      </c>
      <c r="N36" s="196">
        <v>77</v>
      </c>
      <c r="O36" s="204">
        <f t="shared" ref="O36:O54" si="23">IF(M36=0,"-",M36/N36)</f>
        <v>27.285714285714285</v>
      </c>
      <c r="P36" s="195">
        <f t="shared" ref="P36:P54" si="24">G36+J36+M36</f>
        <v>7130</v>
      </c>
      <c r="Q36" s="196">
        <f t="shared" ref="Q36:Q54" si="25">H36+K36+N36</f>
        <v>238</v>
      </c>
      <c r="R36" s="197">
        <f t="shared" ref="R36:R54" si="26">IF(P36=0,"-",P36/Q36)</f>
        <v>29.957983193277311</v>
      </c>
      <c r="S36" s="49"/>
      <c r="T36" s="48"/>
      <c r="U36" s="49"/>
      <c r="V36" s="48"/>
    </row>
    <row r="37" spans="1:22" ht="10.5" customHeight="1" x14ac:dyDescent="0.2">
      <c r="B37" s="440" t="s">
        <v>6</v>
      </c>
      <c r="C37" s="441"/>
      <c r="D37" s="441"/>
      <c r="E37" s="441"/>
      <c r="F37" s="441"/>
      <c r="G37" s="198">
        <v>1571</v>
      </c>
      <c r="H37" s="199">
        <v>37</v>
      </c>
      <c r="I37" s="197">
        <f t="shared" si="21"/>
        <v>42.45945945945946</v>
      </c>
      <c r="J37" s="198">
        <v>71</v>
      </c>
      <c r="K37" s="199">
        <v>4</v>
      </c>
      <c r="L37" s="197">
        <f t="shared" si="22"/>
        <v>17.75</v>
      </c>
      <c r="M37" s="198">
        <v>306</v>
      </c>
      <c r="N37" s="199">
        <v>3</v>
      </c>
      <c r="O37" s="204">
        <f t="shared" si="23"/>
        <v>102</v>
      </c>
      <c r="P37" s="195">
        <f t="shared" si="24"/>
        <v>1948</v>
      </c>
      <c r="Q37" s="196">
        <f t="shared" si="25"/>
        <v>44</v>
      </c>
      <c r="R37" s="197">
        <f t="shared" si="26"/>
        <v>44.272727272727273</v>
      </c>
      <c r="S37" s="49"/>
      <c r="T37" s="48"/>
      <c r="U37" s="49"/>
      <c r="V37" s="48"/>
    </row>
    <row r="38" spans="1:22" ht="10.5" customHeight="1" x14ac:dyDescent="0.2">
      <c r="B38" s="440" t="s">
        <v>9</v>
      </c>
      <c r="C38" s="441"/>
      <c r="D38" s="441"/>
      <c r="E38" s="441"/>
      <c r="F38" s="441"/>
      <c r="G38" s="198">
        <v>542</v>
      </c>
      <c r="H38" s="199">
        <v>14</v>
      </c>
      <c r="I38" s="197">
        <f t="shared" si="21"/>
        <v>38.714285714285715</v>
      </c>
      <c r="J38" s="198">
        <v>63</v>
      </c>
      <c r="K38" s="199">
        <v>4</v>
      </c>
      <c r="L38" s="197">
        <f t="shared" si="22"/>
        <v>15.75</v>
      </c>
      <c r="M38" s="198">
        <v>57</v>
      </c>
      <c r="N38" s="199">
        <v>2</v>
      </c>
      <c r="O38" s="204">
        <f t="shared" si="23"/>
        <v>28.5</v>
      </c>
      <c r="P38" s="195">
        <f t="shared" si="24"/>
        <v>662</v>
      </c>
      <c r="Q38" s="196">
        <f t="shared" si="25"/>
        <v>20</v>
      </c>
      <c r="R38" s="197">
        <f t="shared" si="26"/>
        <v>33.1</v>
      </c>
      <c r="S38" s="49"/>
      <c r="T38" s="48"/>
      <c r="U38" s="49"/>
      <c r="V38" s="48"/>
    </row>
    <row r="39" spans="1:22" ht="10.5" customHeight="1" x14ac:dyDescent="0.2">
      <c r="B39" s="440" t="s">
        <v>10</v>
      </c>
      <c r="C39" s="441"/>
      <c r="D39" s="441"/>
      <c r="E39" s="441"/>
      <c r="F39" s="441"/>
      <c r="G39" s="198">
        <v>560</v>
      </c>
      <c r="H39" s="199">
        <v>44</v>
      </c>
      <c r="I39" s="197">
        <f t="shared" si="21"/>
        <v>12.727272727272727</v>
      </c>
      <c r="J39" s="198">
        <v>7</v>
      </c>
      <c r="K39" s="199">
        <v>1</v>
      </c>
      <c r="L39" s="197">
        <f t="shared" si="22"/>
        <v>7</v>
      </c>
      <c r="M39" s="198">
        <v>264</v>
      </c>
      <c r="N39" s="199">
        <v>10</v>
      </c>
      <c r="O39" s="204">
        <f t="shared" si="23"/>
        <v>26.4</v>
      </c>
      <c r="P39" s="195">
        <f t="shared" si="24"/>
        <v>831</v>
      </c>
      <c r="Q39" s="196">
        <f t="shared" si="25"/>
        <v>55</v>
      </c>
      <c r="R39" s="197">
        <f t="shared" si="26"/>
        <v>15.109090909090909</v>
      </c>
      <c r="S39" s="49"/>
      <c r="T39" s="48"/>
      <c r="U39" s="49"/>
      <c r="V39" s="48"/>
    </row>
    <row r="40" spans="1:22" ht="10.5" customHeight="1" x14ac:dyDescent="0.2">
      <c r="B40" s="440" t="s">
        <v>5</v>
      </c>
      <c r="C40" s="441"/>
      <c r="D40" s="441"/>
      <c r="E40" s="441"/>
      <c r="F40" s="441"/>
      <c r="G40" s="198">
        <v>544</v>
      </c>
      <c r="H40" s="199">
        <v>24</v>
      </c>
      <c r="I40" s="197">
        <f t="shared" si="21"/>
        <v>22.666666666666668</v>
      </c>
      <c r="J40" s="198">
        <v>269</v>
      </c>
      <c r="K40" s="199">
        <v>8</v>
      </c>
      <c r="L40" s="197">
        <f t="shared" si="22"/>
        <v>33.625</v>
      </c>
      <c r="M40" s="198">
        <v>1670</v>
      </c>
      <c r="N40" s="199">
        <v>7</v>
      </c>
      <c r="O40" s="204">
        <f t="shared" si="23"/>
        <v>238.57142857142858</v>
      </c>
      <c r="P40" s="195">
        <f t="shared" si="24"/>
        <v>2483</v>
      </c>
      <c r="Q40" s="196">
        <f t="shared" si="25"/>
        <v>39</v>
      </c>
      <c r="R40" s="197">
        <f t="shared" si="26"/>
        <v>63.666666666666664</v>
      </c>
      <c r="S40" s="49"/>
      <c r="T40" s="48"/>
      <c r="U40" s="49"/>
      <c r="V40" s="48"/>
    </row>
    <row r="41" spans="1:22" ht="10.5" customHeight="1" x14ac:dyDescent="0.2">
      <c r="B41" s="440" t="s">
        <v>4</v>
      </c>
      <c r="C41" s="441"/>
      <c r="D41" s="441"/>
      <c r="E41" s="441"/>
      <c r="F41" s="441"/>
      <c r="G41" s="198">
        <v>280</v>
      </c>
      <c r="H41" s="199">
        <v>16</v>
      </c>
      <c r="I41" s="197">
        <f t="shared" si="21"/>
        <v>17.5</v>
      </c>
      <c r="J41" s="198">
        <v>0</v>
      </c>
      <c r="K41" s="199">
        <v>0</v>
      </c>
      <c r="L41" s="197" t="str">
        <f t="shared" si="22"/>
        <v>-</v>
      </c>
      <c r="M41" s="198">
        <v>230</v>
      </c>
      <c r="N41" s="199">
        <v>2</v>
      </c>
      <c r="O41" s="204">
        <f t="shared" si="23"/>
        <v>115</v>
      </c>
      <c r="P41" s="195">
        <f t="shared" si="24"/>
        <v>510</v>
      </c>
      <c r="Q41" s="196">
        <f t="shared" si="25"/>
        <v>18</v>
      </c>
      <c r="R41" s="197">
        <f t="shared" si="26"/>
        <v>28.333333333333332</v>
      </c>
      <c r="S41" s="49"/>
      <c r="T41" s="48"/>
      <c r="U41" s="49"/>
      <c r="V41" s="48"/>
    </row>
    <row r="42" spans="1:22" ht="10.5" customHeight="1" x14ac:dyDescent="0.2">
      <c r="B42" s="440" t="s">
        <v>3</v>
      </c>
      <c r="C42" s="441"/>
      <c r="D42" s="441"/>
      <c r="E42" s="441"/>
      <c r="F42" s="441"/>
      <c r="G42" s="198">
        <v>3933</v>
      </c>
      <c r="H42" s="199">
        <v>149</v>
      </c>
      <c r="I42" s="197">
        <f t="shared" si="21"/>
        <v>26.395973154362416</v>
      </c>
      <c r="J42" s="198">
        <v>146</v>
      </c>
      <c r="K42" s="199">
        <v>7</v>
      </c>
      <c r="L42" s="197">
        <f t="shared" si="22"/>
        <v>20.857142857142858</v>
      </c>
      <c r="M42" s="198">
        <v>1271</v>
      </c>
      <c r="N42" s="199">
        <v>14</v>
      </c>
      <c r="O42" s="204">
        <f t="shared" si="23"/>
        <v>90.785714285714292</v>
      </c>
      <c r="P42" s="195">
        <f t="shared" si="24"/>
        <v>5350</v>
      </c>
      <c r="Q42" s="196">
        <f t="shared" si="25"/>
        <v>170</v>
      </c>
      <c r="R42" s="197">
        <f t="shared" si="26"/>
        <v>31.470588235294116</v>
      </c>
      <c r="S42" s="49"/>
      <c r="T42" s="48"/>
      <c r="U42" s="49"/>
      <c r="V42" s="48"/>
    </row>
    <row r="43" spans="1:22" ht="10.5" customHeight="1" x14ac:dyDescent="0.2">
      <c r="B43" s="440" t="s">
        <v>11</v>
      </c>
      <c r="C43" s="441"/>
      <c r="D43" s="441"/>
      <c r="E43" s="441"/>
      <c r="F43" s="441"/>
      <c r="G43" s="198">
        <v>1150</v>
      </c>
      <c r="H43" s="199">
        <v>46</v>
      </c>
      <c r="I43" s="197">
        <f t="shared" si="21"/>
        <v>25</v>
      </c>
      <c r="J43" s="198">
        <v>681</v>
      </c>
      <c r="K43" s="199">
        <v>13</v>
      </c>
      <c r="L43" s="197">
        <f t="shared" si="22"/>
        <v>52.384615384615387</v>
      </c>
      <c r="M43" s="198">
        <v>403</v>
      </c>
      <c r="N43" s="199">
        <v>10</v>
      </c>
      <c r="O43" s="204">
        <f t="shared" si="23"/>
        <v>40.299999999999997</v>
      </c>
      <c r="P43" s="195">
        <f t="shared" si="24"/>
        <v>2234</v>
      </c>
      <c r="Q43" s="196">
        <f t="shared" si="25"/>
        <v>69</v>
      </c>
      <c r="R43" s="197">
        <f t="shared" si="26"/>
        <v>32.376811594202898</v>
      </c>
      <c r="S43" s="49"/>
      <c r="T43" s="48"/>
      <c r="U43" s="49"/>
      <c r="V43" s="48"/>
    </row>
    <row r="44" spans="1:22" ht="10.5" customHeight="1" x14ac:dyDescent="0.2">
      <c r="B44" s="440" t="s">
        <v>12</v>
      </c>
      <c r="C44" s="441"/>
      <c r="D44" s="441"/>
      <c r="E44" s="441"/>
      <c r="F44" s="441"/>
      <c r="G44" s="198">
        <v>6917</v>
      </c>
      <c r="H44" s="199">
        <v>316</v>
      </c>
      <c r="I44" s="197">
        <f t="shared" si="21"/>
        <v>21.889240506329113</v>
      </c>
      <c r="J44" s="198">
        <v>822</v>
      </c>
      <c r="K44" s="199">
        <v>22</v>
      </c>
      <c r="L44" s="197">
        <f t="shared" si="22"/>
        <v>37.363636363636367</v>
      </c>
      <c r="M44" s="198">
        <v>385</v>
      </c>
      <c r="N44" s="199">
        <v>13</v>
      </c>
      <c r="O44" s="204">
        <f t="shared" si="23"/>
        <v>29.615384615384617</v>
      </c>
      <c r="P44" s="195">
        <f t="shared" si="24"/>
        <v>8124</v>
      </c>
      <c r="Q44" s="196">
        <f t="shared" si="25"/>
        <v>351</v>
      </c>
      <c r="R44" s="197">
        <f t="shared" si="26"/>
        <v>23.145299145299145</v>
      </c>
      <c r="S44" s="49"/>
      <c r="T44" s="48"/>
      <c r="U44" s="49"/>
      <c r="V44" s="48"/>
    </row>
    <row r="45" spans="1:22" ht="10.5" customHeight="1" x14ac:dyDescent="0.2">
      <c r="B45" s="440" t="s">
        <v>2</v>
      </c>
      <c r="C45" s="441"/>
      <c r="D45" s="441"/>
      <c r="E45" s="441"/>
      <c r="F45" s="441"/>
      <c r="G45" s="198">
        <v>1476</v>
      </c>
      <c r="H45" s="199">
        <v>34</v>
      </c>
      <c r="I45" s="197">
        <f t="shared" si="21"/>
        <v>43.411764705882355</v>
      </c>
      <c r="J45" s="198">
        <v>324</v>
      </c>
      <c r="K45" s="199">
        <v>8</v>
      </c>
      <c r="L45" s="197">
        <f t="shared" si="22"/>
        <v>40.5</v>
      </c>
      <c r="M45" s="198">
        <v>530</v>
      </c>
      <c r="N45" s="199">
        <v>10</v>
      </c>
      <c r="O45" s="204">
        <f t="shared" si="23"/>
        <v>53</v>
      </c>
      <c r="P45" s="195">
        <f t="shared" si="24"/>
        <v>2330</v>
      </c>
      <c r="Q45" s="196">
        <f t="shared" si="25"/>
        <v>52</v>
      </c>
      <c r="R45" s="197">
        <f t="shared" si="26"/>
        <v>44.807692307692307</v>
      </c>
      <c r="S45" s="49"/>
      <c r="T45" s="48"/>
      <c r="U45" s="49"/>
      <c r="V45" s="48"/>
    </row>
    <row r="46" spans="1:22" ht="10.5" customHeight="1" x14ac:dyDescent="0.2">
      <c r="B46" s="440" t="s">
        <v>1</v>
      </c>
      <c r="C46" s="441"/>
      <c r="D46" s="441"/>
      <c r="E46" s="441"/>
      <c r="F46" s="441"/>
      <c r="G46" s="198">
        <v>807</v>
      </c>
      <c r="H46" s="199">
        <v>22</v>
      </c>
      <c r="I46" s="197">
        <f t="shared" si="21"/>
        <v>36.68181818181818</v>
      </c>
      <c r="J46" s="198">
        <v>122</v>
      </c>
      <c r="K46" s="199">
        <v>2</v>
      </c>
      <c r="L46" s="197">
        <f t="shared" si="22"/>
        <v>61</v>
      </c>
      <c r="M46" s="198">
        <v>537</v>
      </c>
      <c r="N46" s="199">
        <v>4</v>
      </c>
      <c r="O46" s="204">
        <f t="shared" si="23"/>
        <v>134.25</v>
      </c>
      <c r="P46" s="195">
        <f t="shared" si="24"/>
        <v>1466</v>
      </c>
      <c r="Q46" s="196">
        <f t="shared" si="25"/>
        <v>28</v>
      </c>
      <c r="R46" s="197">
        <f t="shared" si="26"/>
        <v>52.357142857142854</v>
      </c>
      <c r="S46" s="49"/>
      <c r="T46" s="48"/>
      <c r="U46" s="49"/>
      <c r="V46" s="48"/>
    </row>
    <row r="47" spans="1:22" ht="10.5" customHeight="1" x14ac:dyDescent="0.2">
      <c r="B47" s="440" t="s">
        <v>8</v>
      </c>
      <c r="C47" s="441"/>
      <c r="D47" s="441"/>
      <c r="E47" s="441"/>
      <c r="F47" s="441"/>
      <c r="G47" s="198">
        <v>1853</v>
      </c>
      <c r="H47" s="199">
        <v>51</v>
      </c>
      <c r="I47" s="197">
        <f t="shared" si="21"/>
        <v>36.333333333333336</v>
      </c>
      <c r="J47" s="198">
        <v>190</v>
      </c>
      <c r="K47" s="199">
        <v>2</v>
      </c>
      <c r="L47" s="197">
        <f t="shared" si="22"/>
        <v>95</v>
      </c>
      <c r="M47" s="198">
        <v>514</v>
      </c>
      <c r="N47" s="199">
        <v>5</v>
      </c>
      <c r="O47" s="204">
        <f t="shared" si="23"/>
        <v>102.8</v>
      </c>
      <c r="P47" s="195">
        <f t="shared" si="24"/>
        <v>2557</v>
      </c>
      <c r="Q47" s="196">
        <f t="shared" si="25"/>
        <v>58</v>
      </c>
      <c r="R47" s="197">
        <f t="shared" si="26"/>
        <v>44.086206896551722</v>
      </c>
      <c r="S47" s="49"/>
      <c r="T47" s="48"/>
      <c r="U47" s="49"/>
      <c r="V47" s="48"/>
    </row>
    <row r="48" spans="1:22" ht="10.5" customHeight="1" x14ac:dyDescent="0.2">
      <c r="B48" s="440" t="s">
        <v>13</v>
      </c>
      <c r="C48" s="441"/>
      <c r="D48" s="441"/>
      <c r="E48" s="441"/>
      <c r="F48" s="441"/>
      <c r="G48" s="198">
        <v>0</v>
      </c>
      <c r="H48" s="199">
        <v>0</v>
      </c>
      <c r="I48" s="197" t="str">
        <f t="shared" si="21"/>
        <v>-</v>
      </c>
      <c r="J48" s="198">
        <v>0</v>
      </c>
      <c r="K48" s="199">
        <v>0</v>
      </c>
      <c r="L48" s="197" t="str">
        <f t="shared" si="22"/>
        <v>-</v>
      </c>
      <c r="M48" s="198">
        <v>0</v>
      </c>
      <c r="N48" s="199">
        <v>0</v>
      </c>
      <c r="O48" s="204" t="str">
        <f t="shared" si="23"/>
        <v>-</v>
      </c>
      <c r="P48" s="195">
        <f t="shared" si="24"/>
        <v>0</v>
      </c>
      <c r="Q48" s="196">
        <f t="shared" si="25"/>
        <v>0</v>
      </c>
      <c r="R48" s="197" t="str">
        <f t="shared" si="26"/>
        <v>-</v>
      </c>
      <c r="S48" s="54"/>
      <c r="T48" s="54"/>
      <c r="U48" s="54"/>
      <c r="V48" s="54"/>
    </row>
    <row r="49" spans="2:22" ht="10.5" customHeight="1" x14ac:dyDescent="0.2">
      <c r="B49" s="440" t="s">
        <v>14</v>
      </c>
      <c r="C49" s="441"/>
      <c r="D49" s="441"/>
      <c r="E49" s="441"/>
      <c r="F49" s="441"/>
      <c r="G49" s="198">
        <v>851</v>
      </c>
      <c r="H49" s="199">
        <v>19</v>
      </c>
      <c r="I49" s="197">
        <f t="shared" si="21"/>
        <v>44.789473684210527</v>
      </c>
      <c r="J49" s="198">
        <v>0</v>
      </c>
      <c r="K49" s="199">
        <v>0</v>
      </c>
      <c r="L49" s="197" t="str">
        <f t="shared" si="22"/>
        <v>-</v>
      </c>
      <c r="M49" s="198">
        <v>265</v>
      </c>
      <c r="N49" s="199">
        <v>5</v>
      </c>
      <c r="O49" s="204">
        <f t="shared" si="23"/>
        <v>53</v>
      </c>
      <c r="P49" s="195">
        <f t="shared" si="24"/>
        <v>1116</v>
      </c>
      <c r="Q49" s="196">
        <f t="shared" si="25"/>
        <v>24</v>
      </c>
      <c r="R49" s="197">
        <f t="shared" si="26"/>
        <v>46.5</v>
      </c>
      <c r="S49" s="55"/>
      <c r="T49" s="55"/>
      <c r="U49" s="55"/>
      <c r="V49" s="55"/>
    </row>
    <row r="50" spans="2:22" ht="10.5" customHeight="1" x14ac:dyDescent="0.2">
      <c r="B50" s="440" t="s">
        <v>15</v>
      </c>
      <c r="C50" s="441"/>
      <c r="D50" s="441"/>
      <c r="E50" s="441"/>
      <c r="F50" s="441"/>
      <c r="G50" s="198">
        <v>256</v>
      </c>
      <c r="H50" s="199">
        <v>10</v>
      </c>
      <c r="I50" s="197">
        <f t="shared" si="21"/>
        <v>25.6</v>
      </c>
      <c r="J50" s="198">
        <v>185</v>
      </c>
      <c r="K50" s="199">
        <v>4</v>
      </c>
      <c r="L50" s="197">
        <f t="shared" si="22"/>
        <v>46.25</v>
      </c>
      <c r="M50" s="198">
        <v>8</v>
      </c>
      <c r="N50" s="199">
        <v>1</v>
      </c>
      <c r="O50" s="204">
        <f t="shared" si="23"/>
        <v>8</v>
      </c>
      <c r="P50" s="195">
        <f t="shared" si="24"/>
        <v>449</v>
      </c>
      <c r="Q50" s="196">
        <f t="shared" si="25"/>
        <v>15</v>
      </c>
      <c r="R50" s="197">
        <f t="shared" si="26"/>
        <v>29.933333333333334</v>
      </c>
      <c r="S50" s="56"/>
      <c r="T50" s="56"/>
      <c r="U50" s="56"/>
      <c r="V50" s="56"/>
    </row>
    <row r="51" spans="2:22" ht="10.5" customHeight="1" x14ac:dyDescent="0.2">
      <c r="B51" s="440" t="s">
        <v>16</v>
      </c>
      <c r="C51" s="441"/>
      <c r="D51" s="441"/>
      <c r="E51" s="441"/>
      <c r="F51" s="441"/>
      <c r="G51" s="198">
        <v>111</v>
      </c>
      <c r="H51" s="199">
        <v>3</v>
      </c>
      <c r="I51" s="197">
        <f t="shared" si="21"/>
        <v>37</v>
      </c>
      <c r="J51" s="198">
        <v>19</v>
      </c>
      <c r="K51" s="199">
        <v>1</v>
      </c>
      <c r="L51" s="197">
        <f t="shared" si="22"/>
        <v>19</v>
      </c>
      <c r="M51" s="198">
        <v>0</v>
      </c>
      <c r="N51" s="199">
        <v>0</v>
      </c>
      <c r="O51" s="204" t="str">
        <f t="shared" si="23"/>
        <v>-</v>
      </c>
      <c r="P51" s="195">
        <f t="shared" si="24"/>
        <v>130</v>
      </c>
      <c r="Q51" s="196">
        <f t="shared" si="25"/>
        <v>4</v>
      </c>
      <c r="R51" s="197">
        <f t="shared" si="26"/>
        <v>32.5</v>
      </c>
      <c r="S51" s="47"/>
      <c r="T51" s="47"/>
      <c r="U51" s="47"/>
      <c r="V51" s="47"/>
    </row>
    <row r="52" spans="2:22" ht="10.5" customHeight="1" x14ac:dyDescent="0.2">
      <c r="B52" s="440" t="s">
        <v>17</v>
      </c>
      <c r="C52" s="441"/>
      <c r="D52" s="441"/>
      <c r="E52" s="441"/>
      <c r="F52" s="441"/>
      <c r="G52" s="198">
        <v>0</v>
      </c>
      <c r="H52" s="199">
        <v>0</v>
      </c>
      <c r="I52" s="197" t="str">
        <f t="shared" si="21"/>
        <v>-</v>
      </c>
      <c r="J52" s="198">
        <v>0</v>
      </c>
      <c r="K52" s="199">
        <v>0</v>
      </c>
      <c r="L52" s="197" t="str">
        <f t="shared" si="22"/>
        <v>-</v>
      </c>
      <c r="M52" s="198">
        <v>0</v>
      </c>
      <c r="N52" s="199">
        <v>0</v>
      </c>
      <c r="O52" s="204" t="str">
        <f t="shared" si="23"/>
        <v>-</v>
      </c>
      <c r="P52" s="195">
        <f t="shared" si="24"/>
        <v>0</v>
      </c>
      <c r="Q52" s="196">
        <f t="shared" si="25"/>
        <v>0</v>
      </c>
      <c r="R52" s="197" t="str">
        <f t="shared" si="26"/>
        <v>-</v>
      </c>
      <c r="S52" s="51"/>
      <c r="T52" s="71"/>
      <c r="U52" s="51"/>
      <c r="V52" s="71"/>
    </row>
    <row r="53" spans="2:22" ht="10.5" customHeight="1" x14ac:dyDescent="0.2">
      <c r="B53" s="440" t="s">
        <v>0</v>
      </c>
      <c r="C53" s="441"/>
      <c r="D53" s="441"/>
      <c r="E53" s="441"/>
      <c r="F53" s="441"/>
      <c r="G53" s="198">
        <v>53</v>
      </c>
      <c r="H53" s="199">
        <v>1</v>
      </c>
      <c r="I53" s="197">
        <f t="shared" si="21"/>
        <v>53</v>
      </c>
      <c r="J53" s="198">
        <v>36</v>
      </c>
      <c r="K53" s="199">
        <v>1</v>
      </c>
      <c r="L53" s="197">
        <f t="shared" si="22"/>
        <v>36</v>
      </c>
      <c r="M53" s="198">
        <v>0</v>
      </c>
      <c r="N53" s="199">
        <v>0</v>
      </c>
      <c r="O53" s="204" t="str">
        <f t="shared" si="23"/>
        <v>-</v>
      </c>
      <c r="P53" s="195">
        <f t="shared" si="24"/>
        <v>89</v>
      </c>
      <c r="Q53" s="196">
        <f t="shared" si="25"/>
        <v>2</v>
      </c>
      <c r="R53" s="197">
        <f t="shared" si="26"/>
        <v>44.5</v>
      </c>
      <c r="S53" s="49"/>
      <c r="T53" s="48"/>
      <c r="U53" s="49"/>
      <c r="V53" s="48"/>
    </row>
    <row r="54" spans="2:22" ht="10.5" customHeight="1" x14ac:dyDescent="0.2">
      <c r="B54" s="463" t="str">
        <f>'Anexo II. Términos'!$B$52</f>
        <v>Total nacional</v>
      </c>
      <c r="C54" s="464"/>
      <c r="D54" s="464"/>
      <c r="E54" s="464"/>
      <c r="F54" s="464"/>
      <c r="G54" s="200">
        <f>SUM(G36:G53)</f>
        <v>25603</v>
      </c>
      <c r="H54" s="201">
        <f>SUM(H36:H53)</f>
        <v>934</v>
      </c>
      <c r="I54" s="202">
        <f t="shared" si="21"/>
        <v>27.412205567451821</v>
      </c>
      <c r="J54" s="200">
        <f>SUM(J36:J53)</f>
        <v>3265</v>
      </c>
      <c r="K54" s="201">
        <f>SUM(K36:K53)</f>
        <v>90</v>
      </c>
      <c r="L54" s="202">
        <f t="shared" si="22"/>
        <v>36.277777777777779</v>
      </c>
      <c r="M54" s="200">
        <f>SUM(M36:M53)</f>
        <v>8541</v>
      </c>
      <c r="N54" s="201">
        <f>SUM(N36:N53)</f>
        <v>163</v>
      </c>
      <c r="O54" s="205">
        <f t="shared" si="23"/>
        <v>52.398773006134967</v>
      </c>
      <c r="P54" s="200">
        <f t="shared" si="24"/>
        <v>37409</v>
      </c>
      <c r="Q54" s="203">
        <f t="shared" si="25"/>
        <v>1187</v>
      </c>
      <c r="R54" s="202">
        <f t="shared" si="26"/>
        <v>31.51558550968829</v>
      </c>
      <c r="S54" s="49"/>
      <c r="T54" s="48"/>
      <c r="U54" s="49"/>
      <c r="V54" s="48"/>
    </row>
    <row r="55" spans="2:22" ht="10.5" customHeight="1" x14ac:dyDescent="0.2">
      <c r="B55" s="30" t="str">
        <f>CONCATENATE("* ",'Anexo I. Abreviaturas'!$B$11,": ",'Anexo I. Abreviaturas'!$F$11)</f>
        <v>* % Nacio.: Porcentaje sobre el total nacional</v>
      </c>
      <c r="C55" s="41"/>
      <c r="D55" s="41"/>
      <c r="E55" s="41"/>
      <c r="F55" s="41"/>
      <c r="G55" s="156"/>
      <c r="H55" s="55"/>
      <c r="I55" s="55"/>
      <c r="J55" s="49"/>
      <c r="K55" s="48"/>
    </row>
    <row r="56" spans="2:22" ht="10.5" customHeight="1" x14ac:dyDescent="0.2">
      <c r="B56" s="23" t="str">
        <f>CONCATENATE("** ", 'Anexo I. Abreviaturas'!$B$12,": ",'Anexo I. Abreviaturas'!$F$12)</f>
        <v>** % Ocupac.: Porcentaje de ocupación.</v>
      </c>
      <c r="C56" s="41"/>
      <c r="D56" s="41"/>
      <c r="E56" s="41"/>
      <c r="F56" s="41"/>
      <c r="G56" s="156"/>
      <c r="H56" s="55"/>
      <c r="I56" s="55"/>
      <c r="J56" s="49"/>
      <c r="K56" s="48"/>
    </row>
    <row r="57" spans="2:22" ht="10.5" customHeight="1" x14ac:dyDescent="0.2">
      <c r="B57" s="41"/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48"/>
    </row>
    <row r="58" spans="2:22" ht="10.5" customHeight="1" x14ac:dyDescent="0.2">
      <c r="B58" s="186"/>
      <c r="C58" s="183"/>
      <c r="D58" s="183"/>
      <c r="E58" s="183"/>
      <c r="F58" s="183"/>
      <c r="G58" s="183"/>
      <c r="H58" s="183"/>
      <c r="I58" s="183"/>
      <c r="J58" s="183"/>
      <c r="K58" s="183"/>
      <c r="L58" s="183"/>
    </row>
    <row r="59" spans="2:22" ht="10.5" customHeight="1" x14ac:dyDescent="0.2">
      <c r="B59" s="186"/>
      <c r="C59" s="291"/>
      <c r="D59" s="183"/>
      <c r="E59" s="183"/>
      <c r="F59" s="183"/>
      <c r="G59" s="183"/>
      <c r="H59" s="183"/>
      <c r="I59" s="183"/>
      <c r="J59" s="183"/>
      <c r="K59" s="183"/>
      <c r="L59" s="183"/>
    </row>
    <row r="60" spans="2:22" ht="10.5" customHeight="1" x14ac:dyDescent="0.2">
      <c r="B60" s="41"/>
      <c r="C60" s="183"/>
      <c r="D60" s="183"/>
      <c r="E60" s="183"/>
      <c r="F60" s="183"/>
      <c r="G60" s="183"/>
      <c r="H60" s="183"/>
      <c r="I60" s="183"/>
      <c r="J60" s="183"/>
      <c r="K60" s="183"/>
      <c r="L60" s="183"/>
    </row>
    <row r="61" spans="2:22" ht="10.5" customHeight="1" x14ac:dyDescent="0.2">
      <c r="B61" s="41"/>
      <c r="C61" s="183"/>
      <c r="D61" s="183"/>
      <c r="E61" s="183"/>
      <c r="F61" s="183"/>
      <c r="G61" s="183"/>
      <c r="H61" s="183"/>
      <c r="I61" s="183"/>
      <c r="J61" s="183"/>
      <c r="K61" s="183"/>
      <c r="L61" s="183"/>
    </row>
    <row r="62" spans="2:22" ht="10.5" customHeight="1" x14ac:dyDescent="0.2">
      <c r="B62" s="378"/>
      <c r="C62" s="183"/>
      <c r="D62" s="223"/>
      <c r="E62" s="223"/>
      <c r="F62" s="223"/>
      <c r="G62" s="223"/>
      <c r="H62" s="223"/>
      <c r="I62" s="223"/>
      <c r="J62" s="223"/>
      <c r="K62" s="223"/>
      <c r="L62" s="223"/>
    </row>
    <row r="63" spans="2:22" ht="10.5" customHeight="1" x14ac:dyDescent="0.2">
      <c r="B63" s="186"/>
      <c r="C63" s="183"/>
      <c r="D63" s="223"/>
      <c r="E63" s="223"/>
      <c r="F63" s="223"/>
      <c r="G63" s="223"/>
      <c r="H63" s="223"/>
      <c r="I63" s="223"/>
      <c r="J63" s="223"/>
      <c r="K63" s="223"/>
      <c r="L63" s="223"/>
    </row>
    <row r="64" spans="2:22" ht="10.5" customHeight="1" x14ac:dyDescent="0.2"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</row>
    <row r="65" spans="2:12" ht="10.5" customHeight="1" x14ac:dyDescent="0.2">
      <c r="B65" s="211"/>
      <c r="C65" s="211"/>
      <c r="D65" s="211"/>
      <c r="E65" s="211"/>
      <c r="F65" s="211"/>
      <c r="G65" s="211"/>
      <c r="H65" s="211"/>
      <c r="I65" s="211"/>
      <c r="J65" s="211"/>
      <c r="K65" s="211"/>
      <c r="L65" s="211"/>
    </row>
    <row r="66" spans="2:12" ht="10.5" customHeight="1" x14ac:dyDescent="0.2">
      <c r="B66" s="211"/>
      <c r="C66" s="211"/>
      <c r="D66" s="211"/>
      <c r="E66" s="211"/>
      <c r="F66" s="211"/>
      <c r="G66" s="211"/>
      <c r="H66" s="211"/>
      <c r="I66" s="211"/>
      <c r="J66" s="211"/>
      <c r="K66" s="211"/>
      <c r="L66" s="211"/>
    </row>
    <row r="67" spans="2:12" ht="10.5" customHeight="1" x14ac:dyDescent="0.2">
      <c r="B67" s="211"/>
      <c r="C67" s="211"/>
      <c r="D67" s="211"/>
      <c r="E67" s="211"/>
      <c r="F67" s="211"/>
      <c r="G67" s="211"/>
      <c r="H67" s="211"/>
      <c r="I67" s="211"/>
      <c r="J67" s="211"/>
      <c r="K67" s="211"/>
      <c r="L67" s="211"/>
    </row>
    <row r="68" spans="2:12" ht="10.5" customHeight="1" x14ac:dyDescent="0.2">
      <c r="B68" s="211"/>
      <c r="C68" s="211"/>
      <c r="D68" s="211"/>
      <c r="E68" s="211"/>
      <c r="F68" s="211"/>
      <c r="G68" s="211"/>
      <c r="H68" s="211"/>
      <c r="I68" s="211"/>
      <c r="J68" s="211"/>
      <c r="K68" s="211"/>
      <c r="L68" s="211"/>
    </row>
    <row r="69" spans="2:12" ht="10.5" customHeight="1" x14ac:dyDescent="0.2">
      <c r="B69" s="211"/>
      <c r="C69" s="211"/>
      <c r="D69" s="211"/>
      <c r="E69" s="211"/>
      <c r="F69" s="211"/>
      <c r="G69" s="211"/>
      <c r="H69" s="211"/>
      <c r="I69" s="211"/>
      <c r="J69" s="211"/>
      <c r="K69" s="211"/>
      <c r="L69" s="211"/>
    </row>
    <row r="70" spans="2:12" ht="10.5" customHeight="1" x14ac:dyDescent="0.2"/>
    <row r="71" spans="2:12" ht="10.5" customHeight="1" x14ac:dyDescent="0.2">
      <c r="H71" s="184"/>
      <c r="I71" s="184"/>
    </row>
    <row r="72" spans="2:12" ht="10.5" customHeight="1" x14ac:dyDescent="0.2">
      <c r="H72" s="184"/>
      <c r="I72" s="184"/>
    </row>
    <row r="73" spans="2:12" ht="10.5" customHeight="1" x14ac:dyDescent="0.2">
      <c r="H73" s="182"/>
      <c r="I73" s="182"/>
    </row>
    <row r="74" spans="2:12" ht="10.5" customHeight="1" x14ac:dyDescent="0.2">
      <c r="H74" s="182"/>
      <c r="I74" s="182"/>
    </row>
    <row r="75" spans="2:12" ht="10.5" customHeight="1" x14ac:dyDescent="0.2">
      <c r="H75" s="182"/>
      <c r="I75" s="182"/>
    </row>
    <row r="76" spans="2:12" ht="10.5" customHeight="1" x14ac:dyDescent="0.2">
      <c r="H76" s="182"/>
      <c r="I76" s="182"/>
    </row>
    <row r="77" spans="2:12" ht="10.5" customHeight="1" x14ac:dyDescent="0.2">
      <c r="H77" s="182"/>
      <c r="I77" s="182"/>
    </row>
    <row r="78" spans="2:12" ht="10.5" customHeight="1" x14ac:dyDescent="0.2">
      <c r="H78" s="182"/>
      <c r="I78" s="182"/>
    </row>
    <row r="79" spans="2:12" ht="10.5" customHeight="1" x14ac:dyDescent="0.2">
      <c r="H79" s="182"/>
      <c r="I79" s="182"/>
    </row>
    <row r="80" spans="2:12" ht="10.5" customHeight="1" x14ac:dyDescent="0.2">
      <c r="H80" s="182"/>
      <c r="I80" s="182"/>
    </row>
    <row r="81" spans="8:14" ht="10.5" customHeight="1" x14ac:dyDescent="0.2">
      <c r="H81" s="182"/>
      <c r="I81" s="182"/>
    </row>
    <row r="82" spans="8:14" ht="10.5" customHeight="1" x14ac:dyDescent="0.2">
      <c r="H82" s="182"/>
      <c r="I82" s="182"/>
    </row>
    <row r="83" spans="8:14" ht="10.5" customHeight="1" x14ac:dyDescent="0.2">
      <c r="H83" s="182"/>
      <c r="I83" s="182"/>
    </row>
    <row r="84" spans="8:14" ht="10.5" customHeight="1" x14ac:dyDescent="0.2">
      <c r="H84" s="182"/>
      <c r="I84" s="182"/>
    </row>
    <row r="85" spans="8:14" ht="10.5" customHeight="1" x14ac:dyDescent="0.2">
      <c r="H85" s="182"/>
      <c r="I85" s="182"/>
    </row>
    <row r="86" spans="8:14" ht="10.5" customHeight="1" x14ac:dyDescent="0.2">
      <c r="H86" s="182"/>
      <c r="I86" s="182"/>
      <c r="J86" s="182"/>
      <c r="K86" s="182"/>
      <c r="L86" s="182"/>
      <c r="M86" s="182"/>
      <c r="N86" s="182"/>
    </row>
    <row r="87" spans="8:14" ht="10.5" customHeight="1" x14ac:dyDescent="0.2">
      <c r="H87" s="182"/>
      <c r="I87" s="182"/>
      <c r="J87" s="182"/>
      <c r="K87" s="182"/>
      <c r="L87" s="182"/>
      <c r="M87" s="182"/>
      <c r="N87" s="182"/>
    </row>
    <row r="88" spans="8:14" ht="10.5" customHeight="1" x14ac:dyDescent="0.2">
      <c r="H88" s="182"/>
      <c r="I88" s="182"/>
      <c r="J88" s="182"/>
      <c r="K88" s="182"/>
      <c r="L88" s="182"/>
      <c r="M88" s="182"/>
      <c r="N88" s="182"/>
    </row>
    <row r="89" spans="8:14" ht="10.5" customHeight="1" x14ac:dyDescent="0.2">
      <c r="H89" s="182"/>
      <c r="I89" s="182"/>
    </row>
    <row r="90" spans="8:14" ht="10.5" customHeight="1" x14ac:dyDescent="0.2">
      <c r="H90" s="182"/>
      <c r="I90" s="182"/>
    </row>
    <row r="91" spans="8:14" ht="10.5" customHeight="1" x14ac:dyDescent="0.2">
      <c r="H91" s="182"/>
      <c r="I91" s="182"/>
    </row>
    <row r="92" spans="8:14" ht="10.5" customHeight="1" x14ac:dyDescent="0.2">
      <c r="H92" s="182"/>
      <c r="I92" s="182"/>
    </row>
    <row r="93" spans="8:14" ht="10.5" customHeight="1" x14ac:dyDescent="0.2">
      <c r="H93" s="182"/>
      <c r="I93" s="182"/>
    </row>
    <row r="94" spans="8:14" ht="10.5" customHeight="1" x14ac:dyDescent="0.2">
      <c r="H94" s="182"/>
      <c r="I94" s="182"/>
    </row>
    <row r="95" spans="8:14" ht="10.5" customHeight="1" x14ac:dyDescent="0.2">
      <c r="H95" s="182"/>
      <c r="I95" s="182"/>
    </row>
    <row r="96" spans="8:14" ht="10.5" customHeight="1" x14ac:dyDescent="0.2">
      <c r="H96" s="182"/>
      <c r="I96" s="182"/>
    </row>
    <row r="97" spans="8:9" ht="10.5" customHeight="1" x14ac:dyDescent="0.2">
      <c r="H97" s="182"/>
      <c r="I97" s="182"/>
    </row>
    <row r="98" spans="8:9" ht="10.5" customHeight="1" x14ac:dyDescent="0.2">
      <c r="H98" s="182"/>
      <c r="I98" s="182"/>
    </row>
    <row r="99" spans="8:9" ht="10.5" customHeight="1" x14ac:dyDescent="0.2">
      <c r="H99" s="182"/>
      <c r="I99" s="182"/>
    </row>
    <row r="100" spans="8:9" ht="10.5" customHeight="1" x14ac:dyDescent="0.2">
      <c r="H100" s="182"/>
      <c r="I100" s="182"/>
    </row>
    <row r="101" spans="8:9" ht="10.5" customHeight="1" x14ac:dyDescent="0.2">
      <c r="H101" s="182"/>
      <c r="I101" s="182"/>
    </row>
    <row r="102" spans="8:9" ht="10.5" customHeight="1" x14ac:dyDescent="0.2">
      <c r="H102" s="182"/>
      <c r="I102" s="182"/>
    </row>
    <row r="103" spans="8:9" ht="10.5" customHeight="1" x14ac:dyDescent="0.2">
      <c r="H103" s="182"/>
      <c r="I103" s="182"/>
    </row>
    <row r="104" spans="8:9" ht="10.5" customHeight="1" x14ac:dyDescent="0.2">
      <c r="H104" s="182"/>
      <c r="I104" s="182"/>
    </row>
    <row r="105" spans="8:9" ht="10.5" customHeight="1" x14ac:dyDescent="0.2">
      <c r="H105" s="189"/>
      <c r="I105" s="189"/>
    </row>
    <row r="106" spans="8:9" ht="10.5" customHeight="1" x14ac:dyDescent="0.2">
      <c r="H106" s="189"/>
      <c r="I106" s="189"/>
    </row>
    <row r="107" spans="8:9" ht="10.5" customHeight="1" x14ac:dyDescent="0.2">
      <c r="H107" s="189"/>
      <c r="I107" s="189"/>
    </row>
    <row r="108" spans="8:9" ht="10.5" customHeight="1" x14ac:dyDescent="0.2">
      <c r="H108" s="189"/>
      <c r="I108" s="189"/>
    </row>
    <row r="109" spans="8:9" ht="10.5" customHeight="1" x14ac:dyDescent="0.2">
      <c r="H109" s="189"/>
      <c r="I109" s="189"/>
    </row>
    <row r="110" spans="8:9" ht="10.5" customHeight="1" x14ac:dyDescent="0.2">
      <c r="H110" s="189"/>
      <c r="I110" s="189"/>
    </row>
    <row r="111" spans="8:9" ht="10.5" customHeight="1" x14ac:dyDescent="0.2">
      <c r="H111" s="189"/>
      <c r="I111" s="189"/>
    </row>
    <row r="112" spans="8:9" ht="10.5" customHeight="1" x14ac:dyDescent="0.2">
      <c r="H112" s="189"/>
      <c r="I112" s="189"/>
    </row>
    <row r="113" spans="2:9" ht="10.5" customHeight="1" x14ac:dyDescent="0.2">
      <c r="H113" s="189"/>
      <c r="I113" s="189"/>
    </row>
    <row r="114" spans="2:9" ht="10.5" customHeight="1" x14ac:dyDescent="0.2">
      <c r="H114" s="189"/>
      <c r="I114" s="189"/>
    </row>
    <row r="115" spans="2:9" ht="10.5" customHeight="1" x14ac:dyDescent="0.2">
      <c r="H115" s="189"/>
      <c r="I115" s="189"/>
    </row>
    <row r="116" spans="2:9" ht="10.5" customHeight="1" x14ac:dyDescent="0.2">
      <c r="H116" s="189"/>
      <c r="I116" s="189"/>
    </row>
    <row r="117" spans="2:9" ht="10.5" customHeight="1" x14ac:dyDescent="0.2">
      <c r="H117" s="189"/>
      <c r="I117" s="189"/>
    </row>
    <row r="118" spans="2:9" ht="10.5" customHeight="1" x14ac:dyDescent="0.2">
      <c r="H118" s="189"/>
      <c r="I118" s="189"/>
    </row>
    <row r="119" spans="2:9" ht="10.5" customHeight="1" x14ac:dyDescent="0.2">
      <c r="H119" s="189"/>
      <c r="I119" s="189"/>
    </row>
    <row r="120" spans="2:9" ht="10.5" customHeight="1" x14ac:dyDescent="0.2">
      <c r="H120" s="189"/>
      <c r="I120" s="189"/>
    </row>
    <row r="121" spans="2:9" ht="10.5" customHeight="1" x14ac:dyDescent="0.2">
      <c r="B121" s="131"/>
      <c r="G121" s="116"/>
      <c r="H121" s="189"/>
      <c r="I121" s="189"/>
    </row>
    <row r="122" spans="2:9" ht="10.5" customHeight="1" x14ac:dyDescent="0.2">
      <c r="B122" s="131"/>
      <c r="G122" s="116"/>
      <c r="H122" s="116"/>
      <c r="I122" s="190"/>
    </row>
    <row r="123" spans="2:9" ht="10.5" customHeight="1" x14ac:dyDescent="0.2">
      <c r="B123" s="131"/>
      <c r="G123" s="9"/>
      <c r="H123" s="189"/>
      <c r="I123" s="190"/>
    </row>
    <row r="124" spans="2:9" ht="10.5" customHeight="1" x14ac:dyDescent="0.2">
      <c r="B124" s="131"/>
      <c r="G124" s="9"/>
      <c r="H124" s="189"/>
      <c r="I124" s="190"/>
    </row>
    <row r="125" spans="2:9" ht="10.5" customHeight="1" x14ac:dyDescent="0.2">
      <c r="B125" s="131"/>
      <c r="G125" s="131"/>
      <c r="H125" s="190"/>
    </row>
    <row r="126" spans="2:9" ht="10.5" customHeight="1" x14ac:dyDescent="0.2">
      <c r="B126" s="131"/>
      <c r="H126" s="116"/>
    </row>
    <row r="127" spans="2:9" ht="10.5" customHeight="1" x14ac:dyDescent="0.2">
      <c r="B127" s="131"/>
      <c r="G127" s="131"/>
      <c r="H127" s="190"/>
    </row>
    <row r="128" spans="2:9" ht="10.5" customHeight="1" x14ac:dyDescent="0.2"/>
    <row r="129" spans="2:32" ht="10.5" customHeight="1" x14ac:dyDescent="0.2">
      <c r="B129" s="131"/>
      <c r="G129" s="207"/>
      <c r="H129" s="207"/>
      <c r="I129" s="207"/>
      <c r="J129" s="207"/>
      <c r="K129" s="207"/>
      <c r="L129" s="207"/>
      <c r="M129" s="207"/>
      <c r="N129" s="207"/>
      <c r="O129" s="207"/>
      <c r="P129" s="207"/>
      <c r="Q129" s="207"/>
      <c r="R129" s="207"/>
      <c r="S129" s="207"/>
      <c r="T129" s="207"/>
      <c r="U129" s="207"/>
      <c r="V129" s="207"/>
      <c r="W129" s="207"/>
      <c r="X129" s="207"/>
      <c r="Y129" s="207"/>
      <c r="Z129" s="207"/>
      <c r="AA129" s="207"/>
      <c r="AB129" s="207"/>
      <c r="AC129" s="207"/>
      <c r="AD129" s="207"/>
      <c r="AE129" s="207"/>
      <c r="AF129" s="207"/>
    </row>
    <row r="130" spans="2:32" ht="10.5" customHeight="1" x14ac:dyDescent="0.2">
      <c r="B130" s="131"/>
      <c r="G130" s="116"/>
      <c r="H130" s="116"/>
      <c r="I130" s="207"/>
      <c r="J130" s="116"/>
      <c r="K130" s="116"/>
      <c r="L130" s="207"/>
      <c r="M130" s="116"/>
      <c r="N130" s="116"/>
      <c r="O130" s="207"/>
      <c r="P130" s="116"/>
      <c r="Q130" s="116"/>
      <c r="R130" s="207"/>
      <c r="S130" s="116"/>
      <c r="T130" s="116"/>
      <c r="U130" s="207"/>
      <c r="V130" s="116"/>
      <c r="W130" s="116"/>
      <c r="X130" s="207"/>
      <c r="Y130" s="116"/>
      <c r="Z130" s="116"/>
      <c r="AA130" s="207"/>
      <c r="AB130" s="116"/>
      <c r="AC130" s="116"/>
      <c r="AD130" s="207"/>
      <c r="AE130" s="116"/>
      <c r="AF130" s="116"/>
    </row>
    <row r="131" spans="2:32" ht="10.5" customHeight="1" x14ac:dyDescent="0.2">
      <c r="B131" s="131"/>
      <c r="G131" s="207"/>
      <c r="H131" s="207"/>
      <c r="I131" s="207"/>
      <c r="J131" s="207"/>
      <c r="K131" s="207"/>
      <c r="L131" s="207"/>
      <c r="M131" s="207"/>
      <c r="N131" s="207"/>
      <c r="O131" s="207"/>
      <c r="P131" s="207"/>
      <c r="Q131" s="207"/>
      <c r="R131" s="207"/>
      <c r="S131" s="207"/>
      <c r="T131" s="207"/>
      <c r="U131" s="207"/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/>
      <c r="AF131" s="207"/>
    </row>
    <row r="132" spans="2:32" ht="10.5" customHeight="1" x14ac:dyDescent="0.2">
      <c r="B132" s="131"/>
      <c r="G132" s="207"/>
      <c r="H132" s="207"/>
      <c r="I132" s="207"/>
      <c r="J132" s="207"/>
      <c r="K132" s="207"/>
      <c r="L132" s="207"/>
      <c r="M132" s="207"/>
      <c r="N132" s="207"/>
      <c r="O132" s="207"/>
      <c r="P132" s="207"/>
      <c r="Q132" s="207"/>
      <c r="R132" s="207"/>
      <c r="S132" s="207"/>
      <c r="T132" s="207"/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  <c r="AF132" s="207"/>
    </row>
    <row r="133" spans="2:32" ht="10.5" customHeight="1" x14ac:dyDescent="0.2">
      <c r="B133" s="131"/>
      <c r="G133" s="187"/>
      <c r="H133" s="208"/>
      <c r="I133" s="207"/>
      <c r="J133" s="187"/>
      <c r="K133" s="207"/>
      <c r="L133" s="207"/>
      <c r="M133" s="187"/>
      <c r="N133" s="207"/>
      <c r="O133" s="207"/>
      <c r="P133" s="187"/>
      <c r="Q133" s="207"/>
      <c r="R133" s="207"/>
      <c r="S133" s="187"/>
      <c r="T133" s="207"/>
      <c r="U133" s="207"/>
      <c r="V133" s="187"/>
      <c r="W133" s="207"/>
      <c r="X133" s="207"/>
      <c r="Y133" s="187"/>
      <c r="Z133" s="207"/>
      <c r="AA133" s="207"/>
      <c r="AB133" s="187"/>
      <c r="AC133" s="207"/>
      <c r="AD133" s="207"/>
      <c r="AE133" s="187"/>
      <c r="AF133" s="207"/>
    </row>
    <row r="134" spans="2:32" ht="10.5" customHeight="1" x14ac:dyDescent="0.2">
      <c r="B134" s="131"/>
      <c r="G134" s="207"/>
      <c r="H134" s="207"/>
      <c r="I134" s="207"/>
      <c r="J134" s="207"/>
      <c r="K134" s="207"/>
      <c r="L134" s="207"/>
      <c r="M134" s="207"/>
      <c r="N134" s="207"/>
      <c r="O134" s="207"/>
      <c r="P134" s="207"/>
      <c r="Q134" s="207"/>
      <c r="R134" s="207"/>
      <c r="S134" s="207"/>
      <c r="T134" s="207"/>
      <c r="U134" s="207"/>
      <c r="V134" s="207"/>
      <c r="W134" s="207"/>
      <c r="X134" s="207"/>
      <c r="Y134" s="207"/>
      <c r="Z134" s="207"/>
      <c r="AA134" s="207"/>
      <c r="AB134" s="207"/>
      <c r="AC134" s="207"/>
      <c r="AD134" s="207"/>
      <c r="AE134" s="207"/>
      <c r="AF134" s="207"/>
    </row>
    <row r="135" spans="2:32" ht="10.5" customHeight="1" x14ac:dyDescent="0.2">
      <c r="B135" s="131"/>
      <c r="G135" s="207"/>
      <c r="H135" s="208"/>
      <c r="I135" s="207"/>
      <c r="J135" s="207"/>
      <c r="K135" s="207"/>
      <c r="L135" s="207"/>
      <c r="M135" s="207"/>
      <c r="N135" s="207"/>
      <c r="O135" s="207"/>
      <c r="P135" s="207"/>
      <c r="Q135" s="207"/>
      <c r="R135" s="207"/>
      <c r="S135" s="207"/>
      <c r="T135" s="207"/>
      <c r="U135" s="207"/>
      <c r="V135" s="207"/>
      <c r="W135" s="207"/>
      <c r="X135" s="207"/>
      <c r="Y135" s="207"/>
      <c r="Z135" s="207"/>
      <c r="AA135" s="207"/>
      <c r="AB135" s="207"/>
      <c r="AC135" s="207"/>
      <c r="AD135" s="207"/>
      <c r="AE135" s="207"/>
      <c r="AF135" s="207"/>
    </row>
    <row r="136" spans="2:32" ht="10.5" customHeight="1" x14ac:dyDescent="0.2">
      <c r="G136" s="207"/>
      <c r="H136" s="208"/>
      <c r="I136" s="207"/>
      <c r="J136" s="207"/>
      <c r="K136" s="207"/>
      <c r="L136" s="207"/>
      <c r="M136" s="207"/>
      <c r="N136" s="207"/>
      <c r="O136" s="207"/>
      <c r="P136" s="207"/>
      <c r="Q136" s="207"/>
      <c r="R136" s="207"/>
      <c r="S136" s="207"/>
      <c r="T136" s="207"/>
      <c r="U136" s="207"/>
    </row>
    <row r="137" spans="2:32" ht="10.5" customHeight="1" x14ac:dyDescent="0.2">
      <c r="B137" s="131"/>
      <c r="G137" s="131"/>
      <c r="H137" s="131"/>
      <c r="J137" s="131"/>
      <c r="K137" s="131"/>
      <c r="M137" s="131"/>
      <c r="N137" s="131"/>
    </row>
    <row r="138" spans="2:32" ht="10.5" customHeight="1" x14ac:dyDescent="0.2">
      <c r="B138" s="131"/>
      <c r="G138" s="116"/>
      <c r="H138" s="116"/>
      <c r="J138" s="116"/>
      <c r="K138" s="116"/>
      <c r="M138" s="116"/>
      <c r="N138" s="116"/>
    </row>
    <row r="139" spans="2:32" ht="10.5" customHeight="1" x14ac:dyDescent="0.2">
      <c r="B139" s="131"/>
      <c r="G139" s="131"/>
      <c r="H139" s="131"/>
      <c r="J139" s="131"/>
      <c r="K139" s="131"/>
      <c r="M139" s="131"/>
      <c r="N139" s="131"/>
    </row>
    <row r="140" spans="2:32" ht="10.5" customHeight="1" x14ac:dyDescent="0.2">
      <c r="B140" s="131"/>
      <c r="G140" s="131"/>
      <c r="H140" s="131"/>
      <c r="J140" s="131"/>
      <c r="K140" s="131"/>
      <c r="M140" s="131"/>
      <c r="N140" s="131"/>
    </row>
    <row r="141" spans="2:32" ht="10.5" customHeight="1" x14ac:dyDescent="0.2">
      <c r="B141" s="131"/>
      <c r="G141" s="131"/>
      <c r="H141" s="131"/>
      <c r="J141" s="131"/>
      <c r="K141" s="131"/>
      <c r="M141" s="131"/>
      <c r="N141" s="131"/>
    </row>
    <row r="142" spans="2:32" ht="10.5" customHeight="1" x14ac:dyDescent="0.2">
      <c r="B142" s="131"/>
      <c r="H142" s="116"/>
      <c r="K142" s="116"/>
      <c r="N142" s="116"/>
    </row>
    <row r="143" spans="2:32" ht="10.5" customHeight="1" x14ac:dyDescent="0.2">
      <c r="B143" s="131"/>
      <c r="G143" s="131"/>
      <c r="H143" s="131"/>
      <c r="J143" s="131"/>
      <c r="K143" s="131"/>
      <c r="M143" s="131"/>
      <c r="N143" s="131"/>
    </row>
    <row r="144" spans="2:32" ht="10.5" customHeight="1" x14ac:dyDescent="0.2"/>
    <row r="145" spans="6:21" ht="10.5" customHeight="1" x14ac:dyDescent="0.2"/>
    <row r="146" spans="6:21" ht="10.5" customHeight="1" x14ac:dyDescent="0.2"/>
    <row r="147" spans="6:21" ht="10.5" customHeight="1" x14ac:dyDescent="0.2">
      <c r="F147" s="116"/>
    </row>
    <row r="148" spans="6:21" ht="10.5" customHeight="1" x14ac:dyDescent="0.2">
      <c r="F148" s="116"/>
      <c r="I148" s="116"/>
    </row>
    <row r="149" spans="6:21" ht="10.5" customHeight="1" x14ac:dyDescent="0.2">
      <c r="F149" s="116"/>
      <c r="I149" s="116"/>
    </row>
    <row r="150" spans="6:21" ht="10.5" customHeight="1" x14ac:dyDescent="0.2">
      <c r="G150" s="131"/>
      <c r="H150" s="131"/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</row>
    <row r="151" spans="6:21" ht="10.5" customHeight="1" x14ac:dyDescent="0.2"/>
    <row r="152" spans="6:21" ht="10.5" customHeight="1" x14ac:dyDescent="0.2"/>
    <row r="153" spans="6:21" ht="10.5" customHeight="1" x14ac:dyDescent="0.2"/>
    <row r="154" spans="6:21" ht="10.5" customHeight="1" x14ac:dyDescent="0.2"/>
    <row r="155" spans="6:21" ht="10.5" customHeight="1" x14ac:dyDescent="0.2"/>
    <row r="156" spans="6:21" ht="10.5" customHeight="1" x14ac:dyDescent="0.2"/>
    <row r="157" spans="6:21" ht="10.5" customHeight="1" x14ac:dyDescent="0.2"/>
    <row r="158" spans="6:21" ht="10.5" customHeight="1" x14ac:dyDescent="0.2">
      <c r="F158" s="4"/>
    </row>
    <row r="159" spans="6:21" ht="10.5" customHeight="1" x14ac:dyDescent="0.2">
      <c r="F159" s="4"/>
      <c r="I159" s="4"/>
    </row>
    <row r="160" spans="6:21" ht="10.5" customHeight="1" x14ac:dyDescent="0.2">
      <c r="F160" s="4"/>
      <c r="I160" s="4"/>
    </row>
    <row r="161" spans="7:21" ht="10.5" customHeight="1" x14ac:dyDescent="0.2">
      <c r="G161" s="116"/>
      <c r="H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</row>
    <row r="162" spans="7:21" ht="10.5" customHeight="1" x14ac:dyDescent="0.2"/>
    <row r="163" spans="7:21" ht="10.5" customHeight="1" x14ac:dyDescent="0.2"/>
    <row r="164" spans="7:21" ht="10.5" customHeight="1" x14ac:dyDescent="0.2"/>
    <row r="165" spans="7:21" ht="10.5" customHeight="1" x14ac:dyDescent="0.2"/>
    <row r="166" spans="7:21" ht="10.5" customHeight="1" x14ac:dyDescent="0.2"/>
    <row r="167" spans="7:21" ht="10.5" customHeight="1" x14ac:dyDescent="0.2"/>
    <row r="168" spans="7:21" ht="10.5" customHeight="1" x14ac:dyDescent="0.2"/>
    <row r="169" spans="7:21" ht="10.5" customHeight="1" x14ac:dyDescent="0.2"/>
    <row r="170" spans="7:21" ht="10.5" customHeight="1" x14ac:dyDescent="0.2"/>
    <row r="171" spans="7:21" ht="10.5" customHeight="1" x14ac:dyDescent="0.2"/>
    <row r="172" spans="7:21" ht="10.5" customHeight="1" x14ac:dyDescent="0.2"/>
    <row r="173" spans="7:21" ht="10.5" customHeight="1" x14ac:dyDescent="0.2"/>
    <row r="174" spans="7:21" ht="10.5" customHeight="1" x14ac:dyDescent="0.2"/>
    <row r="175" spans="7:21" ht="10.5" customHeight="1" x14ac:dyDescent="0.2"/>
    <row r="176" spans="7:21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66">
    <mergeCell ref="B7:I7"/>
    <mergeCell ref="B8:F9"/>
    <mergeCell ref="I8:I9"/>
    <mergeCell ref="B10:F10"/>
    <mergeCell ref="B11:F11"/>
    <mergeCell ref="B12:F12"/>
    <mergeCell ref="B13:F13"/>
    <mergeCell ref="B14:F14"/>
    <mergeCell ref="B15:F15"/>
    <mergeCell ref="B32:R32"/>
    <mergeCell ref="B21:F22"/>
    <mergeCell ref="B23:F23"/>
    <mergeCell ref="B24:F24"/>
    <mergeCell ref="B25:F25"/>
    <mergeCell ref="B26:F26"/>
    <mergeCell ref="B27:F27"/>
    <mergeCell ref="B28:F28"/>
    <mergeCell ref="G20:I20"/>
    <mergeCell ref="J20:L20"/>
    <mergeCell ref="B19:AJ19"/>
    <mergeCell ref="AB20:AD20"/>
    <mergeCell ref="P33:R33"/>
    <mergeCell ref="I34:I35"/>
    <mergeCell ref="L34:L35"/>
    <mergeCell ref="O34:O35"/>
    <mergeCell ref="R34:R35"/>
    <mergeCell ref="B54:F54"/>
    <mergeCell ref="B45:F45"/>
    <mergeCell ref="B46:F46"/>
    <mergeCell ref="B47:F47"/>
    <mergeCell ref="B48:F48"/>
    <mergeCell ref="B49:F49"/>
    <mergeCell ref="B50:F50"/>
    <mergeCell ref="B51:F51"/>
    <mergeCell ref="Y20:AA20"/>
    <mergeCell ref="B52:F52"/>
    <mergeCell ref="B53:F53"/>
    <mergeCell ref="B41:F41"/>
    <mergeCell ref="B42:F42"/>
    <mergeCell ref="B43:F43"/>
    <mergeCell ref="B44:F44"/>
    <mergeCell ref="B36:F36"/>
    <mergeCell ref="B37:F37"/>
    <mergeCell ref="B38:F38"/>
    <mergeCell ref="B39:F39"/>
    <mergeCell ref="B40:F40"/>
    <mergeCell ref="B33:F35"/>
    <mergeCell ref="G33:I33"/>
    <mergeCell ref="J33:L33"/>
    <mergeCell ref="M33:O33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AG21:AG22"/>
    <mergeCell ref="AJ21:AJ22"/>
    <mergeCell ref="M20:O20"/>
    <mergeCell ref="P20:R20"/>
    <mergeCell ref="S20:U20"/>
    <mergeCell ref="V20:X20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1F00-000000000000}"/>
  </hyperlinks>
  <pageMargins left="0.7" right="0.7" top="0.75" bottom="0.75" header="0.3" footer="0.3"/>
  <pageSetup paperSize="9" scale="34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H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</cols>
  <sheetData>
    <row r="1" spans="1:31" ht="10.5" customHeight="1" x14ac:dyDescent="0.2"/>
    <row r="2" spans="1:31" ht="10.5" customHeight="1" x14ac:dyDescent="0.2">
      <c r="B2" s="31" t="s">
        <v>235</v>
      </c>
      <c r="C2" s="31"/>
      <c r="D2" s="31"/>
      <c r="E2" s="31"/>
      <c r="F2" s="31"/>
    </row>
    <row r="3" spans="1:31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31" ht="10.5" customHeight="1" x14ac:dyDescent="0.2">
      <c r="A4" s="45"/>
      <c r="B4" s="44" t="str">
        <f>Índice!$B$49</f>
        <v>2.2.2. Plazas y residentes en centros de atención a personas con discapacidad</v>
      </c>
      <c r="C4" s="44"/>
      <c r="D4" s="44"/>
      <c r="E4" s="44"/>
      <c r="F4" s="44"/>
      <c r="G4" s="153"/>
      <c r="R4" s="4"/>
    </row>
    <row r="5" spans="1:31" ht="10.5" customHeight="1" x14ac:dyDescent="0.2">
      <c r="A5" s="45"/>
      <c r="B5" s="44" t="str">
        <f>Índice!$B$50</f>
        <v>2.2.2.1. Plazas y residentes en centros de atención a personas con discapacidad</v>
      </c>
      <c r="C5" s="44"/>
      <c r="D5" s="44"/>
      <c r="E5" s="44"/>
      <c r="F5" s="44"/>
      <c r="G5" s="153"/>
      <c r="L5" s="134"/>
      <c r="N5" s="3"/>
      <c r="R5" s="4"/>
      <c r="U5" s="44"/>
      <c r="V5" s="44"/>
      <c r="W5" s="44"/>
      <c r="X5" s="44"/>
      <c r="Y5" s="44"/>
    </row>
    <row r="6" spans="1:31" ht="10.5" customHeight="1" x14ac:dyDescent="0.2">
      <c r="A6" s="45"/>
      <c r="B6" s="44"/>
      <c r="C6" s="44"/>
      <c r="D6" s="44"/>
      <c r="E6" s="44"/>
      <c r="F6" s="44"/>
      <c r="G6" s="153"/>
      <c r="R6" s="44"/>
      <c r="S6" s="44"/>
      <c r="T6" s="44"/>
      <c r="U6" s="44"/>
      <c r="V6" s="44"/>
    </row>
    <row r="7" spans="1:31" ht="10.5" customHeight="1" x14ac:dyDescent="0.2">
      <c r="A7" s="54"/>
      <c r="B7" s="494" t="str">
        <f>'Anexo I. Abreviaturas'!$B$33</f>
        <v>Centros de atención a personas con discapacidad</v>
      </c>
      <c r="C7" s="495"/>
      <c r="D7" s="495"/>
      <c r="E7" s="495"/>
      <c r="F7" s="495"/>
      <c r="G7" s="495"/>
      <c r="H7" s="495"/>
      <c r="I7" s="495"/>
      <c r="J7" s="495"/>
      <c r="K7" s="495"/>
      <c r="L7" s="495"/>
      <c r="M7" s="495"/>
      <c r="N7" s="495"/>
      <c r="O7" s="495"/>
      <c r="P7" s="495"/>
      <c r="Q7" s="496"/>
      <c r="R7" s="128"/>
      <c r="S7" s="128"/>
      <c r="T7" s="128"/>
      <c r="U7" s="128"/>
      <c r="V7" s="128"/>
    </row>
    <row r="8" spans="1:31" ht="10.5" customHeight="1" x14ac:dyDescent="0.2">
      <c r="B8" s="443" t="str">
        <f>'Anexo I. Abreviaturas'!$B$64</f>
        <v>Modelo de gestión</v>
      </c>
      <c r="C8" s="444"/>
      <c r="D8" s="444"/>
      <c r="E8" s="444"/>
      <c r="F8" s="445"/>
      <c r="G8" s="436" t="str">
        <f>'Anexo II. Términos'!$B$28</f>
        <v>Residentes permanentes</v>
      </c>
      <c r="H8" s="452"/>
      <c r="I8" s="437"/>
      <c r="J8" s="436" t="str">
        <f>'Anexo II. Términos'!$B$30</f>
        <v>Residentes temporales</v>
      </c>
      <c r="K8" s="452"/>
      <c r="L8" s="437"/>
      <c r="M8" s="436" t="str">
        <f>'Anexo I. Abreviaturas'!$B$20</f>
        <v>Resident.</v>
      </c>
      <c r="N8" s="437"/>
      <c r="O8" s="436" t="str">
        <f>'Anexo II. Términos'!$B$14</f>
        <v>Plazas</v>
      </c>
      <c r="P8" s="437"/>
      <c r="Q8" s="507" t="str">
        <f>'Anexo I. Abreviaturas'!$B$66</f>
        <v>Ocupación</v>
      </c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</row>
    <row r="9" spans="1:31" ht="10.5" customHeight="1" x14ac:dyDescent="0.2">
      <c r="B9" s="446"/>
      <c r="C9" s="447"/>
      <c r="D9" s="447"/>
      <c r="E9" s="447"/>
      <c r="F9" s="448"/>
      <c r="G9" s="454"/>
      <c r="H9" s="455"/>
      <c r="I9" s="456"/>
      <c r="J9" s="454"/>
      <c r="K9" s="455"/>
      <c r="L9" s="456"/>
      <c r="M9" s="438"/>
      <c r="N9" s="439"/>
      <c r="O9" s="438"/>
      <c r="P9" s="439"/>
      <c r="Q9" s="508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</row>
    <row r="10" spans="1:31" ht="10.5" customHeight="1" x14ac:dyDescent="0.2">
      <c r="B10" s="446"/>
      <c r="C10" s="447"/>
      <c r="D10" s="447"/>
      <c r="E10" s="447"/>
      <c r="F10" s="448"/>
      <c r="G10" s="173" t="str">
        <f>'Anexo I. Abreviaturas'!$B$58</f>
        <v>Hombres</v>
      </c>
      <c r="H10" s="174" t="str">
        <f>'Anexo I. Abreviaturas'!$B$65</f>
        <v>Mujeres</v>
      </c>
      <c r="I10" s="174" t="str">
        <f>'Anexo II. Términos'!$B$51</f>
        <v>Total</v>
      </c>
      <c r="J10" s="173" t="str">
        <f>'Anexo I. Abreviaturas'!$B$58</f>
        <v>Hombres</v>
      </c>
      <c r="K10" s="174" t="str">
        <f>'Anexo I. Abreviaturas'!$B$65</f>
        <v>Mujeres</v>
      </c>
      <c r="L10" s="174" t="str">
        <f>'Anexo II. Términos'!$B$51</f>
        <v>Total</v>
      </c>
      <c r="M10" s="454"/>
      <c r="N10" s="456"/>
      <c r="O10" s="438"/>
      <c r="P10" s="439"/>
      <c r="Q10" s="50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</row>
    <row r="11" spans="1:31" ht="10.5" customHeight="1" x14ac:dyDescent="0.2">
      <c r="B11" s="449"/>
      <c r="C11" s="450"/>
      <c r="D11" s="450"/>
      <c r="E11" s="450"/>
      <c r="F11" s="451"/>
      <c r="G11" s="52" t="str">
        <f>'Anexo I. Abreviaturas'!$B$16</f>
        <v>Núm.</v>
      </c>
      <c r="H11" s="98" t="str">
        <f>'Anexo I. Abreviaturas'!$B$16</f>
        <v>Núm.</v>
      </c>
      <c r="I11" s="98" t="str">
        <f>'Anexo I. Abreviaturas'!$B$16</f>
        <v>Núm.</v>
      </c>
      <c r="J11" s="52" t="str">
        <f>'Anexo I. Abreviaturas'!$B$16</f>
        <v>Núm.</v>
      </c>
      <c r="K11" s="98" t="str">
        <f>'Anexo I. Abreviaturas'!$B$16</f>
        <v>Núm.</v>
      </c>
      <c r="L11" s="98" t="str">
        <f>'Anexo I. Abreviaturas'!$B$16</f>
        <v>Núm.</v>
      </c>
      <c r="M11" s="52" t="str">
        <f>'Anexo I. Abreviaturas'!$B$16</f>
        <v>Núm.</v>
      </c>
      <c r="N11" s="53" t="str">
        <f>'Anexo I. Abreviaturas'!$B$11</f>
        <v>% Nacio.</v>
      </c>
      <c r="O11" s="52" t="str">
        <f>'Anexo I. Abreviaturas'!$B$16</f>
        <v>Núm.</v>
      </c>
      <c r="P11" s="53" t="str">
        <f>'Anexo I. Abreviaturas'!$B$11</f>
        <v>% Nacio.</v>
      </c>
      <c r="Q11" s="212" t="str">
        <f>'Anexo I. Abreviaturas'!$B$8</f>
        <v>%</v>
      </c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</row>
    <row r="12" spans="1:31" ht="10.5" customHeight="1" x14ac:dyDescent="0.2">
      <c r="A12" s="4"/>
      <c r="B12" s="460" t="str">
        <f>'Anexo II. Términos'!$B$46</f>
        <v>Titularidad pública y gestión privada con lucro</v>
      </c>
      <c r="C12" s="461"/>
      <c r="D12" s="461"/>
      <c r="E12" s="461"/>
      <c r="F12" s="462"/>
      <c r="G12" s="75">
        <v>550</v>
      </c>
      <c r="H12" s="178">
        <v>348</v>
      </c>
      <c r="I12" s="230">
        <f>G12+H12</f>
        <v>898</v>
      </c>
      <c r="J12" s="75">
        <v>9</v>
      </c>
      <c r="K12" s="178">
        <v>5</v>
      </c>
      <c r="L12" s="230">
        <f>J12+K12</f>
        <v>14</v>
      </c>
      <c r="M12" s="132">
        <f>I12+L12</f>
        <v>912</v>
      </c>
      <c r="N12" s="233">
        <f t="shared" ref="N12:N17" si="0">M12/M$17</f>
        <v>2.7691747130624885E-2</v>
      </c>
      <c r="O12" s="132">
        <v>1086</v>
      </c>
      <c r="P12" s="233">
        <f t="shared" ref="P12:P17" si="1">O12/O$17</f>
        <v>2.9030447218583763E-2</v>
      </c>
      <c r="Q12" s="217">
        <f t="shared" ref="Q12:Q17" si="2">IF(M12=0,"-",M12/O12)</f>
        <v>0.83977900552486184</v>
      </c>
      <c r="R12" s="55"/>
      <c r="S12" s="48"/>
      <c r="T12" s="49"/>
      <c r="U12" s="48"/>
      <c r="V12" s="49"/>
      <c r="W12" s="48"/>
      <c r="X12" s="49"/>
      <c r="Y12" s="48"/>
      <c r="Z12" s="49"/>
      <c r="AA12" s="48"/>
    </row>
    <row r="13" spans="1:31" ht="10.5" customHeight="1" x14ac:dyDescent="0.2">
      <c r="A13" s="4"/>
      <c r="B13" s="440" t="str">
        <f>'Anexo II. Términos'!$B$47</f>
        <v>Titularidad pública y gestión privada sin lucro</v>
      </c>
      <c r="C13" s="441"/>
      <c r="D13" s="441"/>
      <c r="E13" s="441"/>
      <c r="F13" s="442"/>
      <c r="G13" s="78">
        <v>1021</v>
      </c>
      <c r="H13" s="108">
        <v>781</v>
      </c>
      <c r="I13" s="231">
        <f>G13+H13</f>
        <v>1802</v>
      </c>
      <c r="J13" s="78">
        <v>23</v>
      </c>
      <c r="K13" s="108">
        <v>4</v>
      </c>
      <c r="L13" s="231">
        <f>J13+K13</f>
        <v>27</v>
      </c>
      <c r="M13" s="169">
        <f>I13+L13</f>
        <v>1829</v>
      </c>
      <c r="N13" s="232">
        <f t="shared" si="0"/>
        <v>5.5535313050343107E-2</v>
      </c>
      <c r="O13" s="169">
        <v>2179</v>
      </c>
      <c r="P13" s="232">
        <f t="shared" si="1"/>
        <v>5.8248015183511991E-2</v>
      </c>
      <c r="Q13" s="218">
        <f t="shared" si="2"/>
        <v>0.83937586048646173</v>
      </c>
      <c r="R13" s="55"/>
      <c r="S13" s="50"/>
      <c r="T13" s="51"/>
      <c r="U13" s="50"/>
      <c r="V13" s="51"/>
      <c r="W13" s="50"/>
      <c r="X13" s="51"/>
      <c r="Y13" s="50"/>
      <c r="Z13" s="51"/>
      <c r="AA13" s="50"/>
    </row>
    <row r="14" spans="1:31" ht="10.5" customHeight="1" x14ac:dyDescent="0.2">
      <c r="A14" s="4"/>
      <c r="B14" s="440" t="str">
        <f>'Anexo II. Términos'!$B$48</f>
        <v>Titularidad y gestión pública</v>
      </c>
      <c r="C14" s="441"/>
      <c r="D14" s="441"/>
      <c r="E14" s="441"/>
      <c r="F14" s="442"/>
      <c r="G14" s="78">
        <v>3601</v>
      </c>
      <c r="H14" s="108">
        <v>2430</v>
      </c>
      <c r="I14" s="231">
        <f>G14+H14</f>
        <v>6031</v>
      </c>
      <c r="J14" s="78">
        <v>133</v>
      </c>
      <c r="K14" s="108">
        <v>88</v>
      </c>
      <c r="L14" s="231">
        <f>J14+K14</f>
        <v>221</v>
      </c>
      <c r="M14" s="169">
        <f>I14+L14</f>
        <v>6252</v>
      </c>
      <c r="N14" s="232">
        <f t="shared" si="0"/>
        <v>0.18983421388231009</v>
      </c>
      <c r="O14" s="169">
        <v>8541</v>
      </c>
      <c r="P14" s="232">
        <f t="shared" si="1"/>
        <v>0.2283140420754364</v>
      </c>
      <c r="Q14" s="218">
        <f t="shared" si="2"/>
        <v>0.7319985950122937</v>
      </c>
      <c r="R14" s="55"/>
      <c r="S14" s="48"/>
      <c r="T14" s="49"/>
      <c r="U14" s="48"/>
      <c r="V14" s="49"/>
      <c r="W14" s="48"/>
      <c r="X14" s="49"/>
      <c r="Y14" s="48"/>
      <c r="Z14" s="49"/>
      <c r="AA14" s="48"/>
    </row>
    <row r="15" spans="1:31" ht="10.5" customHeight="1" x14ac:dyDescent="0.2">
      <c r="A15" s="4"/>
      <c r="B15" s="440" t="str">
        <f>'Anexo II. Términos'!$B$49</f>
        <v>Titularidad y gestión privada con lucro</v>
      </c>
      <c r="C15" s="441"/>
      <c r="D15" s="441"/>
      <c r="E15" s="441"/>
      <c r="F15" s="442"/>
      <c r="G15" s="78">
        <v>1758</v>
      </c>
      <c r="H15" s="108">
        <v>999</v>
      </c>
      <c r="I15" s="231">
        <f>G15+H15</f>
        <v>2757</v>
      </c>
      <c r="J15" s="78">
        <v>200</v>
      </c>
      <c r="K15" s="108">
        <v>146</v>
      </c>
      <c r="L15" s="231">
        <f>J15+K15</f>
        <v>346</v>
      </c>
      <c r="M15" s="169">
        <f>I15+L15</f>
        <v>3103</v>
      </c>
      <c r="N15" s="232">
        <f t="shared" si="0"/>
        <v>9.4218740511325685E-2</v>
      </c>
      <c r="O15" s="169">
        <v>3370</v>
      </c>
      <c r="P15" s="232">
        <f t="shared" si="1"/>
        <v>9.0085273597262691E-2</v>
      </c>
      <c r="Q15" s="218">
        <f t="shared" si="2"/>
        <v>0.92077151335311569</v>
      </c>
      <c r="R15" s="55"/>
      <c r="S15" s="48"/>
      <c r="T15" s="49"/>
      <c r="U15" s="48"/>
      <c r="V15" s="49"/>
      <c r="W15" s="48"/>
      <c r="X15" s="49"/>
      <c r="Y15" s="48"/>
      <c r="Z15" s="49"/>
      <c r="AA15" s="48"/>
    </row>
    <row r="16" spans="1:31" ht="10.5" customHeight="1" x14ac:dyDescent="0.2">
      <c r="A16" s="4"/>
      <c r="B16" s="457" t="str">
        <f>'Anexo II. Términos'!$B$50</f>
        <v>Titularidad y gestión privada sin lucro</v>
      </c>
      <c r="C16" s="458"/>
      <c r="D16" s="458"/>
      <c r="E16" s="458"/>
      <c r="F16" s="459"/>
      <c r="G16" s="78">
        <v>11815</v>
      </c>
      <c r="H16" s="108">
        <v>8790</v>
      </c>
      <c r="I16" s="231">
        <f>G16+H16</f>
        <v>20605</v>
      </c>
      <c r="J16" s="78">
        <v>139</v>
      </c>
      <c r="K16" s="108">
        <v>94</v>
      </c>
      <c r="L16" s="231">
        <f>J16+K16</f>
        <v>233</v>
      </c>
      <c r="M16" s="169">
        <f>I16+L16</f>
        <v>20838</v>
      </c>
      <c r="N16" s="215">
        <f t="shared" si="0"/>
        <v>0.6327199854253962</v>
      </c>
      <c r="O16" s="169">
        <v>22233</v>
      </c>
      <c r="P16" s="215">
        <f t="shared" si="1"/>
        <v>0.59432222192520512</v>
      </c>
      <c r="Q16" s="218">
        <f t="shared" si="2"/>
        <v>0.93725543111590881</v>
      </c>
      <c r="R16" s="55"/>
      <c r="S16" s="48"/>
      <c r="T16" s="49"/>
      <c r="U16" s="48"/>
      <c r="V16" s="49"/>
      <c r="W16" s="48"/>
      <c r="X16" s="49"/>
      <c r="Y16" s="48"/>
      <c r="Z16" s="49"/>
      <c r="AA16" s="48"/>
    </row>
    <row r="17" spans="1:34" ht="10.5" customHeight="1" x14ac:dyDescent="0.2">
      <c r="B17" s="463" t="str">
        <f>'Anexo II. Términos'!$B$52</f>
        <v>Total nacional</v>
      </c>
      <c r="C17" s="464"/>
      <c r="D17" s="464"/>
      <c r="E17" s="464"/>
      <c r="F17" s="465"/>
      <c r="G17" s="80">
        <f t="shared" ref="G17:M17" si="3">SUM(G12:G16)</f>
        <v>18745</v>
      </c>
      <c r="H17" s="214">
        <f t="shared" si="3"/>
        <v>13348</v>
      </c>
      <c r="I17" s="229">
        <f t="shared" si="3"/>
        <v>32093</v>
      </c>
      <c r="J17" s="80">
        <f t="shared" si="3"/>
        <v>504</v>
      </c>
      <c r="K17" s="214">
        <f t="shared" si="3"/>
        <v>337</v>
      </c>
      <c r="L17" s="229">
        <f t="shared" si="3"/>
        <v>841</v>
      </c>
      <c r="M17" s="209">
        <f t="shared" si="3"/>
        <v>32934</v>
      </c>
      <c r="N17" s="163">
        <f t="shared" si="0"/>
        <v>1</v>
      </c>
      <c r="O17" s="209">
        <f>SUM(O12:O16)</f>
        <v>37409</v>
      </c>
      <c r="P17" s="163">
        <f t="shared" si="1"/>
        <v>1</v>
      </c>
      <c r="Q17" s="216">
        <f t="shared" si="2"/>
        <v>0.88037638001550433</v>
      </c>
      <c r="R17" s="55"/>
      <c r="S17" s="82"/>
      <c r="T17" s="81"/>
      <c r="U17" s="82"/>
      <c r="V17" s="81"/>
      <c r="W17" s="82"/>
      <c r="X17" s="81"/>
      <c r="Y17" s="82"/>
      <c r="Z17" s="81"/>
      <c r="AA17" s="82"/>
    </row>
    <row r="18" spans="1:34" ht="10.5" customHeight="1" x14ac:dyDescent="0.2">
      <c r="B18" s="30" t="str">
        <f>CONCATENATE("* ",'Anexo I. Abreviaturas'!$B$11,": ",'Anexo I. Abreviaturas'!$F$11)</f>
        <v>* % Nacio.: Porcentaje sobre el total nacional</v>
      </c>
      <c r="R18" s="55"/>
    </row>
    <row r="19" spans="1:34" ht="10.5" customHeight="1" x14ac:dyDescent="0.2">
      <c r="A19" s="54"/>
      <c r="B19" s="23" t="str">
        <f>CONCATENATE("** ", 'Anexo I. Abreviaturas'!$B$12,": ",'Anexo I. Abreviaturas'!$F$12)</f>
        <v>** % Ocupac.: Porcentaje de ocupación.</v>
      </c>
      <c r="C19" s="44"/>
      <c r="D19" s="44"/>
      <c r="E19" s="44"/>
      <c r="F19" s="44"/>
      <c r="G19" s="227"/>
      <c r="R19" s="55"/>
      <c r="S19" s="128"/>
      <c r="T19" s="128"/>
      <c r="U19" s="128"/>
      <c r="V19" s="128"/>
    </row>
    <row r="20" spans="1:34" ht="10.5" customHeight="1" x14ac:dyDescent="0.2">
      <c r="B20" s="41"/>
      <c r="C20" s="41"/>
      <c r="D20" s="41"/>
      <c r="E20" s="41"/>
      <c r="F20" s="41"/>
      <c r="G20" s="225"/>
      <c r="H20" s="56"/>
      <c r="I20" s="56"/>
      <c r="J20" s="56"/>
      <c r="K20" s="56"/>
      <c r="L20" s="56"/>
      <c r="M20" s="56"/>
      <c r="N20" s="56"/>
      <c r="O20" s="56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</row>
    <row r="21" spans="1:34" ht="10.5" customHeight="1" x14ac:dyDescent="0.2">
      <c r="A21" s="45"/>
      <c r="B21" s="494" t="str">
        <f>'Anexo I. Abreviaturas'!$B$33</f>
        <v>Centros de atención a personas con discapacidad</v>
      </c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6"/>
      <c r="R21" s="44"/>
      <c r="S21" s="44"/>
      <c r="T21" s="44"/>
      <c r="U21" s="44"/>
      <c r="V21" s="44"/>
    </row>
    <row r="22" spans="1:34" ht="10.5" customHeight="1" x14ac:dyDescent="0.2">
      <c r="B22" s="443" t="str">
        <f>'Anexo I. Abreviaturas'!$B$14</f>
        <v>CCAA</v>
      </c>
      <c r="C22" s="444"/>
      <c r="D22" s="444"/>
      <c r="E22" s="444"/>
      <c r="F22" s="445"/>
      <c r="G22" s="436" t="str">
        <f>'Anexo II. Términos'!$B$28</f>
        <v>Residentes permanentes</v>
      </c>
      <c r="H22" s="452"/>
      <c r="I22" s="437"/>
      <c r="J22" s="436" t="str">
        <f>'Anexo II. Términos'!$B$30</f>
        <v>Residentes temporales</v>
      </c>
      <c r="K22" s="452"/>
      <c r="L22" s="437"/>
      <c r="M22" s="436" t="str">
        <f>'Anexo II. Términos'!$B$27</f>
        <v>Residentes</v>
      </c>
      <c r="N22" s="437"/>
      <c r="O22" s="436" t="str">
        <f>'Anexo II. Términos'!$B$14</f>
        <v>Plazas</v>
      </c>
      <c r="P22" s="437"/>
      <c r="Q22" s="504" t="str">
        <f>'Anexo I. Abreviaturas'!$B$66</f>
        <v>Ocupación</v>
      </c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</row>
    <row r="23" spans="1:34" ht="10.5" customHeight="1" x14ac:dyDescent="0.2">
      <c r="B23" s="446"/>
      <c r="C23" s="447"/>
      <c r="D23" s="447"/>
      <c r="E23" s="447"/>
      <c r="F23" s="448"/>
      <c r="G23" s="454"/>
      <c r="H23" s="455"/>
      <c r="I23" s="456"/>
      <c r="J23" s="454"/>
      <c r="K23" s="455"/>
      <c r="L23" s="456"/>
      <c r="M23" s="438"/>
      <c r="N23" s="439"/>
      <c r="O23" s="438"/>
      <c r="P23" s="439"/>
      <c r="Q23" s="505"/>
      <c r="R23" s="55"/>
      <c r="S23" s="74"/>
      <c r="T23" s="73"/>
      <c r="U23" s="74"/>
      <c r="V23" s="73"/>
      <c r="W23" s="74"/>
      <c r="X23" s="73"/>
      <c r="Y23" s="74"/>
      <c r="Z23" s="73"/>
      <c r="AA23" s="74"/>
      <c r="AB23" s="73"/>
      <c r="AC23" s="74"/>
    </row>
    <row r="24" spans="1:34" ht="10.5" customHeight="1" x14ac:dyDescent="0.2">
      <c r="B24" s="446"/>
      <c r="C24" s="447"/>
      <c r="D24" s="447"/>
      <c r="E24" s="447"/>
      <c r="F24" s="448"/>
      <c r="G24" s="173" t="str">
        <f>'Anexo I. Abreviaturas'!$B$58</f>
        <v>Hombres</v>
      </c>
      <c r="H24" s="174" t="str">
        <f>'Anexo I. Abreviaturas'!$B$65</f>
        <v>Mujeres</v>
      </c>
      <c r="I24" s="174" t="str">
        <f>'Anexo II. Términos'!$B$51</f>
        <v>Total</v>
      </c>
      <c r="J24" s="173" t="str">
        <f>'Anexo I. Abreviaturas'!$B$58</f>
        <v>Hombres</v>
      </c>
      <c r="K24" s="174" t="str">
        <f>'Anexo I. Abreviaturas'!$B$65</f>
        <v>Mujeres</v>
      </c>
      <c r="L24" s="174" t="str">
        <f>'Anexo II. Términos'!$B$51</f>
        <v>Total</v>
      </c>
      <c r="M24" s="454"/>
      <c r="N24" s="456"/>
      <c r="O24" s="454"/>
      <c r="P24" s="456"/>
      <c r="Q24" s="506"/>
      <c r="R24" s="55"/>
      <c r="S24" s="48"/>
      <c r="T24" s="49"/>
      <c r="U24" s="48"/>
      <c r="V24" s="49"/>
      <c r="W24" s="48"/>
      <c r="X24" s="49"/>
      <c r="Y24" s="48"/>
      <c r="Z24" s="49"/>
      <c r="AA24" s="48"/>
      <c r="AB24" s="49"/>
      <c r="AC24" s="48"/>
    </row>
    <row r="25" spans="1:34" ht="10.5" customHeight="1" x14ac:dyDescent="0.2">
      <c r="B25" s="449"/>
      <c r="C25" s="450"/>
      <c r="D25" s="450"/>
      <c r="E25" s="450"/>
      <c r="F25" s="451"/>
      <c r="G25" s="52" t="str">
        <f>'Anexo I. Abreviaturas'!$B$16</f>
        <v>Núm.</v>
      </c>
      <c r="H25" s="98" t="str">
        <f>'Anexo I. Abreviaturas'!$B$16</f>
        <v>Núm.</v>
      </c>
      <c r="I25" s="98" t="str">
        <f>'Anexo I. Abreviaturas'!$B$16</f>
        <v>Núm.</v>
      </c>
      <c r="J25" s="52" t="str">
        <f>'Anexo I. Abreviaturas'!$B$16</f>
        <v>Núm.</v>
      </c>
      <c r="K25" s="98" t="str">
        <f>'Anexo I. Abreviaturas'!$B$16</f>
        <v>Núm.</v>
      </c>
      <c r="L25" s="98" t="str">
        <f>'Anexo I. Abreviaturas'!$B$16</f>
        <v>Núm.</v>
      </c>
      <c r="M25" s="52" t="str">
        <f>'Anexo I. Abreviaturas'!$B$16</f>
        <v>Núm.</v>
      </c>
      <c r="N25" s="53" t="str">
        <f>'Anexo I. Abreviaturas'!$B$11</f>
        <v>% Nacio.</v>
      </c>
      <c r="O25" s="52" t="str">
        <f>'Anexo I. Abreviaturas'!$B$16</f>
        <v>Núm.</v>
      </c>
      <c r="P25" s="53" t="str">
        <f>'Anexo I. Abreviaturas'!$B$11</f>
        <v>% Nacio.</v>
      </c>
      <c r="Q25" s="212" t="str">
        <f>'Anexo I. Abreviaturas'!$B$8</f>
        <v>%</v>
      </c>
      <c r="R25" s="55"/>
      <c r="S25" s="50"/>
      <c r="T25" s="51"/>
      <c r="U25" s="50"/>
      <c r="V25" s="51"/>
      <c r="W25" s="50"/>
      <c r="X25" s="51"/>
      <c r="Y25" s="50"/>
      <c r="Z25" s="51"/>
      <c r="AA25" s="50"/>
      <c r="AB25" s="51"/>
      <c r="AC25" s="50"/>
    </row>
    <row r="26" spans="1:34" ht="10.5" customHeight="1" x14ac:dyDescent="0.2">
      <c r="B26" s="460" t="s">
        <v>7</v>
      </c>
      <c r="C26" s="461"/>
      <c r="D26" s="461"/>
      <c r="E26" s="461"/>
      <c r="F26" s="462"/>
      <c r="G26" s="75">
        <v>3738</v>
      </c>
      <c r="H26" s="178">
        <v>2437</v>
      </c>
      <c r="I26" s="230">
        <f t="shared" ref="I26:I43" si="4">G26+H26</f>
        <v>6175</v>
      </c>
      <c r="J26" s="75">
        <v>77</v>
      </c>
      <c r="K26" s="178">
        <v>31</v>
      </c>
      <c r="L26" s="230">
        <f t="shared" ref="L26:L43" si="5">J26+K26</f>
        <v>108</v>
      </c>
      <c r="M26" s="132">
        <f t="shared" ref="M26:M43" si="6">I26+L26</f>
        <v>6283</v>
      </c>
      <c r="N26" s="233">
        <f t="shared" ref="N26:N44" si="7">M26/M$44</f>
        <v>0.19077549037468877</v>
      </c>
      <c r="O26" s="132">
        <f>'2.2.1. Dotación. Plazas y tipos'!P36</f>
        <v>7130</v>
      </c>
      <c r="P26" s="233">
        <f t="shared" ref="P26:P44" si="8">O26/O$44</f>
        <v>0.19059584591943116</v>
      </c>
      <c r="Q26" s="217">
        <f t="shared" ref="Q26:Q44" si="9">IF(M26=0,"-",M26/O26)</f>
        <v>0.88120617110799437</v>
      </c>
      <c r="R26" s="55"/>
      <c r="S26" s="48"/>
      <c r="T26" s="49"/>
      <c r="U26" s="48"/>
      <c r="V26" s="49"/>
      <c r="W26" s="48"/>
      <c r="X26" s="49"/>
      <c r="Y26" s="48"/>
      <c r="Z26" s="49"/>
      <c r="AA26" s="48"/>
      <c r="AB26" s="49"/>
      <c r="AC26" s="48"/>
    </row>
    <row r="27" spans="1:34" ht="10.5" customHeight="1" x14ac:dyDescent="0.2">
      <c r="B27" s="440" t="s">
        <v>6</v>
      </c>
      <c r="C27" s="441"/>
      <c r="D27" s="441"/>
      <c r="E27" s="441"/>
      <c r="F27" s="442"/>
      <c r="G27" s="78">
        <v>897</v>
      </c>
      <c r="H27" s="108">
        <v>831</v>
      </c>
      <c r="I27" s="231">
        <f t="shared" si="4"/>
        <v>1728</v>
      </c>
      <c r="J27" s="78">
        <v>16</v>
      </c>
      <c r="K27" s="108">
        <v>3</v>
      </c>
      <c r="L27" s="231">
        <f t="shared" si="5"/>
        <v>19</v>
      </c>
      <c r="M27" s="169">
        <f t="shared" si="6"/>
        <v>1747</v>
      </c>
      <c r="N27" s="232">
        <f t="shared" si="7"/>
        <v>5.3045484909212362E-2</v>
      </c>
      <c r="O27" s="169">
        <f>'2.2.1. Dotación. Plazas y tipos'!P37</f>
        <v>1948</v>
      </c>
      <c r="P27" s="232">
        <f t="shared" si="8"/>
        <v>5.2073030554144722E-2</v>
      </c>
      <c r="Q27" s="218">
        <f t="shared" si="9"/>
        <v>0.89681724845995892</v>
      </c>
      <c r="R27" s="55"/>
      <c r="S27" s="48"/>
      <c r="T27" s="49"/>
      <c r="U27" s="48"/>
      <c r="V27" s="49"/>
      <c r="W27" s="48"/>
      <c r="X27" s="49"/>
      <c r="Y27" s="48"/>
      <c r="Z27" s="49"/>
      <c r="AA27" s="48"/>
      <c r="AB27" s="49"/>
      <c r="AC27" s="48"/>
    </row>
    <row r="28" spans="1:34" ht="10.5" customHeight="1" x14ac:dyDescent="0.2">
      <c r="B28" s="440" t="s">
        <v>9</v>
      </c>
      <c r="C28" s="441"/>
      <c r="D28" s="441"/>
      <c r="E28" s="441"/>
      <c r="F28" s="442"/>
      <c r="G28" s="78">
        <v>355</v>
      </c>
      <c r="H28" s="108">
        <v>226</v>
      </c>
      <c r="I28" s="231">
        <f t="shared" si="4"/>
        <v>581</v>
      </c>
      <c r="J28" s="78">
        <v>22</v>
      </c>
      <c r="K28" s="108">
        <v>22</v>
      </c>
      <c r="L28" s="231">
        <f t="shared" si="5"/>
        <v>44</v>
      </c>
      <c r="M28" s="169">
        <f t="shared" si="6"/>
        <v>625</v>
      </c>
      <c r="N28" s="232">
        <f t="shared" si="7"/>
        <v>1.8977348636667273E-2</v>
      </c>
      <c r="O28" s="169">
        <f>'2.2.1. Dotación. Plazas y tipos'!P38</f>
        <v>662</v>
      </c>
      <c r="P28" s="232">
        <f t="shared" si="8"/>
        <v>1.7696276297147744E-2</v>
      </c>
      <c r="Q28" s="218">
        <f t="shared" si="9"/>
        <v>0.9441087613293051</v>
      </c>
      <c r="R28" s="55"/>
      <c r="S28" s="48"/>
      <c r="T28" s="49"/>
      <c r="U28" s="48"/>
      <c r="V28" s="49"/>
      <c r="W28" s="48"/>
      <c r="X28" s="49"/>
      <c r="Y28" s="48"/>
      <c r="Z28" s="49"/>
      <c r="AA28" s="48"/>
      <c r="AB28" s="49"/>
      <c r="AC28" s="48"/>
    </row>
    <row r="29" spans="1:34" ht="10.5" customHeight="1" x14ac:dyDescent="0.2">
      <c r="B29" s="440" t="s">
        <v>10</v>
      </c>
      <c r="C29" s="441"/>
      <c r="D29" s="441"/>
      <c r="E29" s="441"/>
      <c r="F29" s="442"/>
      <c r="G29" s="78">
        <v>476</v>
      </c>
      <c r="H29" s="108">
        <v>324</v>
      </c>
      <c r="I29" s="231">
        <f t="shared" si="4"/>
        <v>800</v>
      </c>
      <c r="J29" s="78">
        <v>11</v>
      </c>
      <c r="K29" s="108">
        <v>7</v>
      </c>
      <c r="L29" s="231">
        <f t="shared" si="5"/>
        <v>18</v>
      </c>
      <c r="M29" s="169">
        <f t="shared" si="6"/>
        <v>818</v>
      </c>
      <c r="N29" s="232">
        <f t="shared" si="7"/>
        <v>2.4837553895670127E-2</v>
      </c>
      <c r="O29" s="169">
        <f>'2.2.1. Dotación. Plazas y tipos'!P39</f>
        <v>831</v>
      </c>
      <c r="P29" s="232">
        <f t="shared" si="8"/>
        <v>2.2213905744606913E-2</v>
      </c>
      <c r="Q29" s="218">
        <f t="shared" si="9"/>
        <v>0.98435619735258728</v>
      </c>
      <c r="R29" s="55"/>
      <c r="S29" s="48"/>
      <c r="T29" s="49"/>
      <c r="U29" s="48"/>
      <c r="V29" s="49"/>
      <c r="W29" s="48"/>
      <c r="X29" s="49"/>
      <c r="Y29" s="48"/>
      <c r="Z29" s="49"/>
      <c r="AA29" s="48"/>
      <c r="AB29" s="49"/>
      <c r="AC29" s="48"/>
    </row>
    <row r="30" spans="1:34" ht="10.5" customHeight="1" x14ac:dyDescent="0.2">
      <c r="B30" s="440" t="s">
        <v>5</v>
      </c>
      <c r="C30" s="441"/>
      <c r="D30" s="441"/>
      <c r="E30" s="441"/>
      <c r="F30" s="442"/>
      <c r="G30" s="78">
        <v>538</v>
      </c>
      <c r="H30" s="108">
        <v>388</v>
      </c>
      <c r="I30" s="231">
        <f t="shared" si="4"/>
        <v>926</v>
      </c>
      <c r="J30" s="78">
        <v>15</v>
      </c>
      <c r="K30" s="108">
        <v>15</v>
      </c>
      <c r="L30" s="231">
        <f t="shared" si="5"/>
        <v>30</v>
      </c>
      <c r="M30" s="169">
        <f t="shared" si="6"/>
        <v>956</v>
      </c>
      <c r="N30" s="232">
        <f t="shared" si="7"/>
        <v>2.9027752474646264E-2</v>
      </c>
      <c r="O30" s="169">
        <f>'2.2.1. Dotación. Plazas y tipos'!P40</f>
        <v>2483</v>
      </c>
      <c r="P30" s="232">
        <f t="shared" si="8"/>
        <v>6.637440188190008E-2</v>
      </c>
      <c r="Q30" s="218">
        <f t="shared" si="9"/>
        <v>0.38501812323801854</v>
      </c>
      <c r="R30" s="55"/>
      <c r="S30" s="48"/>
      <c r="T30" s="49"/>
      <c r="U30" s="48"/>
      <c r="V30" s="49"/>
      <c r="W30" s="48"/>
      <c r="X30" s="49"/>
      <c r="Y30" s="48"/>
      <c r="Z30" s="49"/>
      <c r="AA30" s="48"/>
      <c r="AB30" s="49"/>
      <c r="AC30" s="48"/>
    </row>
    <row r="31" spans="1:34" ht="10.5" customHeight="1" x14ac:dyDescent="0.2">
      <c r="B31" s="440" t="s">
        <v>4</v>
      </c>
      <c r="C31" s="441"/>
      <c r="D31" s="441"/>
      <c r="E31" s="441"/>
      <c r="F31" s="442"/>
      <c r="G31" s="78">
        <v>232</v>
      </c>
      <c r="H31" s="108">
        <v>214</v>
      </c>
      <c r="I31" s="231">
        <f t="shared" si="4"/>
        <v>446</v>
      </c>
      <c r="J31" s="78">
        <v>6</v>
      </c>
      <c r="K31" s="108">
        <v>3</v>
      </c>
      <c r="L31" s="231">
        <f t="shared" si="5"/>
        <v>9</v>
      </c>
      <c r="M31" s="169">
        <f t="shared" si="6"/>
        <v>455</v>
      </c>
      <c r="N31" s="232">
        <f t="shared" si="7"/>
        <v>1.3815509807493775E-2</v>
      </c>
      <c r="O31" s="169">
        <f>'2.2.1. Dotación. Plazas y tipos'!P41</f>
        <v>510</v>
      </c>
      <c r="P31" s="232">
        <f t="shared" si="8"/>
        <v>1.3633082947953701E-2</v>
      </c>
      <c r="Q31" s="218">
        <f t="shared" si="9"/>
        <v>0.89215686274509809</v>
      </c>
      <c r="R31" s="55"/>
      <c r="S31" s="48"/>
      <c r="T31" s="49"/>
      <c r="U31" s="48"/>
      <c r="V31" s="49"/>
      <c r="W31" s="48"/>
      <c r="X31" s="49"/>
      <c r="Y31" s="48"/>
      <c r="Z31" s="49"/>
      <c r="AA31" s="48"/>
      <c r="AB31" s="49"/>
      <c r="AC31" s="48"/>
    </row>
    <row r="32" spans="1:34" ht="10.5" customHeight="1" x14ac:dyDescent="0.2">
      <c r="B32" s="440" t="s">
        <v>3</v>
      </c>
      <c r="C32" s="441"/>
      <c r="D32" s="441"/>
      <c r="E32" s="441"/>
      <c r="F32" s="442"/>
      <c r="G32" s="78">
        <v>2615</v>
      </c>
      <c r="H32" s="108">
        <v>1911</v>
      </c>
      <c r="I32" s="231">
        <f t="shared" si="4"/>
        <v>4526</v>
      </c>
      <c r="J32" s="78">
        <v>151</v>
      </c>
      <c r="K32" s="108">
        <v>131</v>
      </c>
      <c r="L32" s="231">
        <f t="shared" si="5"/>
        <v>282</v>
      </c>
      <c r="M32" s="169">
        <f t="shared" si="6"/>
        <v>4808</v>
      </c>
      <c r="N32" s="232">
        <f t="shared" si="7"/>
        <v>0.145988947592154</v>
      </c>
      <c r="O32" s="169">
        <f>'2.2.1. Dotación. Plazas y tipos'!P42</f>
        <v>5350</v>
      </c>
      <c r="P32" s="232">
        <f t="shared" si="8"/>
        <v>0.14301371327755352</v>
      </c>
      <c r="Q32" s="218">
        <f t="shared" si="9"/>
        <v>0.89869158878504674</v>
      </c>
      <c r="R32" s="55"/>
      <c r="S32" s="48"/>
      <c r="T32" s="49"/>
      <c r="U32" s="48"/>
      <c r="V32" s="49"/>
      <c r="W32" s="48"/>
      <c r="X32" s="49"/>
      <c r="Y32" s="48"/>
      <c r="Z32" s="49"/>
      <c r="AA32" s="48"/>
      <c r="AB32" s="49"/>
      <c r="AC32" s="48"/>
    </row>
    <row r="33" spans="2:29" ht="10.5" customHeight="1" x14ac:dyDescent="0.2">
      <c r="B33" s="440" t="s">
        <v>11</v>
      </c>
      <c r="C33" s="441"/>
      <c r="D33" s="441"/>
      <c r="E33" s="441"/>
      <c r="F33" s="442"/>
      <c r="G33" s="78">
        <v>1046</v>
      </c>
      <c r="H33" s="108">
        <v>759</v>
      </c>
      <c r="I33" s="231">
        <f t="shared" si="4"/>
        <v>1805</v>
      </c>
      <c r="J33" s="78">
        <v>18</v>
      </c>
      <c r="K33" s="108">
        <v>8</v>
      </c>
      <c r="L33" s="231">
        <f t="shared" si="5"/>
        <v>26</v>
      </c>
      <c r="M33" s="169">
        <f t="shared" si="6"/>
        <v>1831</v>
      </c>
      <c r="N33" s="232">
        <f t="shared" si="7"/>
        <v>5.5596040565980442E-2</v>
      </c>
      <c r="O33" s="169">
        <f>'2.2.1. Dotación. Plazas y tipos'!P43</f>
        <v>2234</v>
      </c>
      <c r="P33" s="232">
        <f t="shared" si="8"/>
        <v>5.9718249619075625E-2</v>
      </c>
      <c r="Q33" s="218">
        <f t="shared" si="9"/>
        <v>0.81960608773500443</v>
      </c>
      <c r="R33" s="55"/>
      <c r="S33" s="48"/>
      <c r="T33" s="49"/>
      <c r="U33" s="48"/>
      <c r="V33" s="49"/>
      <c r="W33" s="48"/>
      <c r="X33" s="49"/>
      <c r="Y33" s="48"/>
      <c r="Z33" s="49"/>
      <c r="AA33" s="48"/>
      <c r="AB33" s="49"/>
      <c r="AC33" s="48"/>
    </row>
    <row r="34" spans="2:29" ht="10.5" customHeight="1" x14ac:dyDescent="0.2">
      <c r="B34" s="440" t="s">
        <v>12</v>
      </c>
      <c r="C34" s="441"/>
      <c r="D34" s="441"/>
      <c r="E34" s="441"/>
      <c r="F34" s="442"/>
      <c r="G34" s="78">
        <v>4351</v>
      </c>
      <c r="H34" s="108">
        <v>3382</v>
      </c>
      <c r="I34" s="231">
        <f t="shared" si="4"/>
        <v>7733</v>
      </c>
      <c r="J34" s="78">
        <v>27</v>
      </c>
      <c r="K34" s="108">
        <v>15</v>
      </c>
      <c r="L34" s="231">
        <f t="shared" si="5"/>
        <v>42</v>
      </c>
      <c r="M34" s="169">
        <f t="shared" si="6"/>
        <v>7775</v>
      </c>
      <c r="N34" s="232">
        <f t="shared" si="7"/>
        <v>0.2360782170401409</v>
      </c>
      <c r="O34" s="169">
        <f>'2.2.1. Dotación. Plazas y tipos'!P44</f>
        <v>8124</v>
      </c>
      <c r="P34" s="232">
        <f t="shared" si="8"/>
        <v>0.21716699190034483</v>
      </c>
      <c r="Q34" s="218">
        <f t="shared" si="9"/>
        <v>0.95704086656819298</v>
      </c>
      <c r="R34" s="55"/>
      <c r="S34" s="48"/>
      <c r="T34" s="49"/>
      <c r="U34" s="48"/>
      <c r="V34" s="49"/>
      <c r="W34" s="48"/>
      <c r="X34" s="49"/>
      <c r="Y34" s="48"/>
      <c r="Z34" s="49"/>
      <c r="AA34" s="48"/>
      <c r="AB34" s="49"/>
      <c r="AC34" s="48"/>
    </row>
    <row r="35" spans="2:29" ht="10.5" customHeight="1" x14ac:dyDescent="0.2">
      <c r="B35" s="440" t="s">
        <v>2</v>
      </c>
      <c r="C35" s="441"/>
      <c r="D35" s="441"/>
      <c r="E35" s="441"/>
      <c r="F35" s="442"/>
      <c r="G35" s="78">
        <v>1381</v>
      </c>
      <c r="H35" s="108">
        <v>796</v>
      </c>
      <c r="I35" s="231">
        <f t="shared" si="4"/>
        <v>2177</v>
      </c>
      <c r="J35" s="78">
        <v>80</v>
      </c>
      <c r="K35" s="108">
        <v>39</v>
      </c>
      <c r="L35" s="231">
        <f t="shared" si="5"/>
        <v>119</v>
      </c>
      <c r="M35" s="169">
        <f t="shared" si="6"/>
        <v>2296</v>
      </c>
      <c r="N35" s="232">
        <f t="shared" si="7"/>
        <v>6.9715187951660901E-2</v>
      </c>
      <c r="O35" s="169">
        <f>'2.2.1. Dotación. Plazas y tipos'!P45</f>
        <v>2330</v>
      </c>
      <c r="P35" s="232">
        <f t="shared" si="8"/>
        <v>6.2284476997513966E-2</v>
      </c>
      <c r="Q35" s="218">
        <f t="shared" si="9"/>
        <v>0.98540772532188836</v>
      </c>
      <c r="R35" s="226"/>
      <c r="S35" s="48"/>
      <c r="T35" s="49"/>
      <c r="U35" s="48"/>
      <c r="V35" s="49"/>
      <c r="W35" s="48"/>
      <c r="X35" s="49"/>
      <c r="Y35" s="48"/>
      <c r="Z35" s="49"/>
      <c r="AA35" s="48"/>
      <c r="AB35" s="49"/>
      <c r="AC35" s="48"/>
    </row>
    <row r="36" spans="2:29" ht="10.5" customHeight="1" x14ac:dyDescent="0.2">
      <c r="B36" s="440" t="s">
        <v>1</v>
      </c>
      <c r="C36" s="441"/>
      <c r="D36" s="441"/>
      <c r="E36" s="441"/>
      <c r="F36" s="442"/>
      <c r="G36" s="78">
        <v>765</v>
      </c>
      <c r="H36" s="108">
        <v>553</v>
      </c>
      <c r="I36" s="231">
        <f t="shared" si="4"/>
        <v>1318</v>
      </c>
      <c r="J36" s="78">
        <v>22</v>
      </c>
      <c r="K36" s="108">
        <v>21</v>
      </c>
      <c r="L36" s="231">
        <f t="shared" si="5"/>
        <v>43</v>
      </c>
      <c r="M36" s="169">
        <f t="shared" si="6"/>
        <v>1361</v>
      </c>
      <c r="N36" s="232">
        <f t="shared" si="7"/>
        <v>4.1325074391206654E-2</v>
      </c>
      <c r="O36" s="169">
        <f>'2.2.1. Dotación. Plazas y tipos'!P46</f>
        <v>1466</v>
      </c>
      <c r="P36" s="232">
        <f t="shared" si="8"/>
        <v>3.9188430591568874E-2</v>
      </c>
      <c r="Q36" s="218">
        <f t="shared" si="9"/>
        <v>0.92837653478854021</v>
      </c>
      <c r="R36" s="226"/>
      <c r="S36" s="48"/>
      <c r="T36" s="49"/>
      <c r="U36" s="48"/>
      <c r="V36" s="49"/>
      <c r="W36" s="48"/>
      <c r="X36" s="49"/>
      <c r="Y36" s="48"/>
      <c r="Z36" s="49"/>
      <c r="AA36" s="48"/>
      <c r="AB36" s="49"/>
      <c r="AC36" s="48"/>
    </row>
    <row r="37" spans="2:29" ht="10.5" customHeight="1" x14ac:dyDescent="0.2">
      <c r="B37" s="440" t="s">
        <v>8</v>
      </c>
      <c r="C37" s="441"/>
      <c r="D37" s="441"/>
      <c r="E37" s="441"/>
      <c r="F37" s="442"/>
      <c r="G37" s="78">
        <v>1427</v>
      </c>
      <c r="H37" s="108">
        <v>867</v>
      </c>
      <c r="I37" s="231">
        <f t="shared" si="4"/>
        <v>2294</v>
      </c>
      <c r="J37" s="78">
        <v>45</v>
      </c>
      <c r="K37" s="108">
        <v>28</v>
      </c>
      <c r="L37" s="231">
        <f t="shared" si="5"/>
        <v>73</v>
      </c>
      <c r="M37" s="169">
        <f t="shared" si="6"/>
        <v>2367</v>
      </c>
      <c r="N37" s="232">
        <f t="shared" si="7"/>
        <v>7.1871014756786297E-2</v>
      </c>
      <c r="O37" s="169">
        <f>'2.2.1. Dotación. Plazas y tipos'!P47</f>
        <v>2557</v>
      </c>
      <c r="P37" s="232">
        <f t="shared" si="8"/>
        <v>6.8352535486112961E-2</v>
      </c>
      <c r="Q37" s="218">
        <f t="shared" si="9"/>
        <v>0.92569417285881894</v>
      </c>
      <c r="R37" s="226"/>
      <c r="S37" s="48"/>
      <c r="T37" s="49"/>
      <c r="U37" s="48"/>
      <c r="V37" s="49"/>
      <c r="W37" s="48"/>
      <c r="X37" s="49"/>
      <c r="Y37" s="48"/>
      <c r="Z37" s="49"/>
      <c r="AA37" s="48"/>
      <c r="AB37" s="49"/>
      <c r="AC37" s="48"/>
    </row>
    <row r="38" spans="2:29" ht="10.5" customHeight="1" x14ac:dyDescent="0.2">
      <c r="B38" s="440" t="s">
        <v>13</v>
      </c>
      <c r="C38" s="441"/>
      <c r="D38" s="441"/>
      <c r="E38" s="441"/>
      <c r="F38" s="442"/>
      <c r="G38" s="78">
        <v>0</v>
      </c>
      <c r="H38" s="108">
        <v>0</v>
      </c>
      <c r="I38" s="231">
        <f t="shared" si="4"/>
        <v>0</v>
      </c>
      <c r="J38" s="78">
        <v>0</v>
      </c>
      <c r="K38" s="108">
        <v>0</v>
      </c>
      <c r="L38" s="231">
        <f t="shared" si="5"/>
        <v>0</v>
      </c>
      <c r="M38" s="169">
        <f t="shared" si="6"/>
        <v>0</v>
      </c>
      <c r="N38" s="232">
        <f t="shared" si="7"/>
        <v>0</v>
      </c>
      <c r="O38" s="169">
        <f>'2.2.1. Dotación. Plazas y tipos'!P48</f>
        <v>0</v>
      </c>
      <c r="P38" s="232">
        <f t="shared" si="8"/>
        <v>0</v>
      </c>
      <c r="Q38" s="218" t="str">
        <f t="shared" si="9"/>
        <v>-</v>
      </c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</row>
    <row r="39" spans="2:29" ht="10.5" customHeight="1" x14ac:dyDescent="0.2">
      <c r="B39" s="440" t="s">
        <v>14</v>
      </c>
      <c r="C39" s="441"/>
      <c r="D39" s="441"/>
      <c r="E39" s="441"/>
      <c r="F39" s="442"/>
      <c r="G39" s="78">
        <v>653</v>
      </c>
      <c r="H39" s="108">
        <v>413</v>
      </c>
      <c r="I39" s="231">
        <f t="shared" si="4"/>
        <v>1066</v>
      </c>
      <c r="J39" s="78">
        <v>8</v>
      </c>
      <c r="K39" s="108">
        <v>7</v>
      </c>
      <c r="L39" s="231">
        <f t="shared" si="5"/>
        <v>15</v>
      </c>
      <c r="M39" s="169">
        <f t="shared" si="6"/>
        <v>1081</v>
      </c>
      <c r="N39" s="232">
        <f t="shared" si="7"/>
        <v>3.2823222201979717E-2</v>
      </c>
      <c r="O39" s="169">
        <f>'2.2.1. Dotación. Plazas y tipos'!P49</f>
        <v>1116</v>
      </c>
      <c r="P39" s="232">
        <f t="shared" si="8"/>
        <v>2.9832393274345746E-2</v>
      </c>
      <c r="Q39" s="218">
        <f t="shared" si="9"/>
        <v>0.96863799283154117</v>
      </c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</row>
    <row r="40" spans="2:29" ht="10.5" customHeight="1" x14ac:dyDescent="0.2">
      <c r="B40" s="440" t="s">
        <v>15</v>
      </c>
      <c r="C40" s="441"/>
      <c r="D40" s="441"/>
      <c r="E40" s="441"/>
      <c r="F40" s="442"/>
      <c r="G40" s="78">
        <v>165</v>
      </c>
      <c r="H40" s="108">
        <v>146</v>
      </c>
      <c r="I40" s="231">
        <f t="shared" si="4"/>
        <v>311</v>
      </c>
      <c r="J40" s="78">
        <v>2</v>
      </c>
      <c r="K40" s="108">
        <v>4</v>
      </c>
      <c r="L40" s="231">
        <f t="shared" si="5"/>
        <v>6</v>
      </c>
      <c r="M40" s="169">
        <f t="shared" si="6"/>
        <v>317</v>
      </c>
      <c r="N40" s="232">
        <f t="shared" si="7"/>
        <v>9.6253112285176416E-3</v>
      </c>
      <c r="O40" s="169">
        <f>'2.2.1. Dotación. Plazas y tipos'!P50</f>
        <v>449</v>
      </c>
      <c r="P40" s="232">
        <f t="shared" si="8"/>
        <v>1.200245930123767E-2</v>
      </c>
      <c r="Q40" s="218">
        <f t="shared" si="9"/>
        <v>0.70601336302895323</v>
      </c>
      <c r="R40" s="55"/>
      <c r="S40" s="23"/>
      <c r="T40" s="55"/>
      <c r="U40" s="23"/>
      <c r="V40" s="56"/>
      <c r="W40" s="56"/>
      <c r="X40" s="55"/>
      <c r="Y40" s="23"/>
      <c r="Z40" s="56"/>
      <c r="AA40" s="56"/>
      <c r="AB40" s="56"/>
      <c r="AC40" s="56"/>
    </row>
    <row r="41" spans="2:29" ht="10.5" customHeight="1" x14ac:dyDescent="0.2">
      <c r="B41" s="440" t="s">
        <v>16</v>
      </c>
      <c r="C41" s="441"/>
      <c r="D41" s="441"/>
      <c r="E41" s="441"/>
      <c r="F41" s="442"/>
      <c r="G41" s="78">
        <v>60</v>
      </c>
      <c r="H41" s="108">
        <v>59</v>
      </c>
      <c r="I41" s="231">
        <f t="shared" si="4"/>
        <v>119</v>
      </c>
      <c r="J41" s="78">
        <v>4</v>
      </c>
      <c r="K41" s="108">
        <v>3</v>
      </c>
      <c r="L41" s="231">
        <f t="shared" si="5"/>
        <v>7</v>
      </c>
      <c r="M41" s="169">
        <f t="shared" si="6"/>
        <v>126</v>
      </c>
      <c r="N41" s="232">
        <f t="shared" si="7"/>
        <v>3.8258334851521223E-3</v>
      </c>
      <c r="O41" s="169">
        <f>'2.2.1. Dotación. Plazas y tipos'!P51</f>
        <v>130</v>
      </c>
      <c r="P41" s="232">
        <f t="shared" si="8"/>
        <v>3.4750995749685903E-3</v>
      </c>
      <c r="Q41" s="218">
        <f t="shared" si="9"/>
        <v>0.96923076923076923</v>
      </c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</row>
    <row r="42" spans="2:29" ht="10.5" customHeight="1" x14ac:dyDescent="0.2">
      <c r="B42" s="440" t="s">
        <v>17</v>
      </c>
      <c r="C42" s="441"/>
      <c r="D42" s="441"/>
      <c r="E42" s="441"/>
      <c r="F42" s="442"/>
      <c r="G42" s="78">
        <v>0</v>
      </c>
      <c r="H42" s="108">
        <v>0</v>
      </c>
      <c r="I42" s="231">
        <f t="shared" si="4"/>
        <v>0</v>
      </c>
      <c r="J42" s="78">
        <v>0</v>
      </c>
      <c r="K42" s="108">
        <v>0</v>
      </c>
      <c r="L42" s="231">
        <f t="shared" si="5"/>
        <v>0</v>
      </c>
      <c r="M42" s="169">
        <f t="shared" si="6"/>
        <v>0</v>
      </c>
      <c r="N42" s="232">
        <f t="shared" si="7"/>
        <v>0</v>
      </c>
      <c r="O42" s="169">
        <f>'2.2.1. Dotación. Plazas y tipos'!P52</f>
        <v>0</v>
      </c>
      <c r="P42" s="232">
        <f t="shared" si="8"/>
        <v>0</v>
      </c>
      <c r="Q42" s="218" t="str">
        <f t="shared" si="9"/>
        <v>-</v>
      </c>
      <c r="R42" s="51"/>
      <c r="S42" s="50"/>
      <c r="T42" s="51"/>
      <c r="U42" s="50"/>
      <c r="V42" s="51"/>
      <c r="W42" s="71"/>
      <c r="X42" s="51"/>
      <c r="Y42" s="71"/>
      <c r="Z42" s="51"/>
      <c r="AA42" s="71"/>
      <c r="AB42" s="51"/>
      <c r="AC42" s="71"/>
    </row>
    <row r="43" spans="2:29" ht="10.5" customHeight="1" x14ac:dyDescent="0.2">
      <c r="B43" s="440" t="s">
        <v>0</v>
      </c>
      <c r="C43" s="441"/>
      <c r="D43" s="441"/>
      <c r="E43" s="441"/>
      <c r="F43" s="442"/>
      <c r="G43" s="78">
        <v>46</v>
      </c>
      <c r="H43" s="108">
        <v>42</v>
      </c>
      <c r="I43" s="231">
        <f t="shared" si="4"/>
        <v>88</v>
      </c>
      <c r="J43" s="78">
        <v>0</v>
      </c>
      <c r="K43" s="108">
        <v>0</v>
      </c>
      <c r="L43" s="231">
        <f t="shared" si="5"/>
        <v>0</v>
      </c>
      <c r="M43" s="169">
        <f t="shared" si="6"/>
        <v>88</v>
      </c>
      <c r="N43" s="232">
        <f t="shared" si="7"/>
        <v>2.6720106880427524E-3</v>
      </c>
      <c r="O43" s="169">
        <f>'2.2.1. Dotación. Plazas y tipos'!P53</f>
        <v>89</v>
      </c>
      <c r="P43" s="232">
        <f t="shared" si="8"/>
        <v>2.3791066320938813E-3</v>
      </c>
      <c r="Q43" s="218">
        <f t="shared" si="9"/>
        <v>0.9887640449438202</v>
      </c>
      <c r="R43" s="226"/>
      <c r="S43" s="48"/>
      <c r="T43" s="49"/>
      <c r="U43" s="48"/>
      <c r="V43" s="49"/>
      <c r="W43" s="48"/>
      <c r="X43" s="49"/>
      <c r="Y43" s="48"/>
      <c r="Z43" s="49"/>
      <c r="AA43" s="48"/>
      <c r="AB43" s="49"/>
      <c r="AC43" s="48"/>
    </row>
    <row r="44" spans="2:29" ht="10.5" customHeight="1" x14ac:dyDescent="0.2">
      <c r="B44" s="463" t="str">
        <f>'Anexo II. Términos'!$B$52</f>
        <v>Total nacional</v>
      </c>
      <c r="C44" s="464"/>
      <c r="D44" s="464"/>
      <c r="E44" s="464"/>
      <c r="F44" s="465"/>
      <c r="G44" s="80">
        <f t="shared" ref="G44:M44" si="10">SUM(G26:G43)</f>
        <v>18745</v>
      </c>
      <c r="H44" s="214">
        <f t="shared" si="10"/>
        <v>13348</v>
      </c>
      <c r="I44" s="229">
        <f t="shared" si="10"/>
        <v>32093</v>
      </c>
      <c r="J44" s="80">
        <f t="shared" si="10"/>
        <v>504</v>
      </c>
      <c r="K44" s="214">
        <f t="shared" si="10"/>
        <v>337</v>
      </c>
      <c r="L44" s="229">
        <f t="shared" si="10"/>
        <v>841</v>
      </c>
      <c r="M44" s="209">
        <f t="shared" si="10"/>
        <v>32934</v>
      </c>
      <c r="N44" s="83">
        <f t="shared" si="7"/>
        <v>1</v>
      </c>
      <c r="O44" s="209">
        <f>SUM(O26:O43)</f>
        <v>37409</v>
      </c>
      <c r="P44" s="83">
        <f t="shared" si="8"/>
        <v>1</v>
      </c>
      <c r="Q44" s="216">
        <f t="shared" si="9"/>
        <v>0.88037638001550433</v>
      </c>
      <c r="R44" s="226"/>
      <c r="S44" s="48"/>
      <c r="T44" s="49"/>
      <c r="U44" s="48"/>
      <c r="V44" s="49"/>
      <c r="W44" s="48"/>
      <c r="X44" s="49"/>
      <c r="Y44" s="48"/>
      <c r="Z44" s="49"/>
      <c r="AA44" s="48"/>
      <c r="AB44" s="49"/>
      <c r="AC44" s="48"/>
    </row>
    <row r="45" spans="2:29" ht="10.5" customHeight="1" x14ac:dyDescent="0.2">
      <c r="B45" s="30" t="str">
        <f>CONCATENATE("* ",'Anexo I. Abreviaturas'!$B$11,": ",'Anexo I. Abreviaturas'!$F$11)</f>
        <v>* % Nacio.: Porcentaje sobre el total nacional</v>
      </c>
      <c r="C45" s="41"/>
      <c r="D45" s="41"/>
      <c r="E45" s="41"/>
      <c r="F45" s="41"/>
      <c r="G45" s="129"/>
      <c r="H45" s="72"/>
      <c r="I45" s="72"/>
      <c r="J45" s="156"/>
      <c r="K45" s="72"/>
      <c r="L45" s="72"/>
      <c r="M45" s="156"/>
      <c r="N45" s="156"/>
      <c r="O45" s="156"/>
      <c r="P45" s="226"/>
      <c r="Q45" s="48"/>
      <c r="R45" s="49"/>
      <c r="S45" s="48"/>
      <c r="T45" s="49"/>
      <c r="U45" s="48"/>
      <c r="V45" s="49"/>
      <c r="W45" s="48"/>
      <c r="X45" s="49"/>
      <c r="Y45" s="48"/>
      <c r="Z45" s="49"/>
      <c r="AA45" s="48"/>
    </row>
    <row r="46" spans="2:29" ht="10.5" customHeight="1" x14ac:dyDescent="0.2">
      <c r="B46" s="23" t="str">
        <f>CONCATENATE("** ", 'Anexo I. Abreviaturas'!$B$12,": ",'Anexo I. Abreviaturas'!$F$12)</f>
        <v>** % Ocupac.: Porcentaje de ocupación.</v>
      </c>
      <c r="C46" s="41"/>
      <c r="D46" s="41"/>
      <c r="E46" s="41"/>
      <c r="F46" s="41"/>
      <c r="G46" s="129"/>
      <c r="H46" s="72"/>
      <c r="I46" s="72"/>
      <c r="J46" s="156"/>
      <c r="K46" s="72"/>
      <c r="L46" s="72"/>
      <c r="M46" s="156"/>
      <c r="N46" s="156"/>
      <c r="O46" s="156"/>
      <c r="P46" s="226"/>
      <c r="Q46" s="48"/>
      <c r="R46" s="49"/>
      <c r="S46" s="48"/>
      <c r="T46" s="49"/>
      <c r="U46" s="48"/>
      <c r="V46" s="49"/>
      <c r="W46" s="48"/>
      <c r="X46" s="49"/>
      <c r="Y46" s="48"/>
      <c r="Z46" s="49"/>
      <c r="AA46" s="48"/>
    </row>
    <row r="47" spans="2:29" ht="10.5" customHeight="1" x14ac:dyDescent="0.2">
      <c r="B47" s="41"/>
      <c r="C47" s="183"/>
      <c r="D47" s="183"/>
      <c r="E47" s="183"/>
      <c r="F47" s="183"/>
      <c r="G47" s="220"/>
      <c r="H47" s="221"/>
      <c r="I47" s="221"/>
      <c r="J47" s="222"/>
      <c r="K47" s="72"/>
      <c r="L47" s="72"/>
      <c r="N47" s="219"/>
      <c r="O47" s="156"/>
      <c r="P47" s="226"/>
      <c r="Q47" s="48"/>
      <c r="R47" s="49"/>
      <c r="S47" s="48"/>
      <c r="T47" s="49"/>
      <c r="U47" s="48"/>
      <c r="V47" s="49"/>
      <c r="W47" s="48"/>
      <c r="X47" s="49"/>
      <c r="Y47" s="48"/>
      <c r="Z47" s="49"/>
      <c r="AA47" s="48"/>
      <c r="AC47" s="48"/>
    </row>
    <row r="48" spans="2:29" ht="10.5" customHeight="1" x14ac:dyDescent="0.2">
      <c r="B48" s="41"/>
      <c r="C48" s="183"/>
      <c r="D48" s="183"/>
      <c r="E48" s="183"/>
      <c r="F48" s="183"/>
      <c r="G48" s="220"/>
      <c r="H48" s="221"/>
      <c r="I48" s="221"/>
      <c r="J48" s="222"/>
      <c r="K48" s="72"/>
      <c r="L48" s="72"/>
      <c r="M48" s="156"/>
      <c r="N48" s="219"/>
      <c r="O48" s="156"/>
      <c r="P48" s="226"/>
      <c r="Q48" s="48"/>
      <c r="R48" s="49"/>
      <c r="S48" s="48"/>
      <c r="T48" s="49"/>
      <c r="U48" s="48"/>
      <c r="V48" s="49"/>
      <c r="W48" s="48"/>
      <c r="X48" s="49"/>
      <c r="Y48" s="48"/>
      <c r="Z48" s="49"/>
      <c r="AA48" s="48"/>
    </row>
    <row r="49" spans="2:27" ht="10.5" customHeight="1" x14ac:dyDescent="0.2">
      <c r="B49" s="41"/>
      <c r="C49" s="183"/>
      <c r="D49" s="183"/>
      <c r="E49" s="183"/>
      <c r="F49" s="183"/>
      <c r="G49" s="220"/>
      <c r="H49" s="221"/>
      <c r="I49" s="221"/>
      <c r="J49" s="222"/>
      <c r="K49" s="72"/>
      <c r="L49" s="72"/>
      <c r="M49" s="156"/>
      <c r="N49" s="219"/>
      <c r="O49" s="156"/>
      <c r="P49" s="226"/>
      <c r="Q49" s="48"/>
      <c r="R49" s="49"/>
      <c r="S49" s="48"/>
      <c r="T49" s="49"/>
      <c r="U49" s="48"/>
      <c r="V49" s="49"/>
      <c r="W49" s="48"/>
      <c r="X49" s="49"/>
      <c r="Y49" s="48"/>
      <c r="Z49" s="49"/>
      <c r="AA49" s="48"/>
    </row>
    <row r="50" spans="2:27" ht="10.5" customHeight="1" x14ac:dyDescent="0.2">
      <c r="B50" s="41"/>
      <c r="C50" s="183"/>
      <c r="D50" s="183"/>
      <c r="E50" s="183"/>
      <c r="F50" s="183"/>
      <c r="G50" s="220"/>
      <c r="H50" s="221"/>
      <c r="I50" s="221"/>
      <c r="J50" s="222"/>
      <c r="K50" s="72"/>
      <c r="L50" s="72"/>
      <c r="M50" s="156"/>
      <c r="N50" s="219"/>
      <c r="O50" s="224"/>
      <c r="P50" s="226"/>
      <c r="Q50" s="48"/>
      <c r="R50" s="49"/>
      <c r="S50" s="48"/>
      <c r="T50" s="49"/>
      <c r="U50" s="48"/>
      <c r="V50" s="49"/>
      <c r="W50" s="48"/>
      <c r="X50" s="49"/>
      <c r="Y50" s="48"/>
      <c r="Z50" s="49"/>
      <c r="AA50" s="48"/>
    </row>
    <row r="51" spans="2:27" ht="10.5" customHeight="1" x14ac:dyDescent="0.2">
      <c r="B51" s="41"/>
      <c r="C51" s="183"/>
      <c r="D51" s="183"/>
      <c r="E51" s="183"/>
      <c r="F51" s="183"/>
      <c r="G51" s="220"/>
      <c r="H51" s="221"/>
      <c r="I51" s="221"/>
      <c r="J51" s="222"/>
      <c r="K51" s="72"/>
      <c r="L51" s="72"/>
      <c r="M51" s="156"/>
      <c r="N51" s="219"/>
      <c r="O51" s="156"/>
      <c r="P51" s="226"/>
      <c r="Q51" s="48"/>
      <c r="R51" s="49"/>
      <c r="S51" s="48"/>
      <c r="T51" s="49"/>
      <c r="U51" s="48"/>
      <c r="V51" s="49"/>
      <c r="W51" s="48"/>
      <c r="X51" s="49"/>
      <c r="Y51" s="48"/>
      <c r="Z51" s="49"/>
      <c r="AA51" s="48"/>
    </row>
    <row r="52" spans="2:27" ht="10.5" customHeight="1" x14ac:dyDescent="0.2">
      <c r="B52" s="41"/>
      <c r="C52" s="183"/>
      <c r="D52" s="223"/>
      <c r="E52" s="223"/>
      <c r="F52" s="223"/>
      <c r="G52" s="223"/>
      <c r="H52" s="223"/>
      <c r="I52" s="223"/>
      <c r="J52" s="223"/>
      <c r="M52" s="156"/>
      <c r="N52" s="156"/>
      <c r="O52" s="156"/>
      <c r="P52" s="226"/>
      <c r="Q52" s="48"/>
      <c r="R52" s="49"/>
      <c r="S52" s="48"/>
      <c r="T52" s="49"/>
      <c r="U52" s="48"/>
      <c r="V52" s="49"/>
      <c r="W52" s="48"/>
      <c r="X52" s="49"/>
      <c r="Y52" s="48"/>
      <c r="Z52" s="49"/>
      <c r="AA52" s="48"/>
    </row>
    <row r="53" spans="2:27" ht="10.5" customHeight="1" x14ac:dyDescent="0.2">
      <c r="B53" s="41"/>
      <c r="C53" s="183"/>
      <c r="D53" s="223"/>
      <c r="E53" s="223"/>
      <c r="F53" s="223"/>
      <c r="G53" s="223"/>
      <c r="H53" s="223"/>
      <c r="I53" s="223"/>
      <c r="J53" s="223"/>
      <c r="M53" s="156"/>
      <c r="N53" s="156"/>
      <c r="O53" s="156"/>
      <c r="P53" s="226"/>
      <c r="Q53" s="48"/>
      <c r="R53" s="49"/>
      <c r="S53" s="48"/>
      <c r="T53" s="49"/>
      <c r="U53" s="48"/>
      <c r="V53" s="49"/>
      <c r="W53" s="48"/>
      <c r="X53" s="49"/>
      <c r="Y53" s="48"/>
      <c r="Z53" s="49"/>
      <c r="AA53" s="48"/>
    </row>
    <row r="54" spans="2:27" ht="10.5" customHeight="1" x14ac:dyDescent="0.2">
      <c r="B54" s="211"/>
      <c r="C54" s="211"/>
      <c r="D54" s="211"/>
      <c r="E54" s="211"/>
      <c r="F54" s="211"/>
      <c r="G54" s="109"/>
      <c r="H54" s="110"/>
      <c r="I54" s="110"/>
      <c r="J54" s="213"/>
      <c r="K54" s="110"/>
      <c r="L54" s="110"/>
      <c r="M54" s="213"/>
      <c r="N54" s="213"/>
      <c r="O54" s="213"/>
      <c r="P54" s="228"/>
      <c r="Q54" s="82"/>
      <c r="R54" s="81"/>
      <c r="S54" s="82"/>
      <c r="T54" s="81"/>
      <c r="U54" s="82"/>
      <c r="V54" s="81"/>
      <c r="W54" s="82"/>
      <c r="X54" s="81"/>
      <c r="Y54" s="82"/>
      <c r="Z54" s="81"/>
      <c r="AA54" s="82"/>
    </row>
    <row r="55" spans="2:27" ht="10.5" customHeight="1" x14ac:dyDescent="0.2">
      <c r="B55" s="211"/>
      <c r="C55" s="211"/>
      <c r="D55" s="211"/>
      <c r="E55" s="211"/>
      <c r="F55" s="211"/>
      <c r="G55" s="109"/>
      <c r="H55" s="110"/>
      <c r="I55" s="110"/>
      <c r="J55" s="213"/>
      <c r="K55" s="110"/>
      <c r="L55" s="110"/>
      <c r="M55" s="213"/>
      <c r="N55" s="213"/>
      <c r="O55" s="213"/>
      <c r="P55" s="228"/>
      <c r="Q55" s="82"/>
      <c r="R55" s="81"/>
      <c r="S55" s="82"/>
      <c r="T55" s="81"/>
      <c r="U55" s="82"/>
      <c r="V55" s="81"/>
      <c r="W55" s="82"/>
      <c r="X55" s="81"/>
      <c r="Y55" s="82"/>
      <c r="Z55" s="81"/>
      <c r="AA55" s="82"/>
    </row>
    <row r="56" spans="2:27" ht="10.5" customHeight="1" x14ac:dyDescent="0.2">
      <c r="B56" s="211"/>
      <c r="C56" s="211"/>
      <c r="D56" s="211"/>
      <c r="E56" s="211"/>
      <c r="F56" s="211"/>
      <c r="G56" s="109"/>
      <c r="H56" s="110"/>
      <c r="I56" s="110"/>
      <c r="J56" s="213"/>
      <c r="K56" s="110"/>
      <c r="L56" s="110"/>
      <c r="M56" s="213"/>
      <c r="N56" s="213"/>
      <c r="O56" s="213"/>
      <c r="P56" s="228"/>
      <c r="Q56" s="82"/>
      <c r="R56" s="81"/>
      <c r="S56" s="82"/>
      <c r="T56" s="81"/>
      <c r="U56" s="82"/>
      <c r="V56" s="81"/>
      <c r="W56" s="82"/>
      <c r="X56" s="81"/>
      <c r="Y56" s="82"/>
      <c r="Z56" s="81"/>
      <c r="AA56" s="82"/>
    </row>
    <row r="57" spans="2:27" ht="10.5" customHeight="1" x14ac:dyDescent="0.2">
      <c r="B57" s="211"/>
      <c r="C57" s="211"/>
      <c r="D57" s="211"/>
      <c r="E57" s="211"/>
      <c r="F57" s="211"/>
      <c r="G57" s="109"/>
      <c r="H57" s="110"/>
      <c r="I57" s="110"/>
      <c r="J57" s="213"/>
      <c r="K57" s="110"/>
      <c r="L57" s="110"/>
      <c r="M57" s="213"/>
      <c r="N57" s="213"/>
      <c r="O57" s="213"/>
      <c r="P57" s="228"/>
      <c r="Q57" s="82"/>
      <c r="R57" s="81"/>
      <c r="S57" s="82"/>
      <c r="T57" s="81"/>
      <c r="U57" s="82"/>
      <c r="V57" s="81"/>
      <c r="W57" s="82"/>
      <c r="X57" s="81"/>
      <c r="Y57" s="82"/>
      <c r="Z57" s="81"/>
      <c r="AA57" s="82"/>
    </row>
    <row r="58" spans="2:27" ht="10.5" customHeight="1" x14ac:dyDescent="0.2">
      <c r="B58" s="211"/>
      <c r="C58" s="211"/>
      <c r="D58" s="211"/>
      <c r="E58" s="211"/>
      <c r="F58" s="211"/>
      <c r="G58" s="109"/>
      <c r="H58" s="110"/>
      <c r="I58" s="110"/>
      <c r="J58" s="213"/>
      <c r="K58" s="110"/>
      <c r="L58" s="110"/>
      <c r="M58" s="213"/>
      <c r="N58" s="213"/>
      <c r="O58" s="213"/>
      <c r="P58" s="228"/>
      <c r="Q58" s="82"/>
      <c r="R58" s="81"/>
      <c r="S58" s="82"/>
      <c r="T58" s="81"/>
      <c r="U58" s="82"/>
      <c r="V58" s="81"/>
      <c r="W58" s="82"/>
      <c r="X58" s="81"/>
      <c r="Y58" s="82"/>
      <c r="Z58" s="81"/>
      <c r="AA58" s="82"/>
    </row>
    <row r="59" spans="2:27" ht="10.5" customHeight="1" x14ac:dyDescent="0.2">
      <c r="B59" s="211"/>
      <c r="C59" s="211"/>
      <c r="D59" s="211"/>
      <c r="E59" s="211"/>
      <c r="F59" s="211"/>
      <c r="G59" s="109"/>
      <c r="H59" s="110"/>
      <c r="I59" s="110"/>
      <c r="J59" s="213"/>
      <c r="K59" s="110"/>
      <c r="L59" s="110"/>
      <c r="M59" s="213"/>
      <c r="N59" s="213"/>
      <c r="O59" s="213"/>
      <c r="P59" s="228"/>
      <c r="Q59" s="82"/>
      <c r="R59" s="81"/>
      <c r="S59" s="82"/>
      <c r="T59" s="81"/>
      <c r="U59" s="82"/>
      <c r="V59" s="81"/>
      <c r="W59" s="82"/>
      <c r="X59" s="81"/>
      <c r="Y59" s="82"/>
      <c r="Z59" s="81"/>
      <c r="AA59" s="82"/>
    </row>
    <row r="60" spans="2:27" ht="10.5" customHeight="1" x14ac:dyDescent="0.2">
      <c r="B60" s="211"/>
      <c r="C60" s="211"/>
      <c r="D60" s="211"/>
      <c r="E60" s="211"/>
      <c r="F60" s="211"/>
      <c r="G60" s="109"/>
      <c r="H60" s="110"/>
      <c r="I60" s="110"/>
      <c r="J60" s="213"/>
      <c r="K60" s="110"/>
      <c r="L60" s="110"/>
      <c r="M60" s="213"/>
      <c r="N60" s="213"/>
      <c r="O60" s="213"/>
      <c r="P60" s="228"/>
      <c r="Q60" s="82"/>
      <c r="R60" s="81"/>
      <c r="S60" s="82"/>
      <c r="T60" s="81"/>
      <c r="U60" s="82"/>
      <c r="V60" s="81"/>
      <c r="W60" s="82"/>
      <c r="X60" s="81"/>
      <c r="Y60" s="82"/>
      <c r="Z60" s="81"/>
      <c r="AA60" s="82"/>
    </row>
    <row r="61" spans="2:27" ht="10.5" customHeight="1" x14ac:dyDescent="0.2">
      <c r="B61" s="211"/>
      <c r="C61" s="211"/>
      <c r="D61" s="211"/>
      <c r="E61" s="211"/>
      <c r="F61" s="211"/>
      <c r="G61" s="109"/>
      <c r="H61" s="110"/>
      <c r="I61" s="110"/>
      <c r="J61" s="213"/>
      <c r="K61" s="110"/>
      <c r="L61" s="110"/>
      <c r="M61" s="213"/>
      <c r="N61" s="213"/>
      <c r="O61" s="213"/>
      <c r="P61" s="228"/>
      <c r="Q61" s="82"/>
      <c r="R61" s="81"/>
      <c r="S61" s="82"/>
      <c r="T61" s="81"/>
      <c r="U61" s="82"/>
      <c r="V61" s="81"/>
      <c r="W61" s="82"/>
      <c r="X61" s="81"/>
      <c r="Y61" s="82"/>
      <c r="Z61" s="81"/>
      <c r="AA61" s="82"/>
    </row>
    <row r="62" spans="2:27" ht="10.5" customHeight="1" x14ac:dyDescent="0.2">
      <c r="B62" s="211"/>
      <c r="C62" s="211"/>
      <c r="D62" s="211"/>
      <c r="E62" s="211"/>
      <c r="F62" s="211"/>
      <c r="G62" s="109"/>
      <c r="H62" s="110"/>
      <c r="I62" s="110"/>
      <c r="J62" s="213"/>
      <c r="K62" s="110"/>
      <c r="L62" s="110"/>
      <c r="M62" s="213"/>
      <c r="N62" s="213"/>
      <c r="O62" s="213"/>
      <c r="P62" s="228"/>
      <c r="Q62" s="82"/>
      <c r="R62" s="81"/>
      <c r="S62" s="82"/>
      <c r="T62" s="81"/>
      <c r="U62" s="82"/>
      <c r="V62" s="81"/>
      <c r="W62" s="82"/>
      <c r="X62" s="81"/>
      <c r="Y62" s="82"/>
      <c r="Z62" s="81"/>
      <c r="AA62" s="82"/>
    </row>
    <row r="63" spans="2:27" ht="10.5" customHeight="1" x14ac:dyDescent="0.2">
      <c r="B63" s="211"/>
      <c r="C63" s="211"/>
      <c r="D63" s="211"/>
      <c r="E63" s="211"/>
      <c r="F63" s="211"/>
      <c r="G63" s="109"/>
      <c r="H63" s="110"/>
      <c r="I63" s="110"/>
      <c r="J63" s="213"/>
      <c r="K63" s="110"/>
      <c r="L63" s="110"/>
      <c r="M63" s="213"/>
      <c r="N63" s="213"/>
      <c r="O63" s="213"/>
      <c r="P63" s="228"/>
      <c r="Q63" s="82"/>
      <c r="R63" s="81"/>
      <c r="S63" s="82"/>
      <c r="T63" s="81"/>
      <c r="U63" s="82"/>
      <c r="V63" s="81"/>
      <c r="W63" s="82"/>
      <c r="X63" s="81"/>
      <c r="Y63" s="82"/>
      <c r="Z63" s="81"/>
      <c r="AA63" s="82"/>
    </row>
    <row r="64" spans="2:27" ht="10.5" customHeight="1" x14ac:dyDescent="0.2">
      <c r="B64" s="211"/>
      <c r="C64" s="211"/>
      <c r="D64" s="211"/>
      <c r="E64" s="211"/>
      <c r="F64" s="211"/>
      <c r="G64" s="109"/>
      <c r="H64" s="110"/>
      <c r="I64" s="110"/>
      <c r="J64" s="213"/>
      <c r="K64" s="110"/>
      <c r="L64" s="110"/>
      <c r="M64" s="213"/>
      <c r="N64" s="213"/>
      <c r="O64" s="213"/>
      <c r="P64" s="228"/>
      <c r="Q64" s="82"/>
      <c r="R64" s="81"/>
      <c r="S64" s="82"/>
      <c r="T64" s="81"/>
      <c r="U64" s="82"/>
      <c r="V64" s="81"/>
      <c r="W64" s="82"/>
      <c r="X64" s="81"/>
      <c r="Y64" s="82"/>
      <c r="Z64" s="81"/>
      <c r="AA64" s="82"/>
    </row>
    <row r="65" spans="2:27" ht="10.5" customHeight="1" x14ac:dyDescent="0.2">
      <c r="B65" s="211"/>
      <c r="C65" s="211"/>
      <c r="D65" s="211"/>
      <c r="E65" s="211"/>
      <c r="F65" s="211"/>
      <c r="G65" s="109"/>
      <c r="H65" s="110"/>
      <c r="I65" s="110"/>
      <c r="J65" s="213"/>
      <c r="K65" s="110"/>
      <c r="L65" s="110"/>
      <c r="M65" s="213"/>
      <c r="N65" s="213"/>
      <c r="O65" s="213"/>
      <c r="P65" s="228"/>
      <c r="Q65" s="82"/>
      <c r="R65" s="81"/>
      <c r="S65" s="82"/>
      <c r="T65" s="81"/>
      <c r="U65" s="82"/>
      <c r="V65" s="81"/>
      <c r="W65" s="82"/>
      <c r="X65" s="81"/>
      <c r="Y65" s="82"/>
      <c r="Z65" s="81"/>
      <c r="AA65" s="82"/>
    </row>
    <row r="66" spans="2:27" ht="10.5" customHeight="1" x14ac:dyDescent="0.2">
      <c r="B66" s="211"/>
      <c r="C66" s="211"/>
      <c r="D66" s="211"/>
      <c r="E66" s="211"/>
      <c r="F66" s="211"/>
      <c r="G66" s="109"/>
      <c r="H66" s="110"/>
      <c r="I66" s="110"/>
      <c r="J66" s="213"/>
      <c r="K66" s="110"/>
      <c r="L66" s="110"/>
      <c r="M66" s="213"/>
      <c r="N66" s="213"/>
      <c r="O66" s="213"/>
      <c r="P66" s="228"/>
      <c r="Q66" s="82"/>
      <c r="R66" s="81"/>
      <c r="S66" s="82"/>
      <c r="T66" s="81"/>
      <c r="U66" s="82"/>
      <c r="V66" s="81"/>
      <c r="W66" s="82"/>
      <c r="X66" s="81"/>
      <c r="Y66" s="82"/>
      <c r="Z66" s="81"/>
      <c r="AA66" s="82"/>
    </row>
    <row r="67" spans="2:27" ht="10.5" customHeight="1" x14ac:dyDescent="0.2">
      <c r="B67" s="211"/>
      <c r="C67" s="211"/>
      <c r="D67" s="211"/>
      <c r="E67" s="211"/>
      <c r="F67" s="211"/>
      <c r="G67" s="109"/>
      <c r="H67" s="110"/>
      <c r="I67" s="110"/>
      <c r="J67" s="213"/>
      <c r="K67" s="110"/>
      <c r="L67" s="110"/>
      <c r="M67" s="213"/>
      <c r="N67" s="213"/>
      <c r="O67" s="213"/>
      <c r="P67" s="228"/>
      <c r="Q67" s="82"/>
      <c r="R67" s="81"/>
      <c r="S67" s="82"/>
      <c r="T67" s="81"/>
      <c r="U67" s="82"/>
      <c r="V67" s="81"/>
      <c r="W67" s="82"/>
      <c r="X67" s="81"/>
      <c r="Y67" s="82"/>
      <c r="Z67" s="81"/>
      <c r="AA67" s="82"/>
    </row>
    <row r="68" spans="2:27" ht="10.5" customHeight="1" x14ac:dyDescent="0.2">
      <c r="B68" s="211"/>
      <c r="C68" s="211"/>
      <c r="D68" s="211"/>
      <c r="E68" s="211"/>
      <c r="F68" s="211"/>
      <c r="G68" s="109"/>
      <c r="H68" s="110"/>
      <c r="I68" s="110"/>
      <c r="J68" s="213"/>
      <c r="K68" s="110"/>
      <c r="L68" s="110"/>
      <c r="M68" s="213"/>
      <c r="N68" s="213"/>
      <c r="O68" s="213"/>
      <c r="P68" s="228"/>
      <c r="Q68" s="82"/>
      <c r="R68" s="81"/>
      <c r="S68" s="82"/>
      <c r="T68" s="81"/>
      <c r="U68" s="82"/>
      <c r="V68" s="81"/>
      <c r="W68" s="82"/>
      <c r="X68" s="81"/>
      <c r="Y68" s="82"/>
      <c r="Z68" s="81"/>
      <c r="AA68" s="82"/>
    </row>
    <row r="69" spans="2:27" ht="10.5" customHeight="1" x14ac:dyDescent="0.2">
      <c r="B69" s="211"/>
      <c r="C69" s="211"/>
      <c r="D69" s="211"/>
      <c r="E69" s="211"/>
      <c r="F69" s="211"/>
      <c r="G69" s="109"/>
      <c r="H69" s="110"/>
      <c r="I69" s="110"/>
      <c r="J69" s="213"/>
      <c r="K69" s="110"/>
      <c r="L69" s="110"/>
      <c r="M69" s="213"/>
      <c r="N69" s="213"/>
      <c r="O69" s="213"/>
      <c r="P69" s="228"/>
      <c r="Q69" s="82"/>
      <c r="R69" s="81"/>
      <c r="S69" s="82"/>
      <c r="T69" s="81"/>
      <c r="U69" s="82"/>
      <c r="V69" s="81"/>
      <c r="W69" s="82"/>
      <c r="X69" s="81"/>
      <c r="Y69" s="82"/>
      <c r="Z69" s="81"/>
      <c r="AA69" s="82"/>
    </row>
    <row r="70" spans="2:27" ht="10.5" customHeight="1" x14ac:dyDescent="0.2">
      <c r="B70" s="211"/>
      <c r="C70" s="211"/>
      <c r="D70" s="211"/>
      <c r="E70" s="211"/>
      <c r="F70" s="211"/>
      <c r="G70" s="109"/>
      <c r="H70" s="110"/>
      <c r="I70" s="110"/>
      <c r="J70" s="213"/>
      <c r="K70" s="110"/>
      <c r="L70" s="110"/>
      <c r="M70" s="213"/>
      <c r="N70" s="213"/>
      <c r="O70" s="213"/>
      <c r="P70" s="228"/>
      <c r="Q70" s="82"/>
      <c r="R70" s="81"/>
      <c r="S70" s="82"/>
      <c r="T70" s="81"/>
      <c r="U70" s="82"/>
      <c r="V70" s="81"/>
      <c r="W70" s="82"/>
      <c r="X70" s="81"/>
      <c r="Y70" s="82"/>
      <c r="Z70" s="81"/>
      <c r="AA70" s="82"/>
    </row>
    <row r="71" spans="2:27" ht="10.5" customHeight="1" x14ac:dyDescent="0.2">
      <c r="B71" s="211"/>
      <c r="C71" s="211"/>
      <c r="D71" s="211"/>
      <c r="E71" s="211"/>
      <c r="F71" s="211"/>
      <c r="G71" s="109"/>
      <c r="H71" s="110"/>
      <c r="I71" s="110"/>
      <c r="J71" s="213"/>
      <c r="K71" s="110"/>
      <c r="L71" s="110"/>
      <c r="M71" s="213"/>
      <c r="N71" s="213"/>
      <c r="O71" s="213"/>
      <c r="P71" s="228"/>
      <c r="Q71" s="82"/>
      <c r="R71" s="81"/>
      <c r="S71" s="82"/>
      <c r="T71" s="81"/>
      <c r="U71" s="82"/>
      <c r="V71" s="81"/>
      <c r="W71" s="82"/>
      <c r="X71" s="81"/>
      <c r="Y71" s="82"/>
      <c r="Z71" s="81"/>
      <c r="AA71" s="82"/>
    </row>
    <row r="72" spans="2:27" ht="10.5" customHeight="1" x14ac:dyDescent="0.2">
      <c r="B72" s="211"/>
      <c r="C72" s="211"/>
      <c r="D72" s="211"/>
      <c r="E72" s="211"/>
      <c r="F72" s="211"/>
      <c r="G72" s="109"/>
      <c r="H72" s="110"/>
      <c r="I72" s="110"/>
      <c r="J72" s="213"/>
      <c r="K72" s="110"/>
      <c r="L72" s="110"/>
      <c r="M72" s="213"/>
      <c r="N72" s="213"/>
      <c r="O72" s="213"/>
      <c r="P72" s="228"/>
      <c r="Q72" s="82"/>
      <c r="R72" s="81"/>
      <c r="S72" s="82"/>
      <c r="T72" s="81"/>
      <c r="U72" s="82"/>
      <c r="V72" s="81"/>
      <c r="W72" s="82"/>
      <c r="X72" s="81"/>
      <c r="Y72" s="82"/>
      <c r="Z72" s="81"/>
      <c r="AA72" s="82"/>
    </row>
    <row r="73" spans="2:27" ht="10.5" customHeight="1" x14ac:dyDescent="0.2">
      <c r="B73" s="211"/>
      <c r="C73" s="211"/>
      <c r="D73" s="211"/>
      <c r="E73" s="211"/>
      <c r="F73" s="211"/>
      <c r="G73" s="109"/>
      <c r="H73" s="110"/>
      <c r="I73" s="110"/>
      <c r="J73" s="213"/>
      <c r="K73" s="110"/>
      <c r="L73" s="110"/>
      <c r="M73" s="213"/>
      <c r="N73" s="213"/>
      <c r="O73" s="213"/>
      <c r="P73" s="228"/>
      <c r="Q73" s="82"/>
      <c r="R73" s="81"/>
      <c r="S73" s="82"/>
      <c r="T73" s="81"/>
      <c r="U73" s="82"/>
      <c r="V73" s="81"/>
      <c r="W73" s="82"/>
      <c r="X73" s="81"/>
      <c r="Y73" s="82"/>
      <c r="Z73" s="81"/>
      <c r="AA73" s="82"/>
    </row>
    <row r="74" spans="2:27" ht="10.5" customHeight="1" x14ac:dyDescent="0.2">
      <c r="B74" s="211"/>
      <c r="C74" s="211"/>
      <c r="D74" s="211"/>
      <c r="E74" s="211"/>
      <c r="F74" s="211"/>
      <c r="G74" s="109"/>
      <c r="H74" s="110"/>
      <c r="I74" s="110"/>
      <c r="J74" s="213"/>
      <c r="K74" s="110"/>
      <c r="L74" s="110"/>
      <c r="M74" s="213"/>
      <c r="N74" s="213"/>
      <c r="O74" s="213"/>
      <c r="P74" s="228"/>
      <c r="Q74" s="82"/>
      <c r="R74" s="81"/>
      <c r="S74" s="82"/>
      <c r="T74" s="81"/>
      <c r="U74" s="82"/>
      <c r="V74" s="81"/>
      <c r="W74" s="82"/>
      <c r="X74" s="81"/>
      <c r="Y74" s="82"/>
      <c r="Z74" s="81"/>
      <c r="AA74" s="82"/>
    </row>
    <row r="75" spans="2:27" ht="10.5" customHeight="1" x14ac:dyDescent="0.2">
      <c r="B75" s="211"/>
      <c r="C75" s="211"/>
      <c r="D75" s="211"/>
      <c r="E75" s="211"/>
      <c r="F75" s="211"/>
      <c r="G75" s="109"/>
      <c r="H75" s="110"/>
      <c r="I75" s="110"/>
      <c r="J75" s="213"/>
      <c r="K75" s="110"/>
      <c r="L75" s="110"/>
      <c r="M75" s="213"/>
      <c r="N75" s="213"/>
      <c r="O75" s="213"/>
      <c r="P75" s="228"/>
      <c r="Q75" s="82"/>
      <c r="R75" s="81"/>
      <c r="S75" s="82"/>
      <c r="T75" s="81"/>
      <c r="U75" s="82"/>
      <c r="V75" s="81"/>
      <c r="W75" s="82"/>
      <c r="X75" s="81"/>
      <c r="Y75" s="82"/>
      <c r="Z75" s="81"/>
      <c r="AA75" s="82"/>
    </row>
    <row r="76" spans="2:27" ht="10.5" customHeight="1" x14ac:dyDescent="0.2">
      <c r="B76" s="211"/>
      <c r="C76" s="211"/>
      <c r="D76" s="211"/>
      <c r="E76" s="211"/>
      <c r="F76" s="211"/>
      <c r="G76" s="109"/>
      <c r="H76" s="110"/>
      <c r="I76" s="110"/>
      <c r="J76" s="213"/>
      <c r="K76" s="110"/>
      <c r="L76" s="110"/>
      <c r="M76" s="213"/>
      <c r="N76" s="213"/>
      <c r="O76" s="213"/>
      <c r="P76" s="228"/>
      <c r="Q76" s="82"/>
      <c r="R76" s="81"/>
      <c r="S76" s="82"/>
      <c r="T76" s="81"/>
      <c r="U76" s="82"/>
      <c r="V76" s="81"/>
      <c r="W76" s="82"/>
      <c r="X76" s="81"/>
      <c r="Y76" s="82"/>
      <c r="Z76" s="81"/>
      <c r="AA76" s="82"/>
    </row>
    <row r="77" spans="2:27" ht="10.5" customHeight="1" x14ac:dyDescent="0.2">
      <c r="B77" s="211"/>
      <c r="C77" s="211"/>
      <c r="D77" s="211"/>
      <c r="E77" s="211"/>
      <c r="F77" s="211"/>
      <c r="G77" s="109"/>
      <c r="H77" s="110"/>
      <c r="I77" s="110"/>
      <c r="J77" s="213"/>
      <c r="K77" s="110"/>
      <c r="L77" s="110"/>
      <c r="M77" s="213"/>
      <c r="N77" s="213"/>
      <c r="O77" s="213"/>
      <c r="P77" s="228"/>
      <c r="Q77" s="82"/>
      <c r="R77" s="81"/>
      <c r="S77" s="82"/>
      <c r="T77" s="81"/>
      <c r="U77" s="82"/>
      <c r="V77" s="81"/>
      <c r="W77" s="82"/>
      <c r="X77" s="81"/>
      <c r="Y77" s="82"/>
      <c r="Z77" s="81"/>
      <c r="AA77" s="82"/>
    </row>
    <row r="78" spans="2:27" ht="10.5" customHeight="1" x14ac:dyDescent="0.2">
      <c r="B78" s="211"/>
      <c r="C78" s="211"/>
      <c r="D78" s="211"/>
      <c r="E78" s="211"/>
      <c r="F78" s="211"/>
      <c r="G78" s="109"/>
      <c r="H78" s="110"/>
      <c r="I78" s="110"/>
      <c r="J78" s="213"/>
      <c r="K78" s="110"/>
      <c r="L78" s="110"/>
      <c r="M78" s="213"/>
      <c r="N78" s="213"/>
      <c r="O78" s="213"/>
      <c r="P78" s="228"/>
      <c r="Q78" s="82"/>
      <c r="R78" s="81"/>
      <c r="S78" s="82"/>
      <c r="T78" s="81"/>
      <c r="U78" s="82"/>
      <c r="V78" s="81"/>
      <c r="W78" s="82"/>
      <c r="X78" s="81"/>
      <c r="Y78" s="82"/>
      <c r="Z78" s="81"/>
      <c r="AA78" s="82"/>
    </row>
    <row r="79" spans="2:27" ht="10.5" customHeight="1" x14ac:dyDescent="0.2">
      <c r="B79" s="211"/>
      <c r="C79" s="211"/>
      <c r="D79" s="211"/>
      <c r="E79" s="211"/>
      <c r="F79" s="211"/>
      <c r="G79" s="109"/>
      <c r="H79" s="110"/>
      <c r="I79" s="110"/>
      <c r="J79" s="213"/>
      <c r="K79" s="110"/>
      <c r="L79" s="110"/>
      <c r="M79" s="213"/>
      <c r="N79" s="213"/>
      <c r="O79" s="213"/>
      <c r="P79" s="228"/>
      <c r="Q79" s="82"/>
      <c r="R79" s="81"/>
      <c r="S79" s="82"/>
      <c r="T79" s="81"/>
      <c r="U79" s="82"/>
      <c r="V79" s="81"/>
      <c r="W79" s="82"/>
      <c r="X79" s="81"/>
      <c r="Y79" s="82"/>
      <c r="Z79" s="81"/>
      <c r="AA79" s="82"/>
    </row>
    <row r="80" spans="2:27" ht="10.5" customHeight="1" x14ac:dyDescent="0.2">
      <c r="B80" s="211"/>
      <c r="C80" s="211"/>
      <c r="D80" s="211"/>
      <c r="E80" s="211"/>
      <c r="F80" s="211"/>
      <c r="G80" s="109"/>
      <c r="H80" s="110"/>
      <c r="I80" s="110"/>
      <c r="J80" s="213"/>
      <c r="K80" s="110"/>
      <c r="L80" s="110"/>
      <c r="M80" s="213"/>
      <c r="N80" s="213"/>
      <c r="O80" s="213"/>
      <c r="P80" s="228"/>
      <c r="Q80" s="82"/>
      <c r="R80" s="81"/>
      <c r="S80" s="82"/>
      <c r="T80" s="81"/>
      <c r="U80" s="82"/>
      <c r="V80" s="81"/>
      <c r="W80" s="82"/>
      <c r="X80" s="81"/>
      <c r="Y80" s="82"/>
      <c r="Z80" s="81"/>
      <c r="AA80" s="82"/>
    </row>
    <row r="81" spans="2:27" ht="10.5" customHeight="1" x14ac:dyDescent="0.2">
      <c r="B81" s="211"/>
      <c r="C81" s="211"/>
      <c r="D81" s="211"/>
      <c r="E81" s="211"/>
      <c r="F81" s="211"/>
      <c r="G81" s="109"/>
      <c r="H81" s="110"/>
      <c r="I81" s="110"/>
      <c r="J81" s="213"/>
      <c r="K81" s="110"/>
      <c r="L81" s="110"/>
      <c r="M81" s="213"/>
      <c r="N81" s="213"/>
      <c r="O81" s="213"/>
      <c r="P81" s="228"/>
      <c r="Q81" s="82"/>
      <c r="R81" s="81"/>
      <c r="S81" s="82"/>
      <c r="T81" s="81"/>
      <c r="U81" s="82"/>
      <c r="V81" s="81"/>
      <c r="W81" s="82"/>
      <c r="X81" s="81"/>
      <c r="Y81" s="82"/>
      <c r="Z81" s="81"/>
      <c r="AA81" s="82"/>
    </row>
    <row r="82" spans="2:27" ht="10.5" customHeight="1" x14ac:dyDescent="0.2">
      <c r="B82" s="211"/>
      <c r="C82" s="211"/>
      <c r="D82" s="211"/>
      <c r="E82" s="211"/>
      <c r="F82" s="211"/>
      <c r="G82" s="109"/>
      <c r="H82" s="110"/>
      <c r="I82" s="110"/>
      <c r="J82" s="213"/>
      <c r="K82" s="110"/>
      <c r="L82" s="110"/>
      <c r="M82" s="213"/>
      <c r="N82" s="213"/>
      <c r="O82" s="213"/>
      <c r="P82" s="228"/>
      <c r="Q82" s="82"/>
      <c r="R82" s="81"/>
      <c r="S82" s="82"/>
      <c r="T82" s="81"/>
      <c r="U82" s="82"/>
      <c r="V82" s="81"/>
      <c r="W82" s="82"/>
      <c r="X82" s="81"/>
      <c r="Y82" s="82"/>
      <c r="Z82" s="81"/>
      <c r="AA82" s="82"/>
    </row>
    <row r="83" spans="2:27" ht="10.5" customHeight="1" x14ac:dyDescent="0.2">
      <c r="B83" s="211"/>
      <c r="C83" s="211"/>
      <c r="D83" s="211"/>
      <c r="E83" s="211"/>
      <c r="F83" s="211"/>
      <c r="G83" s="109"/>
      <c r="H83" s="110"/>
      <c r="I83" s="110"/>
      <c r="J83" s="213"/>
      <c r="K83" s="110"/>
      <c r="L83" s="110"/>
      <c r="M83" s="213"/>
      <c r="N83" s="213"/>
      <c r="O83" s="213"/>
      <c r="P83" s="228"/>
      <c r="Q83" s="82"/>
      <c r="R83" s="81"/>
      <c r="S83" s="82"/>
      <c r="T83" s="81"/>
      <c r="U83" s="82"/>
      <c r="V83" s="81"/>
      <c r="W83" s="82"/>
      <c r="X83" s="81"/>
      <c r="Y83" s="82"/>
      <c r="Z83" s="81"/>
      <c r="AA83" s="82"/>
    </row>
    <row r="84" spans="2:27" ht="10.5" customHeight="1" x14ac:dyDescent="0.2">
      <c r="B84" s="211"/>
      <c r="C84" s="211"/>
      <c r="D84" s="211"/>
      <c r="E84" s="211"/>
      <c r="F84" s="211"/>
      <c r="G84" s="109"/>
      <c r="H84" s="110"/>
      <c r="I84" s="110"/>
      <c r="J84" s="213"/>
      <c r="K84" s="110"/>
      <c r="L84" s="110"/>
      <c r="M84" s="213"/>
      <c r="N84" s="213"/>
      <c r="O84" s="213"/>
      <c r="P84" s="228"/>
      <c r="Q84" s="82"/>
      <c r="R84" s="81"/>
      <c r="S84" s="82"/>
      <c r="T84" s="81"/>
      <c r="U84" s="82"/>
      <c r="V84" s="81"/>
      <c r="W84" s="82"/>
      <c r="X84" s="81"/>
      <c r="Y84" s="82"/>
      <c r="Z84" s="81"/>
      <c r="AA84" s="82"/>
    </row>
    <row r="85" spans="2:27" ht="10.5" customHeight="1" x14ac:dyDescent="0.2">
      <c r="B85" s="211"/>
      <c r="C85" s="211"/>
      <c r="D85" s="211"/>
      <c r="E85" s="211"/>
      <c r="F85" s="211"/>
      <c r="G85" s="109"/>
      <c r="H85" s="110"/>
      <c r="I85" s="110"/>
      <c r="J85" s="213"/>
      <c r="K85" s="110"/>
      <c r="L85" s="110"/>
      <c r="M85" s="213"/>
      <c r="N85" s="213"/>
      <c r="O85" s="213"/>
      <c r="P85" s="228"/>
      <c r="Q85" s="82"/>
      <c r="R85" s="81"/>
      <c r="S85" s="82"/>
      <c r="T85" s="81"/>
      <c r="U85" s="82"/>
      <c r="V85" s="81"/>
      <c r="W85" s="82"/>
      <c r="X85" s="81"/>
      <c r="Y85" s="82"/>
      <c r="Z85" s="81"/>
      <c r="AA85" s="82"/>
    </row>
    <row r="86" spans="2:27" ht="10.5" customHeight="1" x14ac:dyDescent="0.2">
      <c r="B86" s="211"/>
      <c r="C86" s="211"/>
      <c r="D86" s="211"/>
      <c r="E86" s="211"/>
      <c r="F86" s="211"/>
      <c r="G86" s="109"/>
      <c r="H86" s="110"/>
      <c r="I86" s="110"/>
      <c r="J86" s="213"/>
      <c r="K86" s="110"/>
      <c r="L86" s="110"/>
      <c r="M86" s="213"/>
      <c r="N86" s="213"/>
      <c r="O86" s="213"/>
      <c r="P86" s="228"/>
      <c r="Q86" s="82"/>
      <c r="R86" s="81"/>
      <c r="S86" s="82"/>
      <c r="T86" s="81"/>
      <c r="U86" s="82"/>
      <c r="V86" s="81"/>
      <c r="W86" s="82"/>
      <c r="X86" s="81"/>
      <c r="Y86" s="82"/>
      <c r="Z86" s="81"/>
      <c r="AA86" s="82"/>
    </row>
    <row r="87" spans="2:27" ht="10.5" customHeight="1" x14ac:dyDescent="0.2">
      <c r="B87" s="211"/>
      <c r="C87" s="211"/>
      <c r="D87" s="211"/>
      <c r="E87" s="211"/>
      <c r="F87" s="211"/>
      <c r="G87" s="109"/>
      <c r="H87" s="110"/>
      <c r="I87" s="110"/>
      <c r="J87" s="213"/>
      <c r="K87" s="110"/>
      <c r="L87" s="110"/>
      <c r="M87" s="213"/>
      <c r="N87" s="213"/>
      <c r="O87" s="213"/>
      <c r="P87" s="228"/>
      <c r="Q87" s="82"/>
      <c r="R87" s="81"/>
      <c r="S87" s="82"/>
      <c r="T87" s="81"/>
      <c r="U87" s="82"/>
      <c r="V87" s="81"/>
      <c r="W87" s="82"/>
      <c r="X87" s="81"/>
      <c r="Y87" s="82"/>
      <c r="Z87" s="81"/>
      <c r="AA87" s="82"/>
    </row>
    <row r="88" spans="2:27" ht="10.5" customHeight="1" x14ac:dyDescent="0.2">
      <c r="B88" s="211"/>
      <c r="C88" s="211"/>
      <c r="D88" s="211"/>
      <c r="E88" s="211"/>
      <c r="F88" s="211"/>
      <c r="G88" s="109"/>
      <c r="H88" s="110"/>
      <c r="I88" s="110"/>
      <c r="J88" s="213"/>
      <c r="K88" s="110"/>
      <c r="L88" s="110"/>
      <c r="M88" s="213"/>
      <c r="N88" s="213"/>
      <c r="O88" s="213"/>
      <c r="P88" s="228"/>
      <c r="Q88" s="82"/>
      <c r="R88" s="81"/>
      <c r="S88" s="82"/>
      <c r="T88" s="81"/>
      <c r="U88" s="82"/>
      <c r="V88" s="81"/>
      <c r="W88" s="82"/>
      <c r="X88" s="81"/>
      <c r="Y88" s="82"/>
      <c r="Z88" s="81"/>
      <c r="AA88" s="82"/>
    </row>
    <row r="89" spans="2:27" ht="10.5" customHeight="1" x14ac:dyDescent="0.2">
      <c r="B89" s="211"/>
      <c r="C89" s="211"/>
      <c r="D89" s="211"/>
      <c r="E89" s="211"/>
      <c r="F89" s="211"/>
      <c r="G89" s="109"/>
      <c r="H89" s="110"/>
      <c r="I89" s="110"/>
      <c r="J89" s="213"/>
      <c r="K89" s="110"/>
      <c r="L89" s="110"/>
      <c r="M89" s="213"/>
      <c r="N89" s="213"/>
      <c r="O89" s="213"/>
      <c r="P89" s="228"/>
      <c r="Q89" s="82"/>
      <c r="R89" s="81"/>
      <c r="S89" s="82"/>
      <c r="T89" s="81"/>
      <c r="U89" s="82"/>
      <c r="V89" s="81"/>
      <c r="W89" s="82"/>
      <c r="X89" s="81"/>
      <c r="Y89" s="82"/>
      <c r="Z89" s="81"/>
      <c r="AA89" s="82"/>
    </row>
    <row r="90" spans="2:27" ht="10.5" customHeight="1" x14ac:dyDescent="0.2">
      <c r="B90" s="211"/>
      <c r="C90" s="211"/>
      <c r="D90" s="211"/>
      <c r="E90" s="211"/>
      <c r="F90" s="211"/>
      <c r="G90" s="109"/>
      <c r="H90" s="110"/>
      <c r="I90" s="110"/>
      <c r="J90" s="213"/>
      <c r="K90" s="110"/>
      <c r="L90" s="110"/>
      <c r="M90" s="213"/>
      <c r="N90" s="213"/>
      <c r="O90" s="213"/>
      <c r="P90" s="228"/>
      <c r="Q90" s="82"/>
      <c r="R90" s="81"/>
      <c r="S90" s="82"/>
      <c r="T90" s="81"/>
      <c r="U90" s="82"/>
      <c r="V90" s="81"/>
      <c r="W90" s="82"/>
      <c r="X90" s="81"/>
      <c r="Y90" s="82"/>
      <c r="Z90" s="81"/>
      <c r="AA90" s="82"/>
    </row>
    <row r="91" spans="2:27" ht="10.5" customHeight="1" x14ac:dyDescent="0.2">
      <c r="B91" s="211"/>
      <c r="C91" s="211"/>
      <c r="D91" s="211"/>
      <c r="E91" s="211"/>
      <c r="F91" s="211"/>
      <c r="G91" s="109"/>
      <c r="H91" s="110"/>
      <c r="I91" s="110"/>
      <c r="J91" s="213"/>
      <c r="K91" s="110"/>
      <c r="L91" s="110"/>
      <c r="M91" s="213"/>
      <c r="N91" s="213"/>
      <c r="O91" s="213"/>
      <c r="P91" s="228"/>
      <c r="Q91" s="82"/>
      <c r="R91" s="81"/>
      <c r="S91" s="82"/>
      <c r="T91" s="81"/>
      <c r="U91" s="82"/>
      <c r="V91" s="81"/>
      <c r="W91" s="82"/>
      <c r="X91" s="81"/>
      <c r="Y91" s="82"/>
      <c r="Z91" s="81"/>
      <c r="AA91" s="82"/>
    </row>
    <row r="92" spans="2:27" ht="10.5" customHeight="1" x14ac:dyDescent="0.2">
      <c r="B92" s="211"/>
      <c r="C92" s="211"/>
      <c r="D92" s="211"/>
      <c r="E92" s="211"/>
      <c r="F92" s="211"/>
      <c r="G92" s="109"/>
      <c r="H92" s="110"/>
      <c r="I92" s="110"/>
      <c r="J92" s="213"/>
      <c r="K92" s="110"/>
      <c r="L92" s="110"/>
      <c r="M92" s="213"/>
      <c r="N92" s="213"/>
      <c r="O92" s="213"/>
      <c r="P92" s="228"/>
      <c r="Q92" s="82"/>
      <c r="R92" s="81"/>
      <c r="S92" s="82"/>
      <c r="T92" s="81"/>
      <c r="U92" s="82"/>
      <c r="V92" s="81"/>
      <c r="W92" s="82"/>
      <c r="X92" s="81"/>
      <c r="Y92" s="82"/>
      <c r="Z92" s="81"/>
      <c r="AA92" s="82"/>
    </row>
    <row r="93" spans="2:27" ht="10.5" customHeight="1" x14ac:dyDescent="0.2">
      <c r="B93" s="211"/>
      <c r="C93" s="211"/>
      <c r="D93" s="211"/>
      <c r="E93" s="211"/>
      <c r="F93" s="211"/>
      <c r="G93" s="109"/>
      <c r="H93" s="110"/>
      <c r="I93" s="110"/>
      <c r="J93" s="213"/>
      <c r="K93" s="110"/>
      <c r="L93" s="110"/>
      <c r="M93" s="213"/>
      <c r="N93" s="213"/>
      <c r="O93" s="213"/>
      <c r="P93" s="228"/>
      <c r="Q93" s="82"/>
      <c r="R93" s="81"/>
      <c r="S93" s="82"/>
      <c r="T93" s="81"/>
      <c r="U93" s="82"/>
      <c r="V93" s="81"/>
      <c r="W93" s="82"/>
      <c r="X93" s="81"/>
      <c r="Y93" s="82"/>
      <c r="Z93" s="81"/>
      <c r="AA93" s="82"/>
    </row>
    <row r="94" spans="2:27" ht="10.5" customHeight="1" x14ac:dyDescent="0.2">
      <c r="B94" s="211"/>
      <c r="C94" s="211"/>
      <c r="D94" s="211"/>
      <c r="E94" s="211"/>
      <c r="F94" s="211"/>
      <c r="G94" s="109"/>
      <c r="H94" s="110"/>
      <c r="I94" s="110"/>
      <c r="J94" s="213"/>
      <c r="K94" s="110"/>
      <c r="L94" s="110"/>
      <c r="M94" s="213"/>
      <c r="N94" s="213"/>
      <c r="O94" s="213"/>
      <c r="P94" s="228"/>
      <c r="Q94" s="82"/>
      <c r="R94" s="81"/>
      <c r="S94" s="82"/>
      <c r="T94" s="81"/>
      <c r="U94" s="82"/>
      <c r="V94" s="81"/>
      <c r="W94" s="82"/>
      <c r="X94" s="81"/>
      <c r="Y94" s="82"/>
      <c r="Z94" s="81"/>
      <c r="AA94" s="82"/>
    </row>
    <row r="95" spans="2:27" ht="10.5" customHeight="1" x14ac:dyDescent="0.2">
      <c r="B95" s="211"/>
      <c r="C95" s="211"/>
      <c r="D95" s="211"/>
      <c r="E95" s="211"/>
      <c r="F95" s="211"/>
      <c r="G95" s="109"/>
      <c r="H95" s="110"/>
      <c r="I95" s="110"/>
      <c r="J95" s="213"/>
      <c r="K95" s="110"/>
      <c r="L95" s="110"/>
      <c r="M95" s="213"/>
      <c r="N95" s="213"/>
      <c r="O95" s="213"/>
      <c r="P95" s="228"/>
      <c r="Q95" s="82"/>
      <c r="R95" s="81"/>
      <c r="S95" s="82"/>
      <c r="T95" s="81"/>
      <c r="U95" s="82"/>
      <c r="V95" s="81"/>
      <c r="W95" s="82"/>
      <c r="X95" s="81"/>
      <c r="Y95" s="82"/>
      <c r="Z95" s="81"/>
      <c r="AA95" s="82"/>
    </row>
    <row r="96" spans="2:27" ht="10.5" customHeight="1" x14ac:dyDescent="0.2">
      <c r="G96" s="109"/>
    </row>
    <row r="97" spans="2:11" ht="10.5" customHeight="1" x14ac:dyDescent="0.2">
      <c r="G97" s="109"/>
    </row>
    <row r="98" spans="2:11" ht="10.5" customHeight="1" x14ac:dyDescent="0.2">
      <c r="G98" s="109"/>
    </row>
    <row r="99" spans="2:11" ht="10.5" customHeight="1" x14ac:dyDescent="0.2"/>
    <row r="100" spans="2:11" ht="10.5" customHeight="1" x14ac:dyDescent="0.2">
      <c r="B100" s="116"/>
      <c r="G100" s="4"/>
    </row>
    <row r="101" spans="2:11" ht="10.5" customHeight="1" x14ac:dyDescent="0.2">
      <c r="B101" s="116"/>
      <c r="G101" s="116"/>
      <c r="H101" s="116"/>
      <c r="I101" s="4"/>
      <c r="J101" s="116"/>
      <c r="K101" s="116"/>
    </row>
    <row r="102" spans="2:11" ht="10.5" customHeight="1" x14ac:dyDescent="0.2">
      <c r="B102" s="116"/>
      <c r="G102" s="9"/>
      <c r="H102" s="4"/>
      <c r="I102" s="4"/>
      <c r="J102" s="4"/>
      <c r="K102" s="4"/>
    </row>
    <row r="103" spans="2:11" ht="10.5" customHeight="1" x14ac:dyDescent="0.2">
      <c r="B103" s="116"/>
      <c r="G103" s="9"/>
      <c r="H103" s="4"/>
      <c r="I103" s="4"/>
      <c r="J103" s="4"/>
      <c r="K103" s="4"/>
    </row>
    <row r="104" spans="2:11" ht="10.5" customHeight="1" x14ac:dyDescent="0.2">
      <c r="B104" s="116"/>
      <c r="G104" s="116"/>
      <c r="H104" s="116"/>
      <c r="J104" s="116"/>
      <c r="K104" s="116"/>
    </row>
    <row r="105" spans="2:11" ht="10.5" customHeight="1" x14ac:dyDescent="0.2">
      <c r="B105" s="116"/>
    </row>
    <row r="106" spans="2:11" ht="10.5" customHeight="1" x14ac:dyDescent="0.2">
      <c r="B106" s="116"/>
      <c r="G106" s="116"/>
      <c r="H106" s="116"/>
      <c r="J106" s="116"/>
      <c r="K106" s="116"/>
    </row>
    <row r="107" spans="2:11" ht="10.5" customHeight="1" x14ac:dyDescent="0.2"/>
    <row r="108" spans="2:11" ht="10.5" customHeight="1" x14ac:dyDescent="0.2">
      <c r="B108" s="116"/>
      <c r="G108" s="116"/>
      <c r="H108" s="116"/>
      <c r="J108" s="116"/>
      <c r="K108" s="116"/>
    </row>
    <row r="109" spans="2:11" ht="10.5" customHeight="1" x14ac:dyDescent="0.2">
      <c r="B109" s="116"/>
      <c r="G109" s="116"/>
      <c r="H109" s="116"/>
      <c r="J109" s="116"/>
      <c r="K109" s="116"/>
    </row>
    <row r="110" spans="2:11" ht="10.5" customHeight="1" x14ac:dyDescent="0.2">
      <c r="B110" s="116"/>
      <c r="G110" s="9"/>
      <c r="H110" s="116"/>
      <c r="J110" s="116"/>
      <c r="K110" s="116"/>
    </row>
    <row r="111" spans="2:11" ht="10.5" customHeight="1" x14ac:dyDescent="0.2">
      <c r="B111" s="116"/>
      <c r="G111" s="9"/>
      <c r="H111" s="116"/>
      <c r="J111" s="116"/>
      <c r="K111" s="116"/>
    </row>
    <row r="112" spans="2:11" ht="10.5" customHeight="1" x14ac:dyDescent="0.2">
      <c r="B112" s="116"/>
      <c r="G112" s="116"/>
      <c r="H112" s="116"/>
      <c r="J112" s="116"/>
      <c r="K112" s="116"/>
    </row>
    <row r="113" spans="2:11" ht="10.5" customHeight="1" x14ac:dyDescent="0.2">
      <c r="B113" s="116"/>
    </row>
    <row r="114" spans="2:11" ht="10.5" customHeight="1" x14ac:dyDescent="0.2">
      <c r="B114" s="116"/>
      <c r="G114" s="116"/>
      <c r="H114" s="116"/>
      <c r="J114" s="116"/>
      <c r="K114" s="116"/>
    </row>
    <row r="115" spans="2:11" ht="10.5" customHeight="1" x14ac:dyDescent="0.2"/>
    <row r="116" spans="2:11" ht="10.5" customHeight="1" x14ac:dyDescent="0.2"/>
    <row r="117" spans="2:11" ht="10.5" customHeight="1" x14ac:dyDescent="0.2"/>
    <row r="118" spans="2:11" ht="10.5" customHeight="1" x14ac:dyDescent="0.2"/>
    <row r="119" spans="2:11" ht="10.5" customHeight="1" x14ac:dyDescent="0.2"/>
    <row r="120" spans="2:11" ht="10.5" customHeight="1" x14ac:dyDescent="0.2"/>
    <row r="121" spans="2:11" ht="10.5" customHeight="1" x14ac:dyDescent="0.2">
      <c r="F121" s="4"/>
    </row>
    <row r="122" spans="2:11" ht="10.5" customHeight="1" x14ac:dyDescent="0.2">
      <c r="F122" s="4"/>
    </row>
    <row r="123" spans="2:11" ht="10.5" customHeight="1" x14ac:dyDescent="0.2">
      <c r="F123" s="4"/>
    </row>
    <row r="124" spans="2:11" ht="10.5" customHeight="1" x14ac:dyDescent="0.2">
      <c r="F124" s="4"/>
      <c r="H124" s="4"/>
      <c r="I124" s="4"/>
    </row>
    <row r="125" spans="2:11" ht="10.5" customHeight="1" x14ac:dyDescent="0.2"/>
    <row r="126" spans="2:11" ht="10.5" customHeight="1" x14ac:dyDescent="0.2"/>
    <row r="127" spans="2:11" ht="10.5" customHeight="1" x14ac:dyDescent="0.2"/>
    <row r="128" spans="2:11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39">
    <mergeCell ref="B7:Q7"/>
    <mergeCell ref="B8:F11"/>
    <mergeCell ref="G8:I9"/>
    <mergeCell ref="J8:L9"/>
    <mergeCell ref="M8:N10"/>
    <mergeCell ref="O8:P10"/>
    <mergeCell ref="Q8:Q10"/>
    <mergeCell ref="B12:F12"/>
    <mergeCell ref="B13:F13"/>
    <mergeCell ref="B14:F14"/>
    <mergeCell ref="B15:F15"/>
    <mergeCell ref="B16:F16"/>
    <mergeCell ref="B17:F17"/>
    <mergeCell ref="B21:Q21"/>
    <mergeCell ref="B22:F25"/>
    <mergeCell ref="G22:I23"/>
    <mergeCell ref="J22:L23"/>
    <mergeCell ref="M22:N24"/>
    <mergeCell ref="O22:P24"/>
    <mergeCell ref="Q22:Q24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44:F44"/>
    <mergeCell ref="B38:F38"/>
    <mergeCell ref="B39:F39"/>
    <mergeCell ref="B40:F40"/>
    <mergeCell ref="B41:F41"/>
    <mergeCell ref="B42:F42"/>
    <mergeCell ref="B43:F43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2000-000000000000}"/>
  </hyperlinks>
  <pageMargins left="0.7" right="0.7" top="0.75" bottom="0.75" header="0.3" footer="0.3"/>
  <pageSetup paperSize="9" scale="74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I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</cols>
  <sheetData>
    <row r="1" spans="1:35" ht="10.5" customHeight="1" x14ac:dyDescent="0.2"/>
    <row r="2" spans="1:35" ht="10.5" customHeight="1" x14ac:dyDescent="0.2">
      <c r="B2" s="31" t="s">
        <v>235</v>
      </c>
      <c r="C2" s="31"/>
      <c r="D2" s="31"/>
      <c r="E2" s="31"/>
      <c r="F2" s="31"/>
    </row>
    <row r="3" spans="1:35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35" ht="10.5" customHeight="1" x14ac:dyDescent="0.2">
      <c r="A4" s="45"/>
      <c r="B4" s="44"/>
      <c r="C4" s="44"/>
      <c r="D4" s="44"/>
      <c r="E4" s="44"/>
      <c r="F4" s="44"/>
      <c r="G4" s="153"/>
      <c r="AA4" s="4"/>
      <c r="AB4" s="4"/>
    </row>
    <row r="5" spans="1:35" ht="10.5" customHeight="1" x14ac:dyDescent="0.2">
      <c r="A5" s="45"/>
      <c r="B5" s="44" t="str">
        <f>Índice!$B$51</f>
        <v>2.2.2.2. Plazas y residentes por titularidad en centros de atención a personas con discapacidad</v>
      </c>
      <c r="C5" s="44"/>
      <c r="D5" s="44"/>
      <c r="E5" s="44"/>
      <c r="F5" s="44"/>
      <c r="G5" s="153"/>
      <c r="L5" s="134"/>
      <c r="X5" s="3"/>
      <c r="AB5" s="4"/>
      <c r="AE5" s="44"/>
      <c r="AF5" s="44"/>
      <c r="AG5" s="44"/>
      <c r="AH5" s="44"/>
      <c r="AI5" s="44"/>
    </row>
    <row r="6" spans="1:35" ht="10.5" customHeight="1" x14ac:dyDescent="0.2">
      <c r="A6" s="45"/>
      <c r="B6" s="44"/>
      <c r="C6" s="44"/>
      <c r="D6" s="44"/>
      <c r="E6" s="44"/>
      <c r="F6" s="44"/>
      <c r="G6" s="153"/>
      <c r="R6" s="44"/>
      <c r="S6" s="44"/>
      <c r="T6" s="44"/>
      <c r="U6" s="44"/>
      <c r="V6" s="44"/>
    </row>
    <row r="7" spans="1:35" ht="10.5" customHeight="1" x14ac:dyDescent="0.2">
      <c r="B7" s="494" t="str">
        <f>'Anexo I. Abreviaturas'!$B$33</f>
        <v>Centros de atención a personas con discapacidad</v>
      </c>
      <c r="C7" s="495"/>
      <c r="D7" s="495"/>
      <c r="E7" s="495"/>
      <c r="F7" s="495"/>
      <c r="G7" s="495"/>
      <c r="H7" s="495"/>
      <c r="I7" s="495"/>
      <c r="J7" s="495"/>
      <c r="K7" s="495"/>
      <c r="L7" s="495"/>
      <c r="M7" s="495"/>
      <c r="N7" s="495"/>
      <c r="O7" s="495"/>
      <c r="P7" s="495"/>
      <c r="Q7" s="495"/>
      <c r="R7" s="495"/>
      <c r="S7" s="495"/>
      <c r="T7" s="495"/>
      <c r="U7" s="495"/>
      <c r="V7" s="495"/>
      <c r="W7" s="495"/>
      <c r="X7" s="495"/>
      <c r="Y7" s="495"/>
      <c r="Z7" s="496"/>
      <c r="AA7" s="48"/>
    </row>
    <row r="8" spans="1:35" ht="10.5" customHeight="1" x14ac:dyDescent="0.2">
      <c r="B8" s="443" t="str">
        <f>'Anexo I. Abreviaturas'!$B$14</f>
        <v>CCAA</v>
      </c>
      <c r="C8" s="444"/>
      <c r="D8" s="444"/>
      <c r="E8" s="444"/>
      <c r="F8" s="445"/>
      <c r="G8" s="512" t="s">
        <v>213</v>
      </c>
      <c r="H8" s="474"/>
      <c r="I8" s="474"/>
      <c r="J8" s="474"/>
      <c r="K8" s="513"/>
      <c r="L8" s="514" t="s">
        <v>214</v>
      </c>
      <c r="M8" s="515"/>
      <c r="N8" s="515"/>
      <c r="O8" s="515"/>
      <c r="P8" s="479"/>
      <c r="Q8" s="514" t="s">
        <v>215</v>
      </c>
      <c r="R8" s="515"/>
      <c r="S8" s="515"/>
      <c r="T8" s="515"/>
      <c r="U8" s="479"/>
      <c r="V8" s="516" t="str">
        <f>'Anexo II. Términos'!$B$51</f>
        <v>Total</v>
      </c>
      <c r="W8" s="517"/>
      <c r="X8" s="517"/>
      <c r="Y8" s="517"/>
      <c r="Z8" s="518"/>
      <c r="AA8" s="48"/>
    </row>
    <row r="9" spans="1:35" ht="10.5" customHeight="1" x14ac:dyDescent="0.2">
      <c r="B9" s="446"/>
      <c r="C9" s="447"/>
      <c r="D9" s="447"/>
      <c r="E9" s="447"/>
      <c r="F9" s="448"/>
      <c r="G9" s="510" t="str">
        <f>'Anexo II. Términos'!$B$28</f>
        <v>Residentes permanentes</v>
      </c>
      <c r="H9" s="511"/>
      <c r="I9" s="511" t="str">
        <f>'Anexo II. Términos'!$B$30</f>
        <v>Residentes temporales</v>
      </c>
      <c r="J9" s="511"/>
      <c r="K9" s="481" t="str">
        <f>'Anexo II. Términos'!$B$51</f>
        <v>Total</v>
      </c>
      <c r="L9" s="510" t="str">
        <f>'Anexo II. Términos'!$B$28</f>
        <v>Residentes permanentes</v>
      </c>
      <c r="M9" s="511"/>
      <c r="N9" s="511" t="str">
        <f>'Anexo II. Términos'!$B$30</f>
        <v>Residentes temporales</v>
      </c>
      <c r="O9" s="511"/>
      <c r="P9" s="481" t="str">
        <f>'Anexo II. Términos'!$B$51</f>
        <v>Total</v>
      </c>
      <c r="Q9" s="510" t="str">
        <f>'Anexo II. Términos'!$B$28</f>
        <v>Residentes permanentes</v>
      </c>
      <c r="R9" s="511"/>
      <c r="S9" s="511" t="str">
        <f>'Anexo II. Términos'!$B$30</f>
        <v>Residentes temporales</v>
      </c>
      <c r="T9" s="511"/>
      <c r="U9" s="481" t="str">
        <f>'Anexo II. Términos'!$B$51</f>
        <v>Total</v>
      </c>
      <c r="V9" s="510" t="str">
        <f>'Anexo II. Términos'!$B$28</f>
        <v>Residentes permanentes</v>
      </c>
      <c r="W9" s="511"/>
      <c r="X9" s="511" t="str">
        <f>'Anexo II. Términos'!$B$30</f>
        <v>Residentes temporales</v>
      </c>
      <c r="Y9" s="511"/>
      <c r="Z9" s="481" t="str">
        <f>'Anexo II. Términos'!$B$51</f>
        <v>Total</v>
      </c>
      <c r="AA9" s="48"/>
    </row>
    <row r="10" spans="1:35" ht="10.5" customHeight="1" x14ac:dyDescent="0.2">
      <c r="B10" s="446"/>
      <c r="C10" s="447"/>
      <c r="D10" s="447"/>
      <c r="E10" s="447"/>
      <c r="F10" s="448"/>
      <c r="G10" s="510"/>
      <c r="H10" s="511"/>
      <c r="I10" s="511"/>
      <c r="J10" s="511"/>
      <c r="K10" s="509"/>
      <c r="L10" s="510"/>
      <c r="M10" s="511"/>
      <c r="N10" s="511"/>
      <c r="O10" s="511"/>
      <c r="P10" s="509"/>
      <c r="Q10" s="510"/>
      <c r="R10" s="511"/>
      <c r="S10" s="511"/>
      <c r="T10" s="511"/>
      <c r="U10" s="509"/>
      <c r="V10" s="510"/>
      <c r="W10" s="511"/>
      <c r="X10" s="511"/>
      <c r="Y10" s="511"/>
      <c r="Z10" s="509"/>
      <c r="AA10" s="48"/>
    </row>
    <row r="11" spans="1:35" ht="10.5" customHeight="1" x14ac:dyDescent="0.2">
      <c r="B11" s="449"/>
      <c r="C11" s="450"/>
      <c r="D11" s="450"/>
      <c r="E11" s="450"/>
      <c r="F11" s="451"/>
      <c r="G11" s="52" t="str">
        <f>'Anexo I. Abreviaturas'!$B$16</f>
        <v>Núm.</v>
      </c>
      <c r="H11" s="98" t="str">
        <f>'Anexo I. Abreviaturas'!$B$8</f>
        <v>%</v>
      </c>
      <c r="I11" s="98" t="str">
        <f>'Anexo I. Abreviaturas'!$B$16</f>
        <v>Núm.</v>
      </c>
      <c r="J11" s="98" t="str">
        <f>'Anexo I. Abreviaturas'!$B$8</f>
        <v>%</v>
      </c>
      <c r="K11" s="53" t="str">
        <f>'Anexo I. Abreviaturas'!$B$16</f>
        <v>Núm.</v>
      </c>
      <c r="L11" s="52" t="str">
        <f>'Anexo I. Abreviaturas'!$B$16</f>
        <v>Núm.</v>
      </c>
      <c r="M11" s="98" t="str">
        <f>'Anexo I. Abreviaturas'!$B$8</f>
        <v>%</v>
      </c>
      <c r="N11" s="98" t="str">
        <f>'Anexo I. Abreviaturas'!$B$16</f>
        <v>Núm.</v>
      </c>
      <c r="O11" s="98" t="str">
        <f>'Anexo I. Abreviaturas'!$B$8</f>
        <v>%</v>
      </c>
      <c r="P11" s="53" t="str">
        <f>'Anexo I. Abreviaturas'!$B$16</f>
        <v>Núm.</v>
      </c>
      <c r="Q11" s="52" t="str">
        <f>'Anexo I. Abreviaturas'!$B$16</f>
        <v>Núm.</v>
      </c>
      <c r="R11" s="98" t="str">
        <f>'Anexo I. Abreviaturas'!$B$8</f>
        <v>%</v>
      </c>
      <c r="S11" s="98" t="str">
        <f>'Anexo I. Abreviaturas'!$B$16</f>
        <v>Núm.</v>
      </c>
      <c r="T11" s="98" t="str">
        <f>'Anexo I. Abreviaturas'!$B$8</f>
        <v>%</v>
      </c>
      <c r="U11" s="53" t="str">
        <f>'Anexo I. Abreviaturas'!$B$16</f>
        <v>Núm.</v>
      </c>
      <c r="V11" s="52" t="str">
        <f>'Anexo I. Abreviaturas'!$B$16</f>
        <v>Núm.</v>
      </c>
      <c r="W11" s="98" t="str">
        <f>'Anexo I. Abreviaturas'!$B$8</f>
        <v>%</v>
      </c>
      <c r="X11" s="98" t="str">
        <f>'Anexo I. Abreviaturas'!$B$16</f>
        <v>Núm.</v>
      </c>
      <c r="Y11" s="98" t="str">
        <f>'Anexo I. Abreviaturas'!$B$8</f>
        <v>%</v>
      </c>
      <c r="Z11" s="53" t="str">
        <f>'Anexo I. Abreviaturas'!$B$16</f>
        <v>Núm.</v>
      </c>
      <c r="AA11" s="48"/>
    </row>
    <row r="12" spans="1:35" ht="10.5" customHeight="1" x14ac:dyDescent="0.2">
      <c r="B12" s="460" t="s">
        <v>7</v>
      </c>
      <c r="C12" s="461"/>
      <c r="D12" s="461"/>
      <c r="E12" s="461"/>
      <c r="F12" s="462"/>
      <c r="G12" s="75">
        <v>4119</v>
      </c>
      <c r="H12" s="241">
        <f>IF(G12=0,"-",G12/K12)</f>
        <v>0.98919308357348701</v>
      </c>
      <c r="I12" s="168">
        <v>45</v>
      </c>
      <c r="J12" s="241">
        <f>IF(I12=0,"-",I12/K12)</f>
        <v>1.0806916426512969E-2</v>
      </c>
      <c r="K12" s="234">
        <f t="shared" ref="K12:K29" si="0">G12+I12</f>
        <v>4164</v>
      </c>
      <c r="L12" s="75">
        <v>1762</v>
      </c>
      <c r="M12" s="241">
        <f>IF(L12=0,"-",L12/P12)</f>
        <v>0.97133406835722158</v>
      </c>
      <c r="N12" s="168">
        <v>52</v>
      </c>
      <c r="O12" s="241">
        <f>IF(N12=0,"-",N12/P12)</f>
        <v>2.8665931642778392E-2</v>
      </c>
      <c r="P12" s="234">
        <f t="shared" ref="P12:P29" si="1">L12+N12</f>
        <v>1814</v>
      </c>
      <c r="Q12" s="75">
        <v>294</v>
      </c>
      <c r="R12" s="241">
        <f>IF(Q12=0,"-",Q12/U12)</f>
        <v>0.9639344262295082</v>
      </c>
      <c r="S12" s="168">
        <v>11</v>
      </c>
      <c r="T12" s="241">
        <f>IF(S12=0,"-",S12/U12)</f>
        <v>3.6065573770491806E-2</v>
      </c>
      <c r="U12" s="234">
        <f t="shared" ref="U12:U29" si="2">Q12+S12</f>
        <v>305</v>
      </c>
      <c r="V12" s="132">
        <f t="shared" ref="V12:V30" si="3">G12+L12+Q12</f>
        <v>6175</v>
      </c>
      <c r="W12" s="245">
        <f>IF(V12=0,"-",V12/Z12)</f>
        <v>0.9828107591914691</v>
      </c>
      <c r="X12" s="230">
        <f t="shared" ref="X12:X30" si="4">I12+N12+S12</f>
        <v>108</v>
      </c>
      <c r="Y12" s="245">
        <f>IF(X12=0,"-",X12/Z12)</f>
        <v>1.7189240808530955E-2</v>
      </c>
      <c r="Z12" s="234">
        <f t="shared" ref="Z12:Z30" si="5">V12+X12</f>
        <v>6283</v>
      </c>
      <c r="AA12" s="82"/>
    </row>
    <row r="13" spans="1:35" ht="10.5" customHeight="1" x14ac:dyDescent="0.2">
      <c r="B13" s="440" t="s">
        <v>6</v>
      </c>
      <c r="C13" s="441"/>
      <c r="D13" s="441"/>
      <c r="E13" s="441"/>
      <c r="F13" s="442"/>
      <c r="G13" s="78">
        <v>1418</v>
      </c>
      <c r="H13" s="242">
        <f t="shared" ref="H13:H30" si="6">IF(G13=0,"-",G13/K13)</f>
        <v>0.99369306236860544</v>
      </c>
      <c r="I13" s="244">
        <v>9</v>
      </c>
      <c r="J13" s="242">
        <f t="shared" ref="J13:J30" si="7">IF(I13=0,"-",I13/K13)</f>
        <v>6.3069376313945342E-3</v>
      </c>
      <c r="K13" s="235">
        <f t="shared" si="0"/>
        <v>1427</v>
      </c>
      <c r="L13" s="78">
        <v>247</v>
      </c>
      <c r="M13" s="242">
        <f t="shared" ref="M13:M30" si="8">IF(L13=0,"-",L13/P13)</f>
        <v>0.98799999999999999</v>
      </c>
      <c r="N13" s="244">
        <v>3</v>
      </c>
      <c r="O13" s="242">
        <f t="shared" ref="O13:O30" si="9">IF(N13=0,"-",N13/P13)</f>
        <v>1.2E-2</v>
      </c>
      <c r="P13" s="235">
        <f t="shared" si="1"/>
        <v>250</v>
      </c>
      <c r="Q13" s="78">
        <v>63</v>
      </c>
      <c r="R13" s="242">
        <f t="shared" ref="R13:R30" si="10">IF(Q13=0,"-",Q13/U13)</f>
        <v>0.9</v>
      </c>
      <c r="S13" s="244">
        <v>7</v>
      </c>
      <c r="T13" s="242">
        <f t="shared" ref="T13:T30" si="11">IF(S13=0,"-",S13/U13)</f>
        <v>0.1</v>
      </c>
      <c r="U13" s="235">
        <f t="shared" si="2"/>
        <v>70</v>
      </c>
      <c r="V13" s="133">
        <f t="shared" si="3"/>
        <v>1728</v>
      </c>
      <c r="W13" s="237">
        <f t="shared" ref="W13:W30" si="12">IF(V13=0,"-",V13/Z13)</f>
        <v>0.98912421293646247</v>
      </c>
      <c r="X13" s="231">
        <f t="shared" si="4"/>
        <v>19</v>
      </c>
      <c r="Y13" s="237">
        <f t="shared" ref="Y13:Y30" si="13">IF(X13=0,"-",X13/Z13)</f>
        <v>1.0875787063537493E-2</v>
      </c>
      <c r="Z13" s="235">
        <f t="shared" si="5"/>
        <v>1747</v>
      </c>
      <c r="AA13" s="82"/>
    </row>
    <row r="14" spans="1:35" ht="10.5" customHeight="1" x14ac:dyDescent="0.2">
      <c r="B14" s="440" t="s">
        <v>9</v>
      </c>
      <c r="C14" s="441"/>
      <c r="D14" s="441"/>
      <c r="E14" s="441"/>
      <c r="F14" s="442"/>
      <c r="G14" s="78">
        <v>492</v>
      </c>
      <c r="H14" s="242">
        <f t="shared" si="6"/>
        <v>0.94797687861271673</v>
      </c>
      <c r="I14" s="244">
        <v>27</v>
      </c>
      <c r="J14" s="242">
        <f t="shared" si="7"/>
        <v>5.2023121387283239E-2</v>
      </c>
      <c r="K14" s="235">
        <f t="shared" si="0"/>
        <v>519</v>
      </c>
      <c r="L14" s="78">
        <v>49</v>
      </c>
      <c r="M14" s="242">
        <f t="shared" si="8"/>
        <v>0.94230769230769229</v>
      </c>
      <c r="N14" s="244">
        <v>3</v>
      </c>
      <c r="O14" s="242">
        <f t="shared" si="9"/>
        <v>5.7692307692307696E-2</v>
      </c>
      <c r="P14" s="235">
        <f t="shared" si="1"/>
        <v>52</v>
      </c>
      <c r="Q14" s="78">
        <v>40</v>
      </c>
      <c r="R14" s="242">
        <f t="shared" si="10"/>
        <v>0.7407407407407407</v>
      </c>
      <c r="S14" s="244">
        <v>14</v>
      </c>
      <c r="T14" s="242">
        <f t="shared" si="11"/>
        <v>0.25925925925925924</v>
      </c>
      <c r="U14" s="235">
        <f t="shared" si="2"/>
        <v>54</v>
      </c>
      <c r="V14" s="133">
        <f t="shared" si="3"/>
        <v>581</v>
      </c>
      <c r="W14" s="237">
        <f t="shared" si="12"/>
        <v>0.92959999999999998</v>
      </c>
      <c r="X14" s="231">
        <f t="shared" si="4"/>
        <v>44</v>
      </c>
      <c r="Y14" s="237">
        <f t="shared" si="13"/>
        <v>7.0400000000000004E-2</v>
      </c>
      <c r="Z14" s="235">
        <f t="shared" si="5"/>
        <v>625</v>
      </c>
      <c r="AA14" s="82"/>
    </row>
    <row r="15" spans="1:35" ht="10.5" customHeight="1" x14ac:dyDescent="0.2">
      <c r="B15" s="440" t="s">
        <v>10</v>
      </c>
      <c r="C15" s="441"/>
      <c r="D15" s="441"/>
      <c r="E15" s="441"/>
      <c r="F15" s="442"/>
      <c r="G15" s="78">
        <v>535</v>
      </c>
      <c r="H15" s="242">
        <f t="shared" si="6"/>
        <v>0.97272727272727277</v>
      </c>
      <c r="I15" s="244">
        <v>15</v>
      </c>
      <c r="J15" s="242">
        <f t="shared" si="7"/>
        <v>2.7272727272727271E-2</v>
      </c>
      <c r="K15" s="235">
        <f t="shared" si="0"/>
        <v>550</v>
      </c>
      <c r="L15" s="78">
        <v>258</v>
      </c>
      <c r="M15" s="242">
        <f t="shared" si="8"/>
        <v>0.9885057471264368</v>
      </c>
      <c r="N15" s="244">
        <v>3</v>
      </c>
      <c r="O15" s="242">
        <f t="shared" si="9"/>
        <v>1.1494252873563218E-2</v>
      </c>
      <c r="P15" s="235">
        <f t="shared" si="1"/>
        <v>261</v>
      </c>
      <c r="Q15" s="78">
        <v>7</v>
      </c>
      <c r="R15" s="242">
        <f t="shared" si="10"/>
        <v>1</v>
      </c>
      <c r="S15" s="244">
        <v>0</v>
      </c>
      <c r="T15" s="242" t="str">
        <f t="shared" si="11"/>
        <v>-</v>
      </c>
      <c r="U15" s="235">
        <f t="shared" si="2"/>
        <v>7</v>
      </c>
      <c r="V15" s="133">
        <f t="shared" si="3"/>
        <v>800</v>
      </c>
      <c r="W15" s="237">
        <f t="shared" si="12"/>
        <v>0.97799511002444983</v>
      </c>
      <c r="X15" s="231">
        <f t="shared" si="4"/>
        <v>18</v>
      </c>
      <c r="Y15" s="237">
        <f t="shared" si="13"/>
        <v>2.2004889975550123E-2</v>
      </c>
      <c r="Z15" s="235">
        <f t="shared" si="5"/>
        <v>818</v>
      </c>
      <c r="AA15" s="82"/>
    </row>
    <row r="16" spans="1:35" ht="10.5" customHeight="1" x14ac:dyDescent="0.2">
      <c r="B16" s="440" t="s">
        <v>5</v>
      </c>
      <c r="C16" s="441"/>
      <c r="D16" s="441"/>
      <c r="E16" s="441"/>
      <c r="F16" s="442"/>
      <c r="G16" s="78">
        <v>473</v>
      </c>
      <c r="H16" s="242">
        <f t="shared" si="6"/>
        <v>0.96926229508196726</v>
      </c>
      <c r="I16" s="244">
        <v>15</v>
      </c>
      <c r="J16" s="242">
        <f t="shared" si="7"/>
        <v>3.0737704918032786E-2</v>
      </c>
      <c r="K16" s="235">
        <f t="shared" si="0"/>
        <v>488</v>
      </c>
      <c r="L16" s="78">
        <v>193</v>
      </c>
      <c r="M16" s="242">
        <f t="shared" si="8"/>
        <v>0.95544554455445541</v>
      </c>
      <c r="N16" s="244">
        <v>9</v>
      </c>
      <c r="O16" s="242">
        <f t="shared" si="9"/>
        <v>4.4554455445544552E-2</v>
      </c>
      <c r="P16" s="235">
        <f t="shared" si="1"/>
        <v>202</v>
      </c>
      <c r="Q16" s="78">
        <v>260</v>
      </c>
      <c r="R16" s="242">
        <f t="shared" si="10"/>
        <v>0.97744360902255634</v>
      </c>
      <c r="S16" s="244">
        <v>6</v>
      </c>
      <c r="T16" s="242">
        <f t="shared" si="11"/>
        <v>2.2556390977443608E-2</v>
      </c>
      <c r="U16" s="235">
        <f t="shared" si="2"/>
        <v>266</v>
      </c>
      <c r="V16" s="133">
        <f t="shared" si="3"/>
        <v>926</v>
      </c>
      <c r="W16" s="237">
        <f t="shared" si="12"/>
        <v>0.96861924686192469</v>
      </c>
      <c r="X16" s="231">
        <f t="shared" si="4"/>
        <v>30</v>
      </c>
      <c r="Y16" s="237">
        <f t="shared" si="13"/>
        <v>3.1380753138075312E-2</v>
      </c>
      <c r="Z16" s="235">
        <f t="shared" si="5"/>
        <v>956</v>
      </c>
      <c r="AA16" s="82"/>
    </row>
    <row r="17" spans="2:27" ht="10.5" customHeight="1" x14ac:dyDescent="0.2">
      <c r="B17" s="440" t="s">
        <v>4</v>
      </c>
      <c r="C17" s="441"/>
      <c r="D17" s="441"/>
      <c r="E17" s="441"/>
      <c r="F17" s="442"/>
      <c r="G17" s="78">
        <v>269</v>
      </c>
      <c r="H17" s="242">
        <f t="shared" si="6"/>
        <v>0.96762589928057552</v>
      </c>
      <c r="I17" s="244">
        <v>9</v>
      </c>
      <c r="J17" s="242">
        <f t="shared" si="7"/>
        <v>3.237410071942446E-2</v>
      </c>
      <c r="K17" s="235">
        <f t="shared" si="0"/>
        <v>278</v>
      </c>
      <c r="L17" s="78">
        <v>177</v>
      </c>
      <c r="M17" s="242">
        <f t="shared" si="8"/>
        <v>1</v>
      </c>
      <c r="N17" s="244">
        <v>0</v>
      </c>
      <c r="O17" s="242" t="str">
        <f t="shared" si="9"/>
        <v>-</v>
      </c>
      <c r="P17" s="235">
        <f t="shared" si="1"/>
        <v>177</v>
      </c>
      <c r="Q17" s="78">
        <v>0</v>
      </c>
      <c r="R17" s="242" t="str">
        <f t="shared" si="10"/>
        <v>-</v>
      </c>
      <c r="S17" s="244">
        <v>0</v>
      </c>
      <c r="T17" s="242" t="str">
        <f t="shared" si="11"/>
        <v>-</v>
      </c>
      <c r="U17" s="235">
        <f t="shared" si="2"/>
        <v>0</v>
      </c>
      <c r="V17" s="133">
        <f t="shared" si="3"/>
        <v>446</v>
      </c>
      <c r="W17" s="237">
        <f t="shared" si="12"/>
        <v>0.98021978021978018</v>
      </c>
      <c r="X17" s="231">
        <f t="shared" si="4"/>
        <v>9</v>
      </c>
      <c r="Y17" s="237">
        <f t="shared" si="13"/>
        <v>1.9780219780219779E-2</v>
      </c>
      <c r="Z17" s="235">
        <f t="shared" si="5"/>
        <v>455</v>
      </c>
      <c r="AA17" s="82"/>
    </row>
    <row r="18" spans="2:27" ht="10.5" customHeight="1" x14ac:dyDescent="0.2">
      <c r="B18" s="440" t="s">
        <v>3</v>
      </c>
      <c r="C18" s="441"/>
      <c r="D18" s="441"/>
      <c r="E18" s="441"/>
      <c r="F18" s="442"/>
      <c r="G18" s="78">
        <v>3350</v>
      </c>
      <c r="H18" s="242">
        <f t="shared" si="6"/>
        <v>0.93366778149386842</v>
      </c>
      <c r="I18" s="244">
        <v>238</v>
      </c>
      <c r="J18" s="242">
        <f t="shared" si="7"/>
        <v>6.6332218506131552E-2</v>
      </c>
      <c r="K18" s="235">
        <f t="shared" si="0"/>
        <v>3588</v>
      </c>
      <c r="L18" s="78">
        <v>1039</v>
      </c>
      <c r="M18" s="242">
        <f t="shared" si="8"/>
        <v>0.95937211449676829</v>
      </c>
      <c r="N18" s="244">
        <v>44</v>
      </c>
      <c r="O18" s="242">
        <f t="shared" si="9"/>
        <v>4.0627885503231764E-2</v>
      </c>
      <c r="P18" s="235">
        <f t="shared" si="1"/>
        <v>1083</v>
      </c>
      <c r="Q18" s="78">
        <v>137</v>
      </c>
      <c r="R18" s="242">
        <f t="shared" si="10"/>
        <v>1</v>
      </c>
      <c r="S18" s="244">
        <v>0</v>
      </c>
      <c r="T18" s="242" t="str">
        <f t="shared" si="11"/>
        <v>-</v>
      </c>
      <c r="U18" s="235">
        <f t="shared" si="2"/>
        <v>137</v>
      </c>
      <c r="V18" s="133">
        <f t="shared" si="3"/>
        <v>4526</v>
      </c>
      <c r="W18" s="237">
        <f t="shared" si="12"/>
        <v>0.94134775374376045</v>
      </c>
      <c r="X18" s="231">
        <f t="shared" si="4"/>
        <v>282</v>
      </c>
      <c r="Y18" s="237">
        <f t="shared" si="13"/>
        <v>5.8652246256239604E-2</v>
      </c>
      <c r="Z18" s="235">
        <f t="shared" si="5"/>
        <v>4808</v>
      </c>
      <c r="AA18" s="82"/>
    </row>
    <row r="19" spans="2:27" ht="10.5" customHeight="1" x14ac:dyDescent="0.2">
      <c r="B19" s="440" t="s">
        <v>11</v>
      </c>
      <c r="C19" s="441"/>
      <c r="D19" s="441"/>
      <c r="E19" s="441"/>
      <c r="F19" s="442"/>
      <c r="G19" s="78">
        <v>1079</v>
      </c>
      <c r="H19" s="242">
        <f t="shared" si="6"/>
        <v>0.97912885662431937</v>
      </c>
      <c r="I19" s="244">
        <v>23</v>
      </c>
      <c r="J19" s="242">
        <f t="shared" si="7"/>
        <v>2.0871143375680582E-2</v>
      </c>
      <c r="K19" s="235">
        <f t="shared" si="0"/>
        <v>1102</v>
      </c>
      <c r="L19" s="78">
        <v>390</v>
      </c>
      <c r="M19" s="242">
        <f t="shared" si="8"/>
        <v>0.99744245524296671</v>
      </c>
      <c r="N19" s="244">
        <v>1</v>
      </c>
      <c r="O19" s="242">
        <f t="shared" si="9"/>
        <v>2.5575447570332483E-3</v>
      </c>
      <c r="P19" s="235">
        <f t="shared" si="1"/>
        <v>391</v>
      </c>
      <c r="Q19" s="78">
        <v>336</v>
      </c>
      <c r="R19" s="242">
        <f t="shared" si="10"/>
        <v>0.99408284023668636</v>
      </c>
      <c r="S19" s="244">
        <v>2</v>
      </c>
      <c r="T19" s="242">
        <f t="shared" si="11"/>
        <v>5.9171597633136093E-3</v>
      </c>
      <c r="U19" s="235">
        <f t="shared" si="2"/>
        <v>338</v>
      </c>
      <c r="V19" s="133">
        <f t="shared" si="3"/>
        <v>1805</v>
      </c>
      <c r="W19" s="237">
        <f t="shared" si="12"/>
        <v>0.985800109229929</v>
      </c>
      <c r="X19" s="231">
        <f t="shared" si="4"/>
        <v>26</v>
      </c>
      <c r="Y19" s="237">
        <f t="shared" si="13"/>
        <v>1.4199890770071E-2</v>
      </c>
      <c r="Z19" s="235">
        <f t="shared" si="5"/>
        <v>1831</v>
      </c>
      <c r="AA19" s="82"/>
    </row>
    <row r="20" spans="2:27" ht="10.5" customHeight="1" x14ac:dyDescent="0.2">
      <c r="B20" s="440" t="s">
        <v>12</v>
      </c>
      <c r="C20" s="441"/>
      <c r="D20" s="441"/>
      <c r="E20" s="441"/>
      <c r="F20" s="442"/>
      <c r="G20" s="78">
        <v>6564</v>
      </c>
      <c r="H20" s="242">
        <f t="shared" si="6"/>
        <v>0.99379258137774418</v>
      </c>
      <c r="I20" s="244">
        <v>41</v>
      </c>
      <c r="J20" s="242">
        <f t="shared" si="7"/>
        <v>6.2074186222558668E-3</v>
      </c>
      <c r="K20" s="235">
        <f t="shared" si="0"/>
        <v>6605</v>
      </c>
      <c r="L20" s="78">
        <v>349</v>
      </c>
      <c r="M20" s="242">
        <f t="shared" si="8"/>
        <v>1</v>
      </c>
      <c r="N20" s="244">
        <v>0</v>
      </c>
      <c r="O20" s="242" t="str">
        <f t="shared" si="9"/>
        <v>-</v>
      </c>
      <c r="P20" s="235">
        <f t="shared" si="1"/>
        <v>349</v>
      </c>
      <c r="Q20" s="78">
        <v>820</v>
      </c>
      <c r="R20" s="242">
        <f t="shared" si="10"/>
        <v>0.99878197320341044</v>
      </c>
      <c r="S20" s="244">
        <v>1</v>
      </c>
      <c r="T20" s="242">
        <f t="shared" si="11"/>
        <v>1.2180267965895249E-3</v>
      </c>
      <c r="U20" s="235">
        <f t="shared" si="2"/>
        <v>821</v>
      </c>
      <c r="V20" s="133">
        <f t="shared" si="3"/>
        <v>7733</v>
      </c>
      <c r="W20" s="237">
        <f t="shared" si="12"/>
        <v>0.99459807073954987</v>
      </c>
      <c r="X20" s="231">
        <f t="shared" si="4"/>
        <v>42</v>
      </c>
      <c r="Y20" s="237">
        <f t="shared" si="13"/>
        <v>5.4019292604501612E-3</v>
      </c>
      <c r="Z20" s="235">
        <f t="shared" si="5"/>
        <v>7775</v>
      </c>
      <c r="AA20" s="82"/>
    </row>
    <row r="21" spans="2:27" ht="10.5" customHeight="1" x14ac:dyDescent="0.2">
      <c r="B21" s="440" t="s">
        <v>2</v>
      </c>
      <c r="C21" s="441"/>
      <c r="D21" s="441"/>
      <c r="E21" s="441"/>
      <c r="F21" s="442"/>
      <c r="G21" s="78">
        <v>1335</v>
      </c>
      <c r="H21" s="242">
        <f t="shared" si="6"/>
        <v>0.91815680880330119</v>
      </c>
      <c r="I21" s="244">
        <v>119</v>
      </c>
      <c r="J21" s="242">
        <f t="shared" si="7"/>
        <v>8.1843191196698764E-2</v>
      </c>
      <c r="K21" s="235">
        <f t="shared" si="0"/>
        <v>1454</v>
      </c>
      <c r="L21" s="78">
        <v>521</v>
      </c>
      <c r="M21" s="242">
        <f t="shared" si="8"/>
        <v>1</v>
      </c>
      <c r="N21" s="244">
        <v>0</v>
      </c>
      <c r="O21" s="242" t="str">
        <f t="shared" si="9"/>
        <v>-</v>
      </c>
      <c r="P21" s="235">
        <f t="shared" si="1"/>
        <v>521</v>
      </c>
      <c r="Q21" s="78">
        <v>321</v>
      </c>
      <c r="R21" s="242">
        <f t="shared" si="10"/>
        <v>1</v>
      </c>
      <c r="S21" s="244">
        <v>0</v>
      </c>
      <c r="T21" s="242" t="str">
        <f t="shared" si="11"/>
        <v>-</v>
      </c>
      <c r="U21" s="235">
        <f t="shared" si="2"/>
        <v>321</v>
      </c>
      <c r="V21" s="133">
        <f t="shared" si="3"/>
        <v>2177</v>
      </c>
      <c r="W21" s="237">
        <f t="shared" si="12"/>
        <v>0.94817073170731703</v>
      </c>
      <c r="X21" s="231">
        <f t="shared" si="4"/>
        <v>119</v>
      </c>
      <c r="Y21" s="237">
        <f t="shared" si="13"/>
        <v>5.1829268292682924E-2</v>
      </c>
      <c r="Z21" s="235">
        <f t="shared" si="5"/>
        <v>2296</v>
      </c>
      <c r="AA21" s="82"/>
    </row>
    <row r="22" spans="2:27" ht="10.5" customHeight="1" x14ac:dyDescent="0.2">
      <c r="B22" s="440" t="s">
        <v>1</v>
      </c>
      <c r="C22" s="441"/>
      <c r="D22" s="441"/>
      <c r="E22" s="441"/>
      <c r="F22" s="442"/>
      <c r="G22" s="78">
        <v>796</v>
      </c>
      <c r="H22" s="242">
        <f t="shared" si="6"/>
        <v>1</v>
      </c>
      <c r="I22" s="244">
        <v>0</v>
      </c>
      <c r="J22" s="242" t="str">
        <f t="shared" si="7"/>
        <v>-</v>
      </c>
      <c r="K22" s="235">
        <f t="shared" si="0"/>
        <v>796</v>
      </c>
      <c r="L22" s="78">
        <v>400</v>
      </c>
      <c r="M22" s="242">
        <f t="shared" si="8"/>
        <v>0.90293453724604966</v>
      </c>
      <c r="N22" s="244">
        <v>43</v>
      </c>
      <c r="O22" s="242">
        <f t="shared" si="9"/>
        <v>9.7065462753950338E-2</v>
      </c>
      <c r="P22" s="235">
        <f t="shared" si="1"/>
        <v>443</v>
      </c>
      <c r="Q22" s="78">
        <v>122</v>
      </c>
      <c r="R22" s="242">
        <f t="shared" si="10"/>
        <v>1</v>
      </c>
      <c r="S22" s="244">
        <v>0</v>
      </c>
      <c r="T22" s="242" t="str">
        <f t="shared" si="11"/>
        <v>-</v>
      </c>
      <c r="U22" s="235">
        <f t="shared" si="2"/>
        <v>122</v>
      </c>
      <c r="V22" s="133">
        <f t="shared" si="3"/>
        <v>1318</v>
      </c>
      <c r="W22" s="237">
        <f t="shared" si="12"/>
        <v>0.96840558412931665</v>
      </c>
      <c r="X22" s="231">
        <f t="shared" si="4"/>
        <v>43</v>
      </c>
      <c r="Y22" s="237">
        <f t="shared" si="13"/>
        <v>3.1594415870683318E-2</v>
      </c>
      <c r="Z22" s="235">
        <f t="shared" si="5"/>
        <v>1361</v>
      </c>
      <c r="AA22" s="82"/>
    </row>
    <row r="23" spans="2:27" ht="10.5" customHeight="1" x14ac:dyDescent="0.2">
      <c r="B23" s="440" t="s">
        <v>8</v>
      </c>
      <c r="C23" s="441"/>
      <c r="D23" s="441"/>
      <c r="E23" s="441"/>
      <c r="F23" s="442"/>
      <c r="G23" s="78">
        <v>1715</v>
      </c>
      <c r="H23" s="242">
        <f t="shared" si="6"/>
        <v>0.99305153445280836</v>
      </c>
      <c r="I23" s="244">
        <v>12</v>
      </c>
      <c r="J23" s="242">
        <f t="shared" si="7"/>
        <v>6.9484655471916618E-3</v>
      </c>
      <c r="K23" s="235">
        <f t="shared" si="0"/>
        <v>1727</v>
      </c>
      <c r="L23" s="78">
        <v>390</v>
      </c>
      <c r="M23" s="242">
        <f t="shared" si="8"/>
        <v>0.8647450110864745</v>
      </c>
      <c r="N23" s="244">
        <v>61</v>
      </c>
      <c r="O23" s="242">
        <f t="shared" si="9"/>
        <v>0.1352549889135255</v>
      </c>
      <c r="P23" s="235">
        <f t="shared" si="1"/>
        <v>451</v>
      </c>
      <c r="Q23" s="78">
        <v>189</v>
      </c>
      <c r="R23" s="242">
        <f t="shared" si="10"/>
        <v>1</v>
      </c>
      <c r="S23" s="244">
        <v>0</v>
      </c>
      <c r="T23" s="242" t="str">
        <f t="shared" si="11"/>
        <v>-</v>
      </c>
      <c r="U23" s="235">
        <f t="shared" si="2"/>
        <v>189</v>
      </c>
      <c r="V23" s="133">
        <f t="shared" si="3"/>
        <v>2294</v>
      </c>
      <c r="W23" s="237">
        <f t="shared" si="12"/>
        <v>0.96915927334178287</v>
      </c>
      <c r="X23" s="231">
        <f t="shared" si="4"/>
        <v>73</v>
      </c>
      <c r="Y23" s="237">
        <f t="shared" si="13"/>
        <v>3.0840726658217153E-2</v>
      </c>
      <c r="Z23" s="235">
        <f t="shared" si="5"/>
        <v>2367</v>
      </c>
      <c r="AA23" s="82"/>
    </row>
    <row r="24" spans="2:27" ht="10.5" customHeight="1" x14ac:dyDescent="0.2">
      <c r="B24" s="440" t="s">
        <v>13</v>
      </c>
      <c r="C24" s="441"/>
      <c r="D24" s="441"/>
      <c r="E24" s="441"/>
      <c r="F24" s="442"/>
      <c r="G24" s="78">
        <v>0</v>
      </c>
      <c r="H24" s="242" t="str">
        <f t="shared" si="6"/>
        <v>-</v>
      </c>
      <c r="I24" s="244">
        <v>0</v>
      </c>
      <c r="J24" s="242" t="str">
        <f t="shared" si="7"/>
        <v>-</v>
      </c>
      <c r="K24" s="235">
        <f t="shared" si="0"/>
        <v>0</v>
      </c>
      <c r="L24" s="78">
        <v>0</v>
      </c>
      <c r="M24" s="242" t="str">
        <f t="shared" si="8"/>
        <v>-</v>
      </c>
      <c r="N24" s="244">
        <v>0</v>
      </c>
      <c r="O24" s="242" t="str">
        <f t="shared" si="9"/>
        <v>-</v>
      </c>
      <c r="P24" s="235">
        <f t="shared" si="1"/>
        <v>0</v>
      </c>
      <c r="Q24" s="78">
        <v>0</v>
      </c>
      <c r="R24" s="242" t="str">
        <f t="shared" si="10"/>
        <v>-</v>
      </c>
      <c r="S24" s="244">
        <v>0</v>
      </c>
      <c r="T24" s="242" t="str">
        <f t="shared" si="11"/>
        <v>-</v>
      </c>
      <c r="U24" s="235">
        <f t="shared" si="2"/>
        <v>0</v>
      </c>
      <c r="V24" s="133">
        <f t="shared" si="3"/>
        <v>0</v>
      </c>
      <c r="W24" s="237" t="str">
        <f t="shared" si="12"/>
        <v>-</v>
      </c>
      <c r="X24" s="231">
        <f t="shared" si="4"/>
        <v>0</v>
      </c>
      <c r="Y24" s="237" t="str">
        <f t="shared" si="13"/>
        <v>-</v>
      </c>
      <c r="Z24" s="235">
        <f t="shared" si="5"/>
        <v>0</v>
      </c>
      <c r="AA24" s="82"/>
    </row>
    <row r="25" spans="2:27" ht="10.5" customHeight="1" x14ac:dyDescent="0.2">
      <c r="B25" s="440" t="s">
        <v>14</v>
      </c>
      <c r="C25" s="441"/>
      <c r="D25" s="441"/>
      <c r="E25" s="441"/>
      <c r="F25" s="442"/>
      <c r="G25" s="78">
        <v>814</v>
      </c>
      <c r="H25" s="242">
        <f t="shared" si="6"/>
        <v>0.98190591073582634</v>
      </c>
      <c r="I25" s="244">
        <v>15</v>
      </c>
      <c r="J25" s="242">
        <f t="shared" si="7"/>
        <v>1.8094089264173704E-2</v>
      </c>
      <c r="K25" s="235">
        <f t="shared" si="0"/>
        <v>829</v>
      </c>
      <c r="L25" s="78">
        <v>252</v>
      </c>
      <c r="M25" s="242">
        <f t="shared" si="8"/>
        <v>1</v>
      </c>
      <c r="N25" s="244">
        <v>0</v>
      </c>
      <c r="O25" s="242" t="str">
        <f t="shared" si="9"/>
        <v>-</v>
      </c>
      <c r="P25" s="235">
        <f t="shared" si="1"/>
        <v>252</v>
      </c>
      <c r="Q25" s="78">
        <v>0</v>
      </c>
      <c r="R25" s="242" t="str">
        <f t="shared" si="10"/>
        <v>-</v>
      </c>
      <c r="S25" s="244">
        <v>0</v>
      </c>
      <c r="T25" s="242" t="str">
        <f t="shared" si="11"/>
        <v>-</v>
      </c>
      <c r="U25" s="235">
        <f t="shared" si="2"/>
        <v>0</v>
      </c>
      <c r="V25" s="133">
        <f t="shared" si="3"/>
        <v>1066</v>
      </c>
      <c r="W25" s="237">
        <f t="shared" si="12"/>
        <v>0.98612395929694729</v>
      </c>
      <c r="X25" s="231">
        <f t="shared" si="4"/>
        <v>15</v>
      </c>
      <c r="Y25" s="237">
        <f t="shared" si="13"/>
        <v>1.3876040703052728E-2</v>
      </c>
      <c r="Z25" s="235">
        <f t="shared" si="5"/>
        <v>1081</v>
      </c>
      <c r="AA25" s="82"/>
    </row>
    <row r="26" spans="2:27" ht="10.5" customHeight="1" x14ac:dyDescent="0.2">
      <c r="B26" s="440" t="s">
        <v>15</v>
      </c>
      <c r="C26" s="441"/>
      <c r="D26" s="441"/>
      <c r="E26" s="441"/>
      <c r="F26" s="442"/>
      <c r="G26" s="78">
        <v>249</v>
      </c>
      <c r="H26" s="242">
        <f t="shared" si="6"/>
        <v>0.98418972332015808</v>
      </c>
      <c r="I26" s="244">
        <v>4</v>
      </c>
      <c r="J26" s="242">
        <f t="shared" si="7"/>
        <v>1.5810276679841896E-2</v>
      </c>
      <c r="K26" s="235">
        <f t="shared" si="0"/>
        <v>253</v>
      </c>
      <c r="L26" s="78">
        <v>4</v>
      </c>
      <c r="M26" s="242">
        <f t="shared" si="8"/>
        <v>0.66666666666666663</v>
      </c>
      <c r="N26" s="244">
        <v>2</v>
      </c>
      <c r="O26" s="242">
        <f t="shared" si="9"/>
        <v>0.33333333333333331</v>
      </c>
      <c r="P26" s="235">
        <f t="shared" si="1"/>
        <v>6</v>
      </c>
      <c r="Q26" s="78">
        <v>58</v>
      </c>
      <c r="R26" s="242">
        <f t="shared" si="10"/>
        <v>1</v>
      </c>
      <c r="S26" s="244">
        <v>0</v>
      </c>
      <c r="T26" s="242" t="str">
        <f t="shared" si="11"/>
        <v>-</v>
      </c>
      <c r="U26" s="235">
        <f t="shared" si="2"/>
        <v>58</v>
      </c>
      <c r="V26" s="133">
        <f t="shared" si="3"/>
        <v>311</v>
      </c>
      <c r="W26" s="237">
        <f t="shared" si="12"/>
        <v>0.98107255520504733</v>
      </c>
      <c r="X26" s="231">
        <f t="shared" si="4"/>
        <v>6</v>
      </c>
      <c r="Y26" s="237">
        <f t="shared" si="13"/>
        <v>1.8927444794952682E-2</v>
      </c>
      <c r="Z26" s="235">
        <f t="shared" si="5"/>
        <v>317</v>
      </c>
      <c r="AA26" s="82"/>
    </row>
    <row r="27" spans="2:27" ht="10.5" customHeight="1" x14ac:dyDescent="0.2">
      <c r="B27" s="440" t="s">
        <v>16</v>
      </c>
      <c r="C27" s="441"/>
      <c r="D27" s="441"/>
      <c r="E27" s="441"/>
      <c r="F27" s="442"/>
      <c r="G27" s="78">
        <v>101</v>
      </c>
      <c r="H27" s="242">
        <f t="shared" si="6"/>
        <v>0.93518518518518523</v>
      </c>
      <c r="I27" s="244">
        <v>7</v>
      </c>
      <c r="J27" s="242">
        <f t="shared" si="7"/>
        <v>6.4814814814814811E-2</v>
      </c>
      <c r="K27" s="235">
        <f t="shared" si="0"/>
        <v>108</v>
      </c>
      <c r="L27" s="78">
        <v>0</v>
      </c>
      <c r="M27" s="242" t="str">
        <f t="shared" si="8"/>
        <v>-</v>
      </c>
      <c r="N27" s="244">
        <v>0</v>
      </c>
      <c r="O27" s="242" t="str">
        <f t="shared" si="9"/>
        <v>-</v>
      </c>
      <c r="P27" s="235">
        <f t="shared" si="1"/>
        <v>0</v>
      </c>
      <c r="Q27" s="78">
        <v>18</v>
      </c>
      <c r="R27" s="242">
        <f t="shared" si="10"/>
        <v>1</v>
      </c>
      <c r="S27" s="244">
        <v>0</v>
      </c>
      <c r="T27" s="242" t="str">
        <f t="shared" si="11"/>
        <v>-</v>
      </c>
      <c r="U27" s="235">
        <f t="shared" si="2"/>
        <v>18</v>
      </c>
      <c r="V27" s="133">
        <f t="shared" si="3"/>
        <v>119</v>
      </c>
      <c r="W27" s="237">
        <f t="shared" si="12"/>
        <v>0.94444444444444442</v>
      </c>
      <c r="X27" s="231">
        <f t="shared" si="4"/>
        <v>7</v>
      </c>
      <c r="Y27" s="237">
        <f t="shared" si="13"/>
        <v>5.5555555555555552E-2</v>
      </c>
      <c r="Z27" s="235">
        <f t="shared" si="5"/>
        <v>126</v>
      </c>
      <c r="AA27" s="82"/>
    </row>
    <row r="28" spans="2:27" ht="10.5" customHeight="1" x14ac:dyDescent="0.2">
      <c r="B28" s="440" t="s">
        <v>17</v>
      </c>
      <c r="C28" s="441"/>
      <c r="D28" s="441"/>
      <c r="E28" s="441"/>
      <c r="F28" s="442"/>
      <c r="G28" s="78">
        <v>0</v>
      </c>
      <c r="H28" s="242" t="str">
        <f t="shared" si="6"/>
        <v>-</v>
      </c>
      <c r="I28" s="244">
        <v>0</v>
      </c>
      <c r="J28" s="242" t="str">
        <f t="shared" si="7"/>
        <v>-</v>
      </c>
      <c r="K28" s="235">
        <f t="shared" si="0"/>
        <v>0</v>
      </c>
      <c r="L28" s="78">
        <v>0</v>
      </c>
      <c r="M28" s="242" t="str">
        <f t="shared" si="8"/>
        <v>-</v>
      </c>
      <c r="N28" s="244">
        <v>0</v>
      </c>
      <c r="O28" s="242" t="str">
        <f t="shared" si="9"/>
        <v>-</v>
      </c>
      <c r="P28" s="235">
        <f t="shared" si="1"/>
        <v>0</v>
      </c>
      <c r="Q28" s="78">
        <v>0</v>
      </c>
      <c r="R28" s="242" t="str">
        <f t="shared" si="10"/>
        <v>-</v>
      </c>
      <c r="S28" s="244">
        <v>0</v>
      </c>
      <c r="T28" s="242" t="str">
        <f t="shared" si="11"/>
        <v>-</v>
      </c>
      <c r="U28" s="235">
        <f t="shared" si="2"/>
        <v>0</v>
      </c>
      <c r="V28" s="133">
        <f t="shared" si="3"/>
        <v>0</v>
      </c>
      <c r="W28" s="237" t="str">
        <f t="shared" si="12"/>
        <v>-</v>
      </c>
      <c r="X28" s="231">
        <f t="shared" si="4"/>
        <v>0</v>
      </c>
      <c r="Y28" s="237" t="str">
        <f t="shared" si="13"/>
        <v>-</v>
      </c>
      <c r="Z28" s="235">
        <f t="shared" si="5"/>
        <v>0</v>
      </c>
      <c r="AA28" s="82"/>
    </row>
    <row r="29" spans="2:27" ht="10.5" customHeight="1" x14ac:dyDescent="0.2">
      <c r="B29" s="440" t="s">
        <v>0</v>
      </c>
      <c r="C29" s="441"/>
      <c r="D29" s="441"/>
      <c r="E29" s="441"/>
      <c r="F29" s="442"/>
      <c r="G29" s="78">
        <v>53</v>
      </c>
      <c r="H29" s="242">
        <f t="shared" si="6"/>
        <v>1</v>
      </c>
      <c r="I29" s="244">
        <v>0</v>
      </c>
      <c r="J29" s="242" t="str">
        <f t="shared" si="7"/>
        <v>-</v>
      </c>
      <c r="K29" s="235">
        <f t="shared" si="0"/>
        <v>53</v>
      </c>
      <c r="L29" s="78">
        <v>0</v>
      </c>
      <c r="M29" s="242" t="str">
        <f t="shared" si="8"/>
        <v>-</v>
      </c>
      <c r="N29" s="244">
        <v>0</v>
      </c>
      <c r="O29" s="242" t="str">
        <f t="shared" si="9"/>
        <v>-</v>
      </c>
      <c r="P29" s="235">
        <f t="shared" si="1"/>
        <v>0</v>
      </c>
      <c r="Q29" s="78">
        <v>35</v>
      </c>
      <c r="R29" s="242">
        <f t="shared" si="10"/>
        <v>1</v>
      </c>
      <c r="S29" s="244">
        <v>0</v>
      </c>
      <c r="T29" s="242" t="str">
        <f t="shared" si="11"/>
        <v>-</v>
      </c>
      <c r="U29" s="235">
        <f t="shared" si="2"/>
        <v>35</v>
      </c>
      <c r="V29" s="133">
        <f t="shared" si="3"/>
        <v>88</v>
      </c>
      <c r="W29" s="237">
        <f t="shared" si="12"/>
        <v>1</v>
      </c>
      <c r="X29" s="231">
        <f t="shared" si="4"/>
        <v>0</v>
      </c>
      <c r="Y29" s="237" t="str">
        <f t="shared" si="13"/>
        <v>-</v>
      </c>
      <c r="Z29" s="235">
        <f t="shared" si="5"/>
        <v>88</v>
      </c>
      <c r="AA29" s="82"/>
    </row>
    <row r="30" spans="2:27" ht="10.5" customHeight="1" x14ac:dyDescent="0.2">
      <c r="B30" s="463" t="str">
        <f>'Anexo II. Términos'!$B$52</f>
        <v>Total nacional</v>
      </c>
      <c r="C30" s="464"/>
      <c r="D30" s="464"/>
      <c r="E30" s="464"/>
      <c r="F30" s="465"/>
      <c r="G30" s="240">
        <f>SUM(G12:G29)</f>
        <v>23362</v>
      </c>
      <c r="H30" s="239">
        <f t="shared" si="6"/>
        <v>0.97581554655194014</v>
      </c>
      <c r="I30" s="238">
        <f>SUM(I12:I29)</f>
        <v>579</v>
      </c>
      <c r="J30" s="239">
        <f t="shared" si="7"/>
        <v>2.4184453448059813E-2</v>
      </c>
      <c r="K30" s="236">
        <f>SUM(K12:K29)</f>
        <v>23941</v>
      </c>
      <c r="L30" s="240">
        <f>SUM(L12:L29)</f>
        <v>6031</v>
      </c>
      <c r="M30" s="239">
        <f t="shared" si="8"/>
        <v>0.96465131158029427</v>
      </c>
      <c r="N30" s="238">
        <f>SUM(N12:N29)</f>
        <v>221</v>
      </c>
      <c r="O30" s="239">
        <f t="shared" si="9"/>
        <v>3.5348688419705697E-2</v>
      </c>
      <c r="P30" s="236">
        <f>SUM(P12:P29)</f>
        <v>6252</v>
      </c>
      <c r="Q30" s="240">
        <f>SUM(Q12:Q29)</f>
        <v>2700</v>
      </c>
      <c r="R30" s="239">
        <f t="shared" si="10"/>
        <v>0.98504195549069684</v>
      </c>
      <c r="S30" s="238">
        <f>SUM(S12:S29)</f>
        <v>41</v>
      </c>
      <c r="T30" s="239">
        <f t="shared" si="11"/>
        <v>1.4958044509303174E-2</v>
      </c>
      <c r="U30" s="236">
        <f>SUM(U12:U29)</f>
        <v>2741</v>
      </c>
      <c r="V30" s="80">
        <f t="shared" si="3"/>
        <v>32093</v>
      </c>
      <c r="W30" s="243">
        <f t="shared" si="12"/>
        <v>0.97446407967450055</v>
      </c>
      <c r="X30" s="229">
        <f t="shared" si="4"/>
        <v>841</v>
      </c>
      <c r="Y30" s="243">
        <f t="shared" si="13"/>
        <v>2.5535920325499485E-2</v>
      </c>
      <c r="Z30" s="236">
        <f t="shared" si="5"/>
        <v>32934</v>
      </c>
      <c r="AA30" s="82"/>
    </row>
    <row r="31" spans="2:27" ht="10.5" customHeight="1" x14ac:dyDescent="0.2">
      <c r="B31" s="211"/>
      <c r="C31" s="211"/>
      <c r="D31" s="211"/>
      <c r="E31" s="211"/>
      <c r="F31" s="211"/>
      <c r="G31" s="109"/>
      <c r="H31" s="110"/>
      <c r="I31" s="110"/>
      <c r="J31" s="213"/>
      <c r="K31" s="110"/>
      <c r="L31" s="110"/>
      <c r="M31" s="213"/>
      <c r="N31" s="213"/>
      <c r="O31" s="213"/>
      <c r="P31" s="228"/>
      <c r="Q31" s="82"/>
      <c r="R31" s="81"/>
      <c r="S31" s="82"/>
      <c r="T31" s="81"/>
      <c r="U31" s="82"/>
      <c r="V31" s="81"/>
      <c r="W31" s="82"/>
      <c r="X31" s="81"/>
      <c r="Y31" s="82"/>
      <c r="Z31" s="81"/>
      <c r="AA31" s="82"/>
    </row>
    <row r="32" spans="2:27" ht="10.5" customHeight="1" x14ac:dyDescent="0.2">
      <c r="B32" s="211"/>
      <c r="C32" s="211"/>
      <c r="D32" s="211"/>
      <c r="E32" s="211"/>
      <c r="F32" s="211"/>
      <c r="G32" s="109"/>
      <c r="H32" s="110"/>
      <c r="I32" s="110"/>
      <c r="J32" s="213"/>
      <c r="K32" s="110"/>
      <c r="L32" s="110"/>
      <c r="M32" s="213"/>
      <c r="N32" s="213"/>
      <c r="O32" s="213"/>
      <c r="P32" s="228"/>
      <c r="Q32" s="82"/>
      <c r="R32" s="81"/>
      <c r="S32" s="82"/>
      <c r="T32" s="81"/>
      <c r="U32" s="82"/>
      <c r="V32" s="81"/>
      <c r="W32" s="82"/>
      <c r="X32" s="81"/>
      <c r="Y32" s="82"/>
      <c r="Z32" s="81"/>
      <c r="AA32" s="82"/>
    </row>
    <row r="33" spans="2:27" ht="10.5" customHeight="1" x14ac:dyDescent="0.2">
      <c r="B33" s="211"/>
      <c r="C33" s="211"/>
      <c r="D33" s="211"/>
      <c r="E33" s="211"/>
      <c r="F33" s="211"/>
      <c r="G33" s="109"/>
      <c r="H33" s="110"/>
      <c r="I33" s="110"/>
      <c r="J33" s="213"/>
      <c r="K33" s="110"/>
      <c r="L33" s="110"/>
      <c r="M33" s="213"/>
      <c r="N33" s="213"/>
      <c r="O33" s="213"/>
      <c r="P33" s="228"/>
      <c r="Q33" s="82"/>
      <c r="R33" s="81"/>
      <c r="S33" s="82"/>
      <c r="T33" s="81"/>
      <c r="U33" s="82"/>
      <c r="V33" s="81"/>
      <c r="W33" s="82"/>
      <c r="X33" s="81"/>
      <c r="Y33" s="82"/>
      <c r="Z33" s="81"/>
      <c r="AA33" s="82"/>
    </row>
    <row r="34" spans="2:27" ht="10.5" customHeight="1" x14ac:dyDescent="0.2">
      <c r="B34" s="211"/>
      <c r="C34" s="211"/>
      <c r="D34" s="211"/>
      <c r="E34" s="211"/>
      <c r="F34" s="211"/>
      <c r="G34" s="109"/>
      <c r="H34" s="110"/>
      <c r="I34" s="110"/>
      <c r="J34" s="213"/>
      <c r="K34" s="110"/>
      <c r="L34" s="110"/>
      <c r="M34" s="213"/>
      <c r="N34" s="213"/>
      <c r="O34" s="213"/>
      <c r="P34" s="228"/>
      <c r="Q34" s="82"/>
      <c r="R34" s="81"/>
      <c r="S34" s="82"/>
      <c r="T34" s="81"/>
      <c r="U34" s="82"/>
      <c r="V34" s="81"/>
      <c r="W34" s="82"/>
      <c r="X34" s="81"/>
      <c r="Y34" s="82"/>
      <c r="Z34" s="81"/>
      <c r="AA34" s="82"/>
    </row>
    <row r="35" spans="2:27" ht="10.5" customHeight="1" x14ac:dyDescent="0.2">
      <c r="B35" s="211"/>
      <c r="C35" s="211"/>
      <c r="D35" s="211"/>
      <c r="E35" s="211"/>
      <c r="F35" s="211"/>
      <c r="G35" s="109"/>
      <c r="H35" s="110"/>
      <c r="I35" s="110"/>
      <c r="J35" s="213"/>
      <c r="K35" s="110"/>
      <c r="L35" s="110"/>
      <c r="M35" s="213"/>
      <c r="N35" s="213"/>
      <c r="O35" s="213"/>
      <c r="P35" s="228"/>
      <c r="Q35" s="82"/>
      <c r="R35" s="81"/>
      <c r="S35" s="82"/>
      <c r="T35" s="81"/>
      <c r="U35" s="82"/>
      <c r="V35" s="81"/>
      <c r="W35" s="82"/>
      <c r="X35" s="81"/>
      <c r="Y35" s="82"/>
      <c r="Z35" s="81"/>
      <c r="AA35" s="82"/>
    </row>
    <row r="36" spans="2:27" ht="10.5" customHeight="1" x14ac:dyDescent="0.2">
      <c r="B36" s="211"/>
      <c r="C36" s="211"/>
      <c r="D36" s="211"/>
      <c r="E36" s="211"/>
      <c r="F36" s="211"/>
      <c r="G36" s="109"/>
      <c r="H36" s="110"/>
      <c r="I36" s="110"/>
      <c r="J36" s="213"/>
      <c r="K36" s="110"/>
      <c r="L36" s="110"/>
      <c r="M36" s="213"/>
      <c r="N36" s="213"/>
      <c r="O36" s="213"/>
      <c r="P36" s="228"/>
      <c r="Q36" s="82"/>
      <c r="R36" s="81"/>
      <c r="S36" s="82"/>
      <c r="T36" s="81"/>
      <c r="U36" s="82"/>
      <c r="V36" s="81"/>
      <c r="W36" s="82"/>
      <c r="X36" s="81"/>
      <c r="Y36" s="82"/>
      <c r="Z36" s="81"/>
      <c r="AA36" s="82"/>
    </row>
    <row r="37" spans="2:27" ht="10.5" customHeight="1" x14ac:dyDescent="0.2">
      <c r="B37" s="211"/>
      <c r="C37" s="211"/>
      <c r="D37" s="211"/>
      <c r="E37" s="211"/>
      <c r="F37" s="211"/>
      <c r="G37" s="109"/>
      <c r="H37" s="110"/>
      <c r="I37" s="110"/>
      <c r="J37" s="213"/>
      <c r="K37" s="110"/>
      <c r="L37" s="110"/>
      <c r="M37" s="213"/>
      <c r="N37" s="213"/>
      <c r="O37" s="213"/>
      <c r="P37" s="228"/>
      <c r="Q37" s="82"/>
      <c r="R37" s="81"/>
      <c r="S37" s="82"/>
      <c r="T37" s="81"/>
      <c r="U37" s="82"/>
      <c r="V37" s="81"/>
      <c r="W37" s="82"/>
      <c r="X37" s="81"/>
      <c r="Y37" s="82"/>
      <c r="Z37" s="81"/>
      <c r="AA37" s="82"/>
    </row>
    <row r="38" spans="2:27" ht="10.5" customHeight="1" x14ac:dyDescent="0.2">
      <c r="B38" s="211"/>
      <c r="C38" s="211"/>
      <c r="D38" s="211"/>
      <c r="E38" s="211"/>
      <c r="F38" s="211"/>
      <c r="G38" s="109"/>
      <c r="H38" s="110"/>
      <c r="I38" s="110"/>
      <c r="J38" s="213"/>
      <c r="K38" s="110"/>
      <c r="L38" s="110"/>
      <c r="M38" s="213"/>
      <c r="N38" s="213"/>
      <c r="O38" s="213"/>
      <c r="P38" s="228"/>
      <c r="Q38" s="82"/>
      <c r="R38" s="81"/>
      <c r="S38" s="82"/>
      <c r="T38" s="81"/>
      <c r="U38" s="82"/>
      <c r="V38" s="81"/>
      <c r="W38" s="82"/>
      <c r="X38" s="81"/>
      <c r="Y38" s="82"/>
      <c r="Z38" s="81"/>
      <c r="AA38" s="82"/>
    </row>
    <row r="39" spans="2:27" ht="10.5" customHeight="1" x14ac:dyDescent="0.2">
      <c r="B39" s="211"/>
      <c r="C39" s="211"/>
      <c r="D39" s="211"/>
      <c r="E39" s="211"/>
      <c r="F39" s="211"/>
      <c r="G39" s="109"/>
      <c r="H39" s="110"/>
      <c r="I39" s="110"/>
      <c r="J39" s="213"/>
      <c r="K39" s="110"/>
      <c r="L39" s="110"/>
      <c r="M39" s="213"/>
      <c r="N39" s="213"/>
      <c r="O39" s="213"/>
      <c r="P39" s="228"/>
      <c r="Q39" s="82"/>
      <c r="R39" s="81"/>
      <c r="S39" s="82"/>
      <c r="T39" s="81"/>
      <c r="U39" s="82"/>
      <c r="V39" s="81"/>
      <c r="W39" s="82"/>
      <c r="X39" s="81"/>
      <c r="Y39" s="82"/>
      <c r="Z39" s="81"/>
      <c r="AA39" s="82"/>
    </row>
    <row r="40" spans="2:27" ht="10.5" customHeight="1" x14ac:dyDescent="0.2">
      <c r="B40" s="211"/>
      <c r="C40" s="211"/>
      <c r="D40" s="211"/>
      <c r="E40" s="211"/>
      <c r="F40" s="211"/>
      <c r="G40" s="109"/>
      <c r="H40" s="110"/>
      <c r="I40" s="110"/>
      <c r="J40" s="213"/>
      <c r="K40" s="110"/>
      <c r="L40" s="110"/>
      <c r="M40" s="213"/>
      <c r="N40" s="213"/>
      <c r="O40" s="213"/>
      <c r="P40" s="228"/>
      <c r="Q40" s="82"/>
      <c r="R40" s="81"/>
      <c r="S40" s="82"/>
      <c r="T40" s="81"/>
      <c r="U40" s="82"/>
      <c r="V40" s="81"/>
      <c r="W40" s="82"/>
      <c r="X40" s="81"/>
      <c r="Y40" s="82"/>
      <c r="Z40" s="81"/>
      <c r="AA40" s="82"/>
    </row>
    <row r="41" spans="2:27" ht="10.5" customHeight="1" x14ac:dyDescent="0.2">
      <c r="B41" s="211"/>
      <c r="C41" s="211"/>
      <c r="D41" s="211"/>
      <c r="E41" s="211"/>
      <c r="F41" s="211"/>
      <c r="G41" s="109"/>
      <c r="H41" s="110"/>
      <c r="I41" s="110"/>
      <c r="J41" s="213"/>
      <c r="K41" s="110"/>
      <c r="L41" s="110"/>
      <c r="M41" s="213"/>
      <c r="N41" s="213"/>
      <c r="O41" s="213"/>
      <c r="P41" s="228"/>
      <c r="Q41" s="82"/>
      <c r="R41" s="81"/>
      <c r="S41" s="82"/>
      <c r="T41" s="81"/>
      <c r="U41" s="82"/>
      <c r="V41" s="81"/>
      <c r="W41" s="82"/>
      <c r="X41" s="81"/>
      <c r="Y41" s="82"/>
      <c r="Z41" s="81"/>
      <c r="AA41" s="82"/>
    </row>
    <row r="42" spans="2:27" ht="10.5" customHeight="1" x14ac:dyDescent="0.2">
      <c r="B42" s="211"/>
      <c r="C42" s="211"/>
      <c r="D42" s="211"/>
      <c r="E42" s="211"/>
      <c r="F42" s="211"/>
      <c r="G42" s="109"/>
      <c r="H42" s="110"/>
      <c r="I42" s="110"/>
      <c r="J42" s="213"/>
      <c r="K42" s="110"/>
      <c r="L42" s="110"/>
      <c r="M42" s="213"/>
      <c r="N42" s="213"/>
      <c r="O42" s="213"/>
      <c r="P42" s="228"/>
      <c r="Q42" s="82"/>
      <c r="R42" s="81"/>
      <c r="S42" s="82"/>
      <c r="T42" s="81"/>
      <c r="U42" s="82"/>
      <c r="V42" s="81"/>
      <c r="W42" s="82"/>
      <c r="X42" s="81"/>
      <c r="Y42" s="82"/>
      <c r="Z42" s="81"/>
      <c r="AA42" s="82"/>
    </row>
    <row r="43" spans="2:27" ht="10.5" customHeight="1" x14ac:dyDescent="0.2">
      <c r="B43" s="211"/>
      <c r="C43" s="211"/>
      <c r="D43" s="211"/>
      <c r="E43" s="211"/>
      <c r="F43" s="211"/>
      <c r="G43" s="109"/>
      <c r="H43" s="110"/>
      <c r="I43" s="110"/>
      <c r="J43" s="213"/>
      <c r="K43" s="110"/>
      <c r="L43" s="110"/>
      <c r="M43" s="213"/>
      <c r="N43" s="213"/>
      <c r="O43" s="213"/>
      <c r="P43" s="228"/>
      <c r="Q43" s="82"/>
      <c r="R43" s="81"/>
      <c r="S43" s="82"/>
      <c r="T43" s="81"/>
      <c r="U43" s="82"/>
      <c r="V43" s="81"/>
      <c r="W43" s="82"/>
      <c r="X43" s="81"/>
      <c r="Y43" s="82"/>
      <c r="Z43" s="81"/>
      <c r="AA43" s="82"/>
    </row>
    <row r="44" spans="2:27" ht="10.5" customHeight="1" x14ac:dyDescent="0.2">
      <c r="B44" s="211"/>
      <c r="C44" s="211"/>
      <c r="D44" s="211"/>
      <c r="E44" s="211"/>
      <c r="F44" s="211"/>
      <c r="G44" s="109"/>
      <c r="H44" s="110"/>
      <c r="I44" s="110"/>
      <c r="J44" s="213"/>
      <c r="K44" s="110"/>
      <c r="L44" s="110"/>
      <c r="M44" s="213"/>
      <c r="N44" s="213"/>
      <c r="O44" s="213"/>
      <c r="P44" s="228"/>
      <c r="Q44" s="82"/>
      <c r="R44" s="81"/>
      <c r="S44" s="82"/>
      <c r="T44" s="81"/>
      <c r="U44" s="82"/>
      <c r="V44" s="81"/>
      <c r="W44" s="82"/>
      <c r="X44" s="81"/>
      <c r="Y44" s="82"/>
      <c r="Z44" s="81"/>
      <c r="AA44" s="82"/>
    </row>
    <row r="45" spans="2:27" ht="10.5" customHeight="1" x14ac:dyDescent="0.2">
      <c r="B45" s="211"/>
      <c r="C45" s="211"/>
      <c r="D45" s="211"/>
      <c r="E45" s="211"/>
      <c r="F45" s="211"/>
      <c r="G45" s="109"/>
      <c r="H45" s="110"/>
      <c r="I45" s="110"/>
      <c r="J45" s="213"/>
      <c r="K45" s="110"/>
      <c r="L45" s="110"/>
      <c r="M45" s="213"/>
      <c r="N45" s="213"/>
      <c r="O45" s="213"/>
      <c r="P45" s="228"/>
      <c r="Q45" s="82"/>
      <c r="R45" s="81"/>
      <c r="S45" s="82"/>
      <c r="T45" s="81"/>
      <c r="U45" s="82"/>
      <c r="V45" s="81"/>
      <c r="W45" s="82"/>
      <c r="X45" s="81"/>
      <c r="Y45" s="82"/>
      <c r="Z45" s="81"/>
      <c r="AA45" s="82"/>
    </row>
    <row r="46" spans="2:27" ht="10.5" customHeight="1" x14ac:dyDescent="0.2">
      <c r="B46" s="211"/>
      <c r="C46" s="211"/>
      <c r="D46" s="211"/>
      <c r="E46" s="211"/>
      <c r="F46" s="211"/>
      <c r="G46" s="109"/>
      <c r="H46" s="110"/>
      <c r="I46" s="110"/>
      <c r="J46" s="213"/>
      <c r="K46" s="110"/>
      <c r="L46" s="110"/>
      <c r="M46" s="213"/>
      <c r="N46" s="213"/>
      <c r="O46" s="213"/>
      <c r="P46" s="228"/>
      <c r="Q46" s="82"/>
      <c r="R46" s="81"/>
      <c r="S46" s="82"/>
      <c r="T46" s="81"/>
      <c r="U46" s="82"/>
      <c r="V46" s="81"/>
      <c r="W46" s="82"/>
      <c r="X46" s="81"/>
      <c r="Y46" s="82"/>
      <c r="Z46" s="81"/>
      <c r="AA46" s="82"/>
    </row>
    <row r="47" spans="2:27" ht="10.5" customHeight="1" x14ac:dyDescent="0.2">
      <c r="B47" s="211"/>
      <c r="C47" s="211"/>
      <c r="D47" s="211"/>
      <c r="E47" s="211"/>
      <c r="F47" s="211"/>
      <c r="G47" s="109"/>
      <c r="H47" s="110"/>
      <c r="I47" s="110"/>
      <c r="J47" s="213"/>
      <c r="K47" s="110"/>
      <c r="L47" s="110"/>
      <c r="M47" s="213"/>
      <c r="N47" s="213"/>
      <c r="O47" s="213"/>
      <c r="P47" s="228"/>
      <c r="Q47" s="82"/>
      <c r="R47" s="81"/>
      <c r="S47" s="82"/>
      <c r="T47" s="81"/>
      <c r="U47" s="82"/>
      <c r="V47" s="81"/>
      <c r="W47" s="82"/>
      <c r="X47" s="81"/>
      <c r="Y47" s="82"/>
      <c r="Z47" s="81"/>
      <c r="AA47" s="82"/>
    </row>
    <row r="48" spans="2:27" ht="10.5" customHeight="1" x14ac:dyDescent="0.2">
      <c r="B48" s="211"/>
      <c r="C48" s="211"/>
      <c r="D48" s="211"/>
      <c r="E48" s="211"/>
      <c r="F48" s="211"/>
      <c r="G48" s="109"/>
      <c r="H48" s="110"/>
      <c r="I48" s="110"/>
      <c r="J48" s="213"/>
      <c r="K48" s="110"/>
      <c r="L48" s="110"/>
      <c r="M48" s="213"/>
      <c r="N48" s="213"/>
      <c r="O48" s="213"/>
      <c r="P48" s="228"/>
      <c r="Q48" s="82"/>
      <c r="R48" s="81"/>
      <c r="S48" s="82"/>
      <c r="T48" s="81"/>
      <c r="U48" s="82"/>
      <c r="V48" s="81"/>
      <c r="W48" s="82"/>
      <c r="X48" s="81"/>
      <c r="Y48" s="82"/>
      <c r="Z48" s="81"/>
      <c r="AA48" s="82"/>
    </row>
    <row r="49" spans="2:27" ht="10.5" customHeight="1" x14ac:dyDescent="0.2">
      <c r="B49" s="211"/>
      <c r="C49" s="211"/>
      <c r="D49" s="211"/>
      <c r="E49" s="211"/>
      <c r="F49" s="211"/>
      <c r="G49" s="109"/>
      <c r="H49" s="110"/>
      <c r="I49" s="110"/>
      <c r="J49" s="213"/>
      <c r="K49" s="110"/>
      <c r="L49" s="110"/>
      <c r="M49" s="213"/>
      <c r="N49" s="213"/>
      <c r="O49" s="213"/>
      <c r="P49" s="228"/>
      <c r="Q49" s="82"/>
      <c r="R49" s="81"/>
      <c r="S49" s="82"/>
      <c r="T49" s="81"/>
      <c r="U49" s="82"/>
      <c r="V49" s="81"/>
      <c r="W49" s="82"/>
      <c r="X49" s="81"/>
      <c r="Y49" s="82"/>
      <c r="Z49" s="81"/>
      <c r="AA49" s="82"/>
    </row>
    <row r="50" spans="2:27" ht="10.5" customHeight="1" x14ac:dyDescent="0.2">
      <c r="B50" s="211"/>
      <c r="C50" s="211"/>
      <c r="D50" s="211"/>
      <c r="E50" s="211"/>
      <c r="F50" s="211"/>
      <c r="G50" s="109"/>
      <c r="H50" s="110"/>
      <c r="I50" s="110"/>
      <c r="J50" s="213"/>
      <c r="K50" s="110"/>
      <c r="L50" s="110"/>
      <c r="M50" s="213"/>
      <c r="N50" s="213"/>
      <c r="O50" s="213"/>
      <c r="P50" s="228"/>
      <c r="Q50" s="82"/>
      <c r="R50" s="81"/>
      <c r="S50" s="82"/>
      <c r="T50" s="81"/>
      <c r="U50" s="82"/>
      <c r="V50" s="81"/>
      <c r="W50" s="82"/>
      <c r="X50" s="81"/>
      <c r="Y50" s="82"/>
      <c r="Z50" s="81"/>
      <c r="AA50" s="82"/>
    </row>
    <row r="51" spans="2:27" ht="10.5" customHeight="1" x14ac:dyDescent="0.2">
      <c r="B51" s="211"/>
      <c r="C51" s="211"/>
      <c r="D51" s="211"/>
      <c r="E51" s="211"/>
      <c r="F51" s="211"/>
      <c r="G51" s="109"/>
      <c r="H51" s="110"/>
      <c r="I51" s="110"/>
      <c r="J51" s="213"/>
      <c r="K51" s="110"/>
      <c r="L51" s="110"/>
      <c r="M51" s="213"/>
      <c r="N51" s="213"/>
      <c r="O51" s="213"/>
      <c r="P51" s="228"/>
      <c r="Q51" s="82"/>
      <c r="R51" s="81"/>
      <c r="S51" s="82"/>
      <c r="T51" s="81"/>
      <c r="U51" s="82"/>
      <c r="V51" s="81"/>
      <c r="W51" s="82"/>
      <c r="X51" s="81"/>
      <c r="Y51" s="82"/>
      <c r="Z51" s="81"/>
      <c r="AA51" s="82"/>
    </row>
    <row r="52" spans="2:27" ht="10.5" customHeight="1" x14ac:dyDescent="0.2">
      <c r="B52" s="211"/>
      <c r="C52" s="211"/>
      <c r="D52" s="211"/>
      <c r="E52" s="211"/>
      <c r="F52" s="211"/>
      <c r="G52" s="109"/>
      <c r="H52" s="110"/>
      <c r="I52" s="110"/>
      <c r="J52" s="213"/>
      <c r="K52" s="110"/>
      <c r="L52" s="110"/>
      <c r="M52" s="213"/>
      <c r="N52" s="213"/>
      <c r="O52" s="213"/>
      <c r="P52" s="228"/>
      <c r="Q52" s="82"/>
      <c r="R52" s="81"/>
      <c r="S52" s="82"/>
      <c r="T52" s="81"/>
      <c r="U52" s="82"/>
      <c r="V52" s="81"/>
      <c r="W52" s="82"/>
      <c r="X52" s="81"/>
      <c r="Y52" s="82"/>
      <c r="Z52" s="81"/>
      <c r="AA52" s="82"/>
    </row>
    <row r="53" spans="2:27" ht="10.5" customHeight="1" x14ac:dyDescent="0.2">
      <c r="B53" s="211"/>
      <c r="C53" s="211"/>
      <c r="D53" s="211"/>
      <c r="E53" s="211"/>
      <c r="F53" s="211"/>
      <c r="G53" s="109"/>
      <c r="H53" s="110"/>
      <c r="I53" s="110"/>
      <c r="J53" s="213"/>
      <c r="K53" s="110"/>
      <c r="L53" s="110"/>
      <c r="M53" s="213"/>
      <c r="N53" s="213"/>
      <c r="O53" s="213"/>
      <c r="P53" s="228"/>
      <c r="Q53" s="82"/>
      <c r="R53" s="81"/>
      <c r="S53" s="82"/>
      <c r="T53" s="81"/>
      <c r="U53" s="82"/>
      <c r="V53" s="81"/>
      <c r="W53" s="82"/>
      <c r="X53" s="81"/>
      <c r="Y53" s="82"/>
      <c r="Z53" s="81"/>
      <c r="AA53" s="82"/>
    </row>
    <row r="54" spans="2:27" ht="10.5" customHeight="1" x14ac:dyDescent="0.2">
      <c r="G54" s="109"/>
    </row>
    <row r="55" spans="2:27" ht="10.5" customHeight="1" x14ac:dyDescent="0.2">
      <c r="G55" s="109"/>
    </row>
    <row r="56" spans="2:27" ht="10.5" customHeight="1" x14ac:dyDescent="0.2">
      <c r="G56" s="109"/>
    </row>
    <row r="57" spans="2:27" ht="10.5" customHeight="1" x14ac:dyDescent="0.2"/>
    <row r="58" spans="2:27" ht="10.5" customHeight="1" x14ac:dyDescent="0.2"/>
    <row r="59" spans="2:27" ht="10.5" customHeight="1" x14ac:dyDescent="0.2"/>
    <row r="60" spans="2:27" ht="10.5" customHeight="1" x14ac:dyDescent="0.2"/>
    <row r="61" spans="2:27" ht="10.5" customHeight="1" x14ac:dyDescent="0.2"/>
    <row r="62" spans="2:27" ht="10.5" customHeight="1" x14ac:dyDescent="0.2"/>
    <row r="63" spans="2:27" ht="10.5" customHeight="1" x14ac:dyDescent="0.2"/>
    <row r="64" spans="2:27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spans="2:20" ht="10.5" customHeight="1" x14ac:dyDescent="0.2"/>
    <row r="98" spans="2:20" ht="10.5" customHeight="1" x14ac:dyDescent="0.2"/>
    <row r="99" spans="2:20" ht="10.5" customHeight="1" x14ac:dyDescent="0.2"/>
    <row r="100" spans="2:20" ht="10.5" customHeight="1" x14ac:dyDescent="0.2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</row>
    <row r="101" spans="2:20" ht="10.5" customHeight="1" x14ac:dyDescent="0.2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</row>
    <row r="102" spans="2:20" ht="10.5" customHeight="1" x14ac:dyDescent="0.2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</row>
    <row r="103" spans="2:20" ht="10.5" customHeight="1" x14ac:dyDescent="0.2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</row>
    <row r="104" spans="2:20" ht="10.5" customHeight="1" x14ac:dyDescent="0.2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</row>
    <row r="105" spans="2:20" ht="10.5" customHeight="1" x14ac:dyDescent="0.2"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</row>
    <row r="106" spans="2:20" ht="10.5" customHeight="1" x14ac:dyDescent="0.2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</row>
    <row r="107" spans="2:20" ht="10.5" customHeight="1" x14ac:dyDescent="0.2"/>
    <row r="108" spans="2:20" ht="10.5" customHeight="1" x14ac:dyDescent="0.2"/>
    <row r="109" spans="2:20" ht="10.5" customHeight="1" x14ac:dyDescent="0.2"/>
    <row r="110" spans="2:20" ht="10.5" customHeight="1" x14ac:dyDescent="0.2"/>
    <row r="111" spans="2:20" ht="10.5" customHeight="1" x14ac:dyDescent="0.2"/>
    <row r="112" spans="2:20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37">
    <mergeCell ref="U9:U10"/>
    <mergeCell ref="V9:W10"/>
    <mergeCell ref="B7:Z7"/>
    <mergeCell ref="B8:F11"/>
    <mergeCell ref="G8:K8"/>
    <mergeCell ref="L8:P8"/>
    <mergeCell ref="Q8:U8"/>
    <mergeCell ref="V8:Z8"/>
    <mergeCell ref="G9:H10"/>
    <mergeCell ref="I9:J10"/>
    <mergeCell ref="X9:Y10"/>
    <mergeCell ref="Z9:Z10"/>
    <mergeCell ref="P9:P10"/>
    <mergeCell ref="Q9:R10"/>
    <mergeCell ref="S9:T10"/>
    <mergeCell ref="N9:O10"/>
    <mergeCell ref="K9:K10"/>
    <mergeCell ref="L9:M10"/>
    <mergeCell ref="B20:F20"/>
    <mergeCell ref="B21:F21"/>
    <mergeCell ref="B28:F28"/>
    <mergeCell ref="B16:F16"/>
    <mergeCell ref="B17:F17"/>
    <mergeCell ref="B18:F18"/>
    <mergeCell ref="B19:F19"/>
    <mergeCell ref="B12:F12"/>
    <mergeCell ref="B13:F13"/>
    <mergeCell ref="B14:F14"/>
    <mergeCell ref="B15:F15"/>
    <mergeCell ref="B29:F29"/>
    <mergeCell ref="B30:F30"/>
    <mergeCell ref="B22:F22"/>
    <mergeCell ref="B23:F23"/>
    <mergeCell ref="B24:F24"/>
    <mergeCell ref="B25:F25"/>
    <mergeCell ref="B26:F26"/>
    <mergeCell ref="B27:F27"/>
  </mergeCells>
  <conditionalFormatting sqref="H12:H29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7">
      <colorScale>
        <cfvo type="min"/>
        <cfvo type="max"/>
        <color rgb="FFFCFCFF"/>
        <color rgb="FF63BE7B"/>
      </colorScale>
    </cfRule>
  </conditionalFormatting>
  <conditionalFormatting sqref="M12:M29">
    <cfRule type="colorScale" priority="6">
      <colorScale>
        <cfvo type="min"/>
        <cfvo type="max"/>
        <color rgb="FFFCFCFF"/>
        <color rgb="FF63BE7B"/>
      </colorScale>
    </cfRule>
  </conditionalFormatting>
  <conditionalFormatting sqref="O12:O29">
    <cfRule type="colorScale" priority="5">
      <colorScale>
        <cfvo type="min"/>
        <cfvo type="max"/>
        <color rgb="FFFCFCFF"/>
        <color rgb="FF63BE7B"/>
      </colorScale>
    </cfRule>
  </conditionalFormatting>
  <conditionalFormatting sqref="R12:R29">
    <cfRule type="colorScale" priority="4">
      <colorScale>
        <cfvo type="min"/>
        <cfvo type="max"/>
        <color rgb="FFFCFCFF"/>
        <color rgb="FF63BE7B"/>
      </colorScale>
    </cfRule>
  </conditionalFormatting>
  <conditionalFormatting sqref="T12:T29">
    <cfRule type="colorScale" priority="3">
      <colorScale>
        <cfvo type="min"/>
        <cfvo type="max"/>
        <color rgb="FFFCFCFF"/>
        <color rgb="FF63BE7B"/>
      </colorScale>
    </cfRule>
  </conditionalFormatting>
  <conditionalFormatting sqref="W12:W29">
    <cfRule type="colorScale" priority="2">
      <colorScale>
        <cfvo type="min"/>
        <cfvo type="max"/>
        <color rgb="FFFCFCFF"/>
        <color rgb="FF63BE7B"/>
      </colorScale>
    </cfRule>
  </conditionalFormatting>
  <conditionalFormatting sqref="Y12:Y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2100-000000000000}"/>
  </hyperlinks>
  <pageMargins left="0.7" right="0.7" top="0.75" bottom="0.75" header="0.3" footer="0.3"/>
  <pageSetup paperSize="9" scale="47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F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4" width="7.42578125" customWidth="1"/>
  </cols>
  <sheetData>
    <row r="1" spans="1:25" ht="10.5" customHeight="1" x14ac:dyDescent="0.2">
      <c r="I1" s="155"/>
    </row>
    <row r="2" spans="1:25" ht="10.5" customHeight="1" x14ac:dyDescent="0.2">
      <c r="B2" s="31" t="s">
        <v>235</v>
      </c>
      <c r="C2" s="31"/>
      <c r="D2" s="31"/>
      <c r="E2" s="31"/>
      <c r="F2" s="31"/>
      <c r="G2" s="31"/>
      <c r="H2" s="31"/>
      <c r="I2" s="155"/>
    </row>
    <row r="3" spans="1:25" ht="10.5" customHeight="1" x14ac:dyDescent="0.2">
      <c r="B3" s="29"/>
      <c r="C3" s="29"/>
      <c r="D3" s="29"/>
      <c r="E3" s="29"/>
      <c r="F3" s="29"/>
      <c r="G3" s="29"/>
      <c r="H3" s="29"/>
      <c r="I3" s="246"/>
      <c r="J3" s="29"/>
      <c r="K3" s="29"/>
      <c r="L3" s="29"/>
      <c r="M3" s="29"/>
      <c r="N3" s="29"/>
      <c r="O3" s="29"/>
      <c r="P3" s="29"/>
      <c r="Q3" s="29"/>
      <c r="R3" s="29"/>
    </row>
    <row r="4" spans="1:25" ht="10.5" customHeight="1" x14ac:dyDescent="0.2">
      <c r="A4" s="45"/>
      <c r="B4" s="44"/>
      <c r="C4" s="44"/>
      <c r="D4" s="44"/>
      <c r="E4" s="44"/>
      <c r="F4" s="44"/>
      <c r="G4" s="153"/>
      <c r="H4" s="153"/>
      <c r="S4" s="4"/>
      <c r="T4" s="4"/>
      <c r="U4" s="4"/>
      <c r="V4" s="4"/>
      <c r="W4" s="4"/>
      <c r="X4" s="4"/>
      <c r="Y4" s="4"/>
    </row>
    <row r="5" spans="1:25" ht="10.5" customHeight="1" x14ac:dyDescent="0.2">
      <c r="A5" s="45"/>
      <c r="B5" s="44" t="str">
        <f>Índice!$B$52</f>
        <v>2.2.2.3. Porcentaje de ocupación de las plazas en centros de atención a personas con discapacidad</v>
      </c>
      <c r="C5" s="44"/>
      <c r="D5" s="44"/>
      <c r="E5" s="44"/>
      <c r="F5" s="44"/>
      <c r="G5" s="153"/>
      <c r="H5" s="153"/>
      <c r="S5" s="4"/>
      <c r="T5" s="4"/>
      <c r="U5" s="4"/>
      <c r="V5" s="4"/>
      <c r="W5" s="4"/>
      <c r="X5" s="4"/>
      <c r="Y5" s="4"/>
    </row>
    <row r="6" spans="1:25" ht="10.5" customHeight="1" x14ac:dyDescent="0.2">
      <c r="A6" s="45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"/>
      <c r="U6" s="4"/>
      <c r="V6" s="4"/>
      <c r="W6" s="4"/>
      <c r="X6" s="4"/>
      <c r="Y6" s="4"/>
    </row>
    <row r="7" spans="1:25" ht="10.5" customHeight="1" x14ac:dyDescent="0.2">
      <c r="A7" s="54"/>
      <c r="B7" s="494" t="str">
        <f>'Anexo I. Abreviaturas'!$B$33</f>
        <v>Centros de atención a personas con discapacidad</v>
      </c>
      <c r="C7" s="495"/>
      <c r="D7" s="495"/>
      <c r="E7" s="495"/>
      <c r="F7" s="495"/>
      <c r="G7" s="495"/>
      <c r="H7" s="495"/>
      <c r="I7" s="495"/>
      <c r="J7" s="495"/>
      <c r="K7" s="495"/>
      <c r="L7" s="495"/>
      <c r="M7" s="495"/>
      <c r="N7" s="495"/>
      <c r="O7" s="495"/>
      <c r="P7" s="495"/>
      <c r="Q7" s="495"/>
      <c r="R7" s="496"/>
      <c r="S7" s="44"/>
      <c r="T7" s="4"/>
      <c r="U7" s="4"/>
      <c r="V7" s="4"/>
      <c r="W7" s="4"/>
      <c r="X7" s="4"/>
      <c r="Y7" s="4"/>
    </row>
    <row r="8" spans="1:25" ht="10.5" customHeight="1" x14ac:dyDescent="0.2">
      <c r="B8" s="443" t="str">
        <f>'Anexo I. Abreviaturas'!$B$14</f>
        <v>CCAA</v>
      </c>
      <c r="C8" s="444"/>
      <c r="D8" s="444"/>
      <c r="E8" s="444"/>
      <c r="F8" s="445"/>
      <c r="G8" s="476" t="s">
        <v>213</v>
      </c>
      <c r="H8" s="519"/>
      <c r="I8" s="520"/>
      <c r="J8" s="436" t="s">
        <v>214</v>
      </c>
      <c r="K8" s="452"/>
      <c r="L8" s="437"/>
      <c r="M8" s="436" t="s">
        <v>215</v>
      </c>
      <c r="N8" s="452"/>
      <c r="O8" s="437"/>
      <c r="P8" s="436" t="str">
        <f>'Anexo II. Términos'!$B$51</f>
        <v>Total</v>
      </c>
      <c r="Q8" s="452"/>
      <c r="R8" s="437"/>
      <c r="S8" s="55"/>
    </row>
    <row r="9" spans="1:25" ht="10.5" customHeight="1" x14ac:dyDescent="0.2">
      <c r="B9" s="446"/>
      <c r="C9" s="447"/>
      <c r="D9" s="447"/>
      <c r="E9" s="447"/>
      <c r="F9" s="448"/>
      <c r="G9" s="478"/>
      <c r="H9" s="521"/>
      <c r="I9" s="522"/>
      <c r="J9" s="454"/>
      <c r="K9" s="455"/>
      <c r="L9" s="456"/>
      <c r="M9" s="454"/>
      <c r="N9" s="455"/>
      <c r="O9" s="456"/>
      <c r="P9" s="454"/>
      <c r="Q9" s="455"/>
      <c r="R9" s="456"/>
      <c r="S9" s="55"/>
    </row>
    <row r="10" spans="1:25" ht="10.5" customHeight="1" x14ac:dyDescent="0.2">
      <c r="B10" s="446"/>
      <c r="C10" s="447"/>
      <c r="D10" s="447"/>
      <c r="E10" s="447"/>
      <c r="F10" s="448"/>
      <c r="G10" s="251" t="str">
        <f>'Anexo I. Abreviaturas'!$B$20</f>
        <v>Resident.</v>
      </c>
      <c r="H10" s="252" t="str">
        <f>'Anexo II. Términos'!$B$14</f>
        <v>Plazas</v>
      </c>
      <c r="I10" s="250" t="str">
        <f>'Anexo I. Abreviaturas'!$B$66</f>
        <v>Ocupación</v>
      </c>
      <c r="J10" s="251" t="str">
        <f>'Anexo I. Abreviaturas'!$B$20</f>
        <v>Resident.</v>
      </c>
      <c r="K10" s="252" t="str">
        <f>'Anexo II. Términos'!$B$14</f>
        <v>Plazas</v>
      </c>
      <c r="L10" s="250" t="str">
        <f>'Anexo I. Abreviaturas'!$B$66</f>
        <v>Ocupación</v>
      </c>
      <c r="M10" s="251" t="str">
        <f>'Anexo I. Abreviaturas'!$B$20</f>
        <v>Resident.</v>
      </c>
      <c r="N10" s="252" t="str">
        <f>'Anexo II. Términos'!$B$14</f>
        <v>Plazas</v>
      </c>
      <c r="O10" s="250" t="str">
        <f>'Anexo I. Abreviaturas'!$B$66</f>
        <v>Ocupación</v>
      </c>
      <c r="P10" s="251" t="str">
        <f>'Anexo I. Abreviaturas'!$B$20</f>
        <v>Resident.</v>
      </c>
      <c r="Q10" s="252" t="str">
        <f>'Anexo II. Términos'!$B$14</f>
        <v>Plazas</v>
      </c>
      <c r="R10" s="250" t="str">
        <f>'Anexo I. Abreviaturas'!$B$66</f>
        <v>Ocupación</v>
      </c>
      <c r="S10" s="47"/>
      <c r="T10" s="253"/>
      <c r="U10" s="253"/>
      <c r="V10" s="253"/>
      <c r="W10" s="253"/>
      <c r="X10" s="253"/>
      <c r="Y10" s="253"/>
    </row>
    <row r="11" spans="1:25" ht="10.5" customHeight="1" x14ac:dyDescent="0.2">
      <c r="B11" s="449"/>
      <c r="C11" s="450"/>
      <c r="D11" s="450"/>
      <c r="E11" s="450"/>
      <c r="F11" s="451"/>
      <c r="G11" s="52" t="str">
        <f>'Anexo I. Abreviaturas'!$B$16</f>
        <v>Núm.</v>
      </c>
      <c r="H11" s="98" t="str">
        <f>'Anexo I. Abreviaturas'!$B$16</f>
        <v>Núm.</v>
      </c>
      <c r="I11" s="53" t="str">
        <f>'Anexo I. Abreviaturas'!$B$8</f>
        <v>%</v>
      </c>
      <c r="J11" s="52" t="str">
        <f>'Anexo I. Abreviaturas'!$B$16</f>
        <v>Núm.</v>
      </c>
      <c r="K11" s="98" t="str">
        <f>'Anexo I. Abreviaturas'!$B$16</f>
        <v>Núm.</v>
      </c>
      <c r="L11" s="53" t="str">
        <f>'Anexo I. Abreviaturas'!$B$8</f>
        <v>%</v>
      </c>
      <c r="M11" s="52" t="str">
        <f>'Anexo I. Abreviaturas'!$B$16</f>
        <v>Núm.</v>
      </c>
      <c r="N11" s="98" t="str">
        <f>'Anexo I. Abreviaturas'!$B$16</f>
        <v>Núm.</v>
      </c>
      <c r="O11" s="53" t="str">
        <f>'Anexo I. Abreviaturas'!$B$8</f>
        <v>%</v>
      </c>
      <c r="P11" s="52" t="str">
        <f>'Anexo I. Abreviaturas'!$B$16</f>
        <v>Núm.</v>
      </c>
      <c r="Q11" s="98" t="str">
        <f>'Anexo I. Abreviaturas'!$B$16</f>
        <v>Núm.</v>
      </c>
      <c r="R11" s="53" t="str">
        <f>'Anexo I. Abreviaturas'!$B$8</f>
        <v>%</v>
      </c>
      <c r="S11" s="55"/>
    </row>
    <row r="12" spans="1:25" ht="10.5" customHeight="1" x14ac:dyDescent="0.2">
      <c r="B12" s="460" t="s">
        <v>7</v>
      </c>
      <c r="C12" s="461"/>
      <c r="D12" s="461"/>
      <c r="E12" s="461"/>
      <c r="F12" s="462"/>
      <c r="G12" s="75">
        <f>'2.2.2.2. Dotación. Plazas, resi'!K12</f>
        <v>4164</v>
      </c>
      <c r="H12" s="178">
        <v>4699</v>
      </c>
      <c r="I12" s="247">
        <f t="shared" ref="I12:I30" si="0">IF(G12=0,"-",G12/H12)</f>
        <v>0.88614598850819326</v>
      </c>
      <c r="J12" s="75">
        <f>'2.2.2.2. Dotación. Plazas, resi'!P12</f>
        <v>1814</v>
      </c>
      <c r="K12" s="178">
        <v>2101</v>
      </c>
      <c r="L12" s="247">
        <f t="shared" ref="L12:L30" si="1">IF(J12=0,"-",J12/K12)</f>
        <v>0.86339838172298911</v>
      </c>
      <c r="M12" s="75">
        <f>'2.2.2.2. Dotación. Plazas, resi'!U12</f>
        <v>305</v>
      </c>
      <c r="N12" s="178">
        <v>330</v>
      </c>
      <c r="O12" s="247">
        <f t="shared" ref="O12:O30" si="2">IF(M12=0,"-",M12/N12)</f>
        <v>0.9242424242424242</v>
      </c>
      <c r="P12" s="75">
        <f t="shared" ref="P12:P29" si="3">G12+J12+M12</f>
        <v>6283</v>
      </c>
      <c r="Q12" s="178">
        <f t="shared" ref="Q12:Q29" si="4">H12+K12+N12</f>
        <v>7130</v>
      </c>
      <c r="R12" s="247">
        <f t="shared" ref="R12:R30" si="5">IF(P12=0,"-",P12/Q12)</f>
        <v>0.88120617110799437</v>
      </c>
      <c r="S12" s="55"/>
    </row>
    <row r="13" spans="1:25" ht="10.5" customHeight="1" x14ac:dyDescent="0.2">
      <c r="B13" s="440" t="s">
        <v>6</v>
      </c>
      <c r="C13" s="441"/>
      <c r="D13" s="441"/>
      <c r="E13" s="441"/>
      <c r="F13" s="442"/>
      <c r="G13" s="78">
        <f>'2.2.2.2. Dotación. Plazas, resi'!K13</f>
        <v>1427</v>
      </c>
      <c r="H13" s="129">
        <v>1571</v>
      </c>
      <c r="I13" s="248">
        <f t="shared" si="0"/>
        <v>0.90833863781031188</v>
      </c>
      <c r="J13" s="78">
        <f>'2.2.2.2. Dotación. Plazas, resi'!P13</f>
        <v>250</v>
      </c>
      <c r="K13" s="129">
        <v>306</v>
      </c>
      <c r="L13" s="248">
        <f t="shared" si="1"/>
        <v>0.81699346405228757</v>
      </c>
      <c r="M13" s="78">
        <f>'2.2.2.2. Dotación. Plazas, resi'!U13</f>
        <v>70</v>
      </c>
      <c r="N13" s="129">
        <v>71</v>
      </c>
      <c r="O13" s="248">
        <f t="shared" si="2"/>
        <v>0.9859154929577465</v>
      </c>
      <c r="P13" s="78">
        <f t="shared" si="3"/>
        <v>1747</v>
      </c>
      <c r="Q13" s="129">
        <f t="shared" si="4"/>
        <v>1948</v>
      </c>
      <c r="R13" s="248">
        <f t="shared" si="5"/>
        <v>0.89681724845995892</v>
      </c>
      <c r="S13" s="55"/>
    </row>
    <row r="14" spans="1:25" ht="10.5" customHeight="1" x14ac:dyDescent="0.2">
      <c r="B14" s="440" t="s">
        <v>9</v>
      </c>
      <c r="C14" s="441"/>
      <c r="D14" s="441"/>
      <c r="E14" s="441"/>
      <c r="F14" s="442"/>
      <c r="G14" s="78">
        <f>'2.2.2.2. Dotación. Plazas, resi'!K14</f>
        <v>519</v>
      </c>
      <c r="H14" s="129">
        <v>542</v>
      </c>
      <c r="I14" s="248">
        <f t="shared" si="0"/>
        <v>0.95756457564575648</v>
      </c>
      <c r="J14" s="78">
        <f>'2.2.2.2. Dotación. Plazas, resi'!P14</f>
        <v>52</v>
      </c>
      <c r="K14" s="129">
        <v>57</v>
      </c>
      <c r="L14" s="248">
        <f t="shared" si="1"/>
        <v>0.91228070175438591</v>
      </c>
      <c r="M14" s="78">
        <f>'2.2.2.2. Dotación. Plazas, resi'!U14</f>
        <v>54</v>
      </c>
      <c r="N14" s="129">
        <v>63</v>
      </c>
      <c r="O14" s="248">
        <f t="shared" si="2"/>
        <v>0.8571428571428571</v>
      </c>
      <c r="P14" s="78">
        <f t="shared" si="3"/>
        <v>625</v>
      </c>
      <c r="Q14" s="129">
        <f t="shared" si="4"/>
        <v>662</v>
      </c>
      <c r="R14" s="248">
        <f t="shared" si="5"/>
        <v>0.9441087613293051</v>
      </c>
      <c r="S14" s="55"/>
    </row>
    <row r="15" spans="1:25" ht="10.5" customHeight="1" x14ac:dyDescent="0.2">
      <c r="B15" s="440" t="s">
        <v>10</v>
      </c>
      <c r="C15" s="441"/>
      <c r="D15" s="441"/>
      <c r="E15" s="441"/>
      <c r="F15" s="442"/>
      <c r="G15" s="78">
        <f>'2.2.2.2. Dotación. Plazas, resi'!K15</f>
        <v>550</v>
      </c>
      <c r="H15" s="129">
        <v>560</v>
      </c>
      <c r="I15" s="248">
        <f t="shared" si="0"/>
        <v>0.9821428571428571</v>
      </c>
      <c r="J15" s="78">
        <f>'2.2.2.2. Dotación. Plazas, resi'!P15</f>
        <v>261</v>
      </c>
      <c r="K15" s="129">
        <v>264</v>
      </c>
      <c r="L15" s="248">
        <f t="shared" si="1"/>
        <v>0.98863636363636365</v>
      </c>
      <c r="M15" s="78">
        <f>'2.2.2.2. Dotación. Plazas, resi'!U15</f>
        <v>7</v>
      </c>
      <c r="N15" s="129">
        <v>7</v>
      </c>
      <c r="O15" s="248">
        <f t="shared" si="2"/>
        <v>1</v>
      </c>
      <c r="P15" s="78">
        <f t="shared" si="3"/>
        <v>818</v>
      </c>
      <c r="Q15" s="129">
        <f t="shared" si="4"/>
        <v>831</v>
      </c>
      <c r="R15" s="248">
        <f t="shared" si="5"/>
        <v>0.98435619735258728</v>
      </c>
      <c r="S15" s="55"/>
    </row>
    <row r="16" spans="1:25" ht="10.5" customHeight="1" x14ac:dyDescent="0.2">
      <c r="B16" s="440" t="s">
        <v>5</v>
      </c>
      <c r="C16" s="441"/>
      <c r="D16" s="441"/>
      <c r="E16" s="441"/>
      <c r="F16" s="442"/>
      <c r="G16" s="78">
        <f>'2.2.2.2. Dotación. Plazas, resi'!K16</f>
        <v>488</v>
      </c>
      <c r="H16" s="129">
        <v>544</v>
      </c>
      <c r="I16" s="248">
        <f t="shared" si="0"/>
        <v>0.8970588235294118</v>
      </c>
      <c r="J16" s="78">
        <f>'2.2.2.2. Dotación. Plazas, resi'!P16</f>
        <v>202</v>
      </c>
      <c r="K16" s="129">
        <v>1670</v>
      </c>
      <c r="L16" s="248">
        <f t="shared" si="1"/>
        <v>0.12095808383233533</v>
      </c>
      <c r="M16" s="78">
        <f>'2.2.2.2. Dotación. Plazas, resi'!U16</f>
        <v>266</v>
      </c>
      <c r="N16" s="129">
        <v>269</v>
      </c>
      <c r="O16" s="248">
        <f t="shared" si="2"/>
        <v>0.98884758364312264</v>
      </c>
      <c r="P16" s="78">
        <f t="shared" si="3"/>
        <v>956</v>
      </c>
      <c r="Q16" s="129">
        <f t="shared" si="4"/>
        <v>2483</v>
      </c>
      <c r="R16" s="248">
        <f t="shared" si="5"/>
        <v>0.38501812323801854</v>
      </c>
      <c r="S16" s="55"/>
    </row>
    <row r="17" spans="1:32" ht="10.5" customHeight="1" x14ac:dyDescent="0.2">
      <c r="A17" s="54"/>
      <c r="B17" s="440" t="s">
        <v>4</v>
      </c>
      <c r="C17" s="441"/>
      <c r="D17" s="441"/>
      <c r="E17" s="441"/>
      <c r="F17" s="442"/>
      <c r="G17" s="78">
        <f>'2.2.2.2. Dotación. Plazas, resi'!K17</f>
        <v>278</v>
      </c>
      <c r="H17" s="129">
        <v>280</v>
      </c>
      <c r="I17" s="248">
        <f t="shared" si="0"/>
        <v>0.99285714285714288</v>
      </c>
      <c r="J17" s="78">
        <f>'2.2.2.2. Dotación. Plazas, resi'!P17</f>
        <v>177</v>
      </c>
      <c r="K17" s="129">
        <v>230</v>
      </c>
      <c r="L17" s="248">
        <f t="shared" si="1"/>
        <v>0.76956521739130435</v>
      </c>
      <c r="M17" s="78">
        <f>'2.2.2.2. Dotación. Plazas, resi'!U17</f>
        <v>0</v>
      </c>
      <c r="N17" s="129">
        <v>0</v>
      </c>
      <c r="O17" s="248" t="str">
        <f t="shared" si="2"/>
        <v>-</v>
      </c>
      <c r="P17" s="78">
        <f t="shared" si="3"/>
        <v>455</v>
      </c>
      <c r="Q17" s="129">
        <f t="shared" si="4"/>
        <v>510</v>
      </c>
      <c r="R17" s="248">
        <f t="shared" si="5"/>
        <v>0.89215686274509809</v>
      </c>
      <c r="S17" s="55"/>
    </row>
    <row r="18" spans="1:32" ht="10.5" customHeight="1" x14ac:dyDescent="0.2">
      <c r="A18" s="54"/>
      <c r="B18" s="440" t="s">
        <v>3</v>
      </c>
      <c r="C18" s="441"/>
      <c r="D18" s="441"/>
      <c r="E18" s="441"/>
      <c r="F18" s="442"/>
      <c r="G18" s="78">
        <f>'2.2.2.2. Dotación. Plazas, resi'!K18</f>
        <v>3588</v>
      </c>
      <c r="H18" s="129">
        <v>3933</v>
      </c>
      <c r="I18" s="248">
        <f t="shared" si="0"/>
        <v>0.91228070175438591</v>
      </c>
      <c r="J18" s="78">
        <f>'2.2.2.2. Dotación. Plazas, resi'!P18</f>
        <v>1083</v>
      </c>
      <c r="K18" s="129">
        <v>1271</v>
      </c>
      <c r="L18" s="248">
        <f t="shared" si="1"/>
        <v>0.85208497246262782</v>
      </c>
      <c r="M18" s="78">
        <f>'2.2.2.2. Dotación. Plazas, resi'!U18</f>
        <v>137</v>
      </c>
      <c r="N18" s="129">
        <v>146</v>
      </c>
      <c r="O18" s="248">
        <f t="shared" si="2"/>
        <v>0.93835616438356162</v>
      </c>
      <c r="P18" s="78">
        <f t="shared" si="3"/>
        <v>4808</v>
      </c>
      <c r="Q18" s="129">
        <f t="shared" si="4"/>
        <v>5350</v>
      </c>
      <c r="R18" s="248">
        <f t="shared" si="5"/>
        <v>0.89869158878504674</v>
      </c>
      <c r="S18" s="55"/>
    </row>
    <row r="19" spans="1:32" ht="10.5" customHeight="1" x14ac:dyDescent="0.2">
      <c r="B19" s="440" t="s">
        <v>11</v>
      </c>
      <c r="C19" s="441"/>
      <c r="D19" s="441"/>
      <c r="E19" s="441"/>
      <c r="F19" s="442"/>
      <c r="G19" s="78">
        <f>'2.2.2.2. Dotación. Plazas, resi'!K19</f>
        <v>1102</v>
      </c>
      <c r="H19" s="129">
        <v>1150</v>
      </c>
      <c r="I19" s="248">
        <f t="shared" si="0"/>
        <v>0.95826086956521739</v>
      </c>
      <c r="J19" s="78">
        <f>'2.2.2.2. Dotación. Plazas, resi'!P19</f>
        <v>391</v>
      </c>
      <c r="K19" s="129">
        <v>403</v>
      </c>
      <c r="L19" s="248">
        <f t="shared" si="1"/>
        <v>0.97022332506203479</v>
      </c>
      <c r="M19" s="78">
        <f>'2.2.2.2. Dotación. Plazas, resi'!U19</f>
        <v>338</v>
      </c>
      <c r="N19" s="129">
        <v>681</v>
      </c>
      <c r="O19" s="248">
        <f t="shared" si="2"/>
        <v>0.49632892804698975</v>
      </c>
      <c r="P19" s="78">
        <f t="shared" si="3"/>
        <v>1831</v>
      </c>
      <c r="Q19" s="129">
        <f t="shared" si="4"/>
        <v>2234</v>
      </c>
      <c r="R19" s="248">
        <f t="shared" si="5"/>
        <v>0.81960608773500443</v>
      </c>
      <c r="S19" s="55"/>
      <c r="Z19" s="55"/>
      <c r="AA19" s="55"/>
      <c r="AB19" s="55"/>
      <c r="AC19" s="55"/>
      <c r="AD19" s="55"/>
      <c r="AE19" s="55"/>
      <c r="AF19" s="55"/>
    </row>
    <row r="20" spans="1:32" ht="10.5" customHeight="1" x14ac:dyDescent="0.2">
      <c r="A20" s="45"/>
      <c r="B20" s="440" t="s">
        <v>12</v>
      </c>
      <c r="C20" s="441"/>
      <c r="D20" s="441"/>
      <c r="E20" s="441"/>
      <c r="F20" s="442"/>
      <c r="G20" s="78">
        <f>'2.2.2.2. Dotación. Plazas, resi'!K20</f>
        <v>6605</v>
      </c>
      <c r="H20" s="129">
        <v>6917</v>
      </c>
      <c r="I20" s="248">
        <f t="shared" si="0"/>
        <v>0.95489374006071992</v>
      </c>
      <c r="J20" s="78">
        <f>'2.2.2.2. Dotación. Plazas, resi'!P20</f>
        <v>349</v>
      </c>
      <c r="K20" s="129">
        <v>385</v>
      </c>
      <c r="L20" s="248">
        <f t="shared" si="1"/>
        <v>0.90649350649350646</v>
      </c>
      <c r="M20" s="78">
        <f>'2.2.2.2. Dotación. Plazas, resi'!U20</f>
        <v>821</v>
      </c>
      <c r="N20" s="129">
        <v>822</v>
      </c>
      <c r="O20" s="248">
        <f t="shared" si="2"/>
        <v>0.9987834549878345</v>
      </c>
      <c r="P20" s="78">
        <f t="shared" si="3"/>
        <v>7775</v>
      </c>
      <c r="Q20" s="129">
        <f t="shared" si="4"/>
        <v>8124</v>
      </c>
      <c r="R20" s="248">
        <f t="shared" si="5"/>
        <v>0.95704086656819298</v>
      </c>
      <c r="S20" s="55"/>
      <c r="T20" s="4"/>
      <c r="U20" s="4"/>
      <c r="V20" s="4"/>
      <c r="W20" s="4"/>
      <c r="X20" s="4"/>
      <c r="Y20" s="4"/>
    </row>
    <row r="21" spans="1:32" ht="10.5" customHeight="1" x14ac:dyDescent="0.2">
      <c r="B21" s="440" t="s">
        <v>2</v>
      </c>
      <c r="C21" s="441"/>
      <c r="D21" s="441"/>
      <c r="E21" s="441"/>
      <c r="F21" s="442"/>
      <c r="G21" s="78">
        <f>'2.2.2.2. Dotación. Plazas, resi'!K21</f>
        <v>1454</v>
      </c>
      <c r="H21" s="129">
        <v>1476</v>
      </c>
      <c r="I21" s="248">
        <f t="shared" si="0"/>
        <v>0.98509485094850946</v>
      </c>
      <c r="J21" s="78">
        <f>'2.2.2.2. Dotación. Plazas, resi'!P21</f>
        <v>521</v>
      </c>
      <c r="K21" s="129">
        <v>530</v>
      </c>
      <c r="L21" s="248">
        <f t="shared" si="1"/>
        <v>0.98301886792452831</v>
      </c>
      <c r="M21" s="78">
        <f>'2.2.2.2. Dotación. Plazas, resi'!U21</f>
        <v>321</v>
      </c>
      <c r="N21" s="129">
        <v>324</v>
      </c>
      <c r="O21" s="248">
        <f t="shared" si="2"/>
        <v>0.9907407407407407</v>
      </c>
      <c r="P21" s="78">
        <f t="shared" si="3"/>
        <v>2296</v>
      </c>
      <c r="Q21" s="129">
        <f t="shared" si="4"/>
        <v>2330</v>
      </c>
      <c r="R21" s="248">
        <f t="shared" si="5"/>
        <v>0.98540772532188836</v>
      </c>
      <c r="S21" s="226"/>
      <c r="Z21" s="73"/>
      <c r="AA21" s="74"/>
    </row>
    <row r="22" spans="1:32" ht="10.5" customHeight="1" x14ac:dyDescent="0.2">
      <c r="B22" s="440" t="s">
        <v>1</v>
      </c>
      <c r="C22" s="441"/>
      <c r="D22" s="441"/>
      <c r="E22" s="441"/>
      <c r="F22" s="442"/>
      <c r="G22" s="78">
        <f>'2.2.2.2. Dotación. Plazas, resi'!K22</f>
        <v>796</v>
      </c>
      <c r="H22" s="129">
        <v>807</v>
      </c>
      <c r="I22" s="248">
        <f t="shared" si="0"/>
        <v>0.98636926889714993</v>
      </c>
      <c r="J22" s="78">
        <f>'2.2.2.2. Dotación. Plazas, resi'!P22</f>
        <v>443</v>
      </c>
      <c r="K22" s="129">
        <v>537</v>
      </c>
      <c r="L22" s="248">
        <f t="shared" si="1"/>
        <v>0.82495344506517687</v>
      </c>
      <c r="M22" s="78">
        <f>'2.2.2.2. Dotación. Plazas, resi'!U22</f>
        <v>122</v>
      </c>
      <c r="N22" s="129">
        <v>122</v>
      </c>
      <c r="O22" s="248">
        <f t="shared" si="2"/>
        <v>1</v>
      </c>
      <c r="P22" s="78">
        <f t="shared" si="3"/>
        <v>1361</v>
      </c>
      <c r="Q22" s="129">
        <f t="shared" si="4"/>
        <v>1466</v>
      </c>
      <c r="R22" s="248">
        <f t="shared" si="5"/>
        <v>0.92837653478854021</v>
      </c>
      <c r="S22" s="226"/>
      <c r="Z22" s="51"/>
      <c r="AA22" s="50"/>
      <c r="AB22" s="51"/>
      <c r="AC22" s="50"/>
    </row>
    <row r="23" spans="1:32" ht="10.5" customHeight="1" x14ac:dyDescent="0.2">
      <c r="B23" s="440" t="s">
        <v>8</v>
      </c>
      <c r="C23" s="441"/>
      <c r="D23" s="441"/>
      <c r="E23" s="441"/>
      <c r="F23" s="442"/>
      <c r="G23" s="78">
        <f>'2.2.2.2. Dotación. Plazas, resi'!K23</f>
        <v>1727</v>
      </c>
      <c r="H23" s="129">
        <v>1853</v>
      </c>
      <c r="I23" s="248">
        <f t="shared" si="0"/>
        <v>0.93200215866162983</v>
      </c>
      <c r="J23" s="78">
        <f>'2.2.2.2. Dotación. Plazas, resi'!P23</f>
        <v>451</v>
      </c>
      <c r="K23" s="129">
        <v>514</v>
      </c>
      <c r="L23" s="248">
        <f t="shared" si="1"/>
        <v>0.87743190661478598</v>
      </c>
      <c r="M23" s="78">
        <f>'2.2.2.2. Dotación. Plazas, resi'!U23</f>
        <v>189</v>
      </c>
      <c r="N23" s="129">
        <v>190</v>
      </c>
      <c r="O23" s="248">
        <f t="shared" si="2"/>
        <v>0.99473684210526314</v>
      </c>
      <c r="P23" s="78">
        <f t="shared" si="3"/>
        <v>2367</v>
      </c>
      <c r="Q23" s="129">
        <f t="shared" si="4"/>
        <v>2557</v>
      </c>
      <c r="R23" s="248">
        <f t="shared" si="5"/>
        <v>0.92569417285881894</v>
      </c>
      <c r="S23" s="226"/>
      <c r="Z23" s="49"/>
      <c r="AA23" s="48"/>
      <c r="AB23" s="49"/>
      <c r="AC23" s="48"/>
    </row>
    <row r="24" spans="1:32" ht="10.5" customHeight="1" x14ac:dyDescent="0.2">
      <c r="B24" s="440" t="s">
        <v>13</v>
      </c>
      <c r="C24" s="441"/>
      <c r="D24" s="441"/>
      <c r="E24" s="441"/>
      <c r="F24" s="442"/>
      <c r="G24" s="78">
        <f>'2.2.2.2. Dotación. Plazas, resi'!K24</f>
        <v>0</v>
      </c>
      <c r="H24" s="129">
        <v>0</v>
      </c>
      <c r="I24" s="248" t="str">
        <f t="shared" si="0"/>
        <v>-</v>
      </c>
      <c r="J24" s="78">
        <f>'2.2.2.2. Dotación. Plazas, resi'!P24</f>
        <v>0</v>
      </c>
      <c r="K24" s="129">
        <v>0</v>
      </c>
      <c r="L24" s="248" t="str">
        <f t="shared" si="1"/>
        <v>-</v>
      </c>
      <c r="M24" s="78">
        <f>'2.2.2.2. Dotación. Plazas, resi'!U24</f>
        <v>0</v>
      </c>
      <c r="N24" s="129">
        <v>0</v>
      </c>
      <c r="O24" s="248" t="str">
        <f t="shared" si="2"/>
        <v>-</v>
      </c>
      <c r="P24" s="78">
        <f t="shared" si="3"/>
        <v>0</v>
      </c>
      <c r="Q24" s="129">
        <f t="shared" si="4"/>
        <v>0</v>
      </c>
      <c r="R24" s="248" t="str">
        <f t="shared" si="5"/>
        <v>-</v>
      </c>
      <c r="S24" s="54"/>
      <c r="Z24" s="49"/>
      <c r="AA24" s="48"/>
      <c r="AB24" s="49"/>
      <c r="AC24" s="48"/>
    </row>
    <row r="25" spans="1:32" ht="10.5" customHeight="1" x14ac:dyDescent="0.2">
      <c r="B25" s="440" t="s">
        <v>14</v>
      </c>
      <c r="C25" s="441"/>
      <c r="D25" s="441"/>
      <c r="E25" s="441"/>
      <c r="F25" s="442"/>
      <c r="G25" s="78">
        <f>'2.2.2.2. Dotación. Plazas, resi'!K25</f>
        <v>829</v>
      </c>
      <c r="H25" s="129">
        <v>851</v>
      </c>
      <c r="I25" s="248">
        <f t="shared" si="0"/>
        <v>0.97414806110458285</v>
      </c>
      <c r="J25" s="78">
        <f>'2.2.2.2. Dotación. Plazas, resi'!P25</f>
        <v>252</v>
      </c>
      <c r="K25" s="129">
        <v>265</v>
      </c>
      <c r="L25" s="248">
        <f t="shared" si="1"/>
        <v>0.95094339622641511</v>
      </c>
      <c r="M25" s="78">
        <f>'2.2.2.2. Dotación. Plazas, resi'!U25</f>
        <v>0</v>
      </c>
      <c r="N25" s="129">
        <v>0</v>
      </c>
      <c r="O25" s="248" t="str">
        <f t="shared" si="2"/>
        <v>-</v>
      </c>
      <c r="P25" s="78">
        <f t="shared" si="3"/>
        <v>1081</v>
      </c>
      <c r="Q25" s="129">
        <f t="shared" si="4"/>
        <v>1116</v>
      </c>
      <c r="R25" s="248">
        <f t="shared" si="5"/>
        <v>0.96863799283154117</v>
      </c>
      <c r="S25" s="55"/>
      <c r="Z25" s="49"/>
      <c r="AA25" s="48"/>
      <c r="AB25" s="49"/>
      <c r="AC25" s="48"/>
    </row>
    <row r="26" spans="1:32" ht="10.5" customHeight="1" x14ac:dyDescent="0.2">
      <c r="B26" s="440" t="s">
        <v>15</v>
      </c>
      <c r="C26" s="441"/>
      <c r="D26" s="441"/>
      <c r="E26" s="441"/>
      <c r="F26" s="442"/>
      <c r="G26" s="78">
        <f>'2.2.2.2. Dotación. Plazas, resi'!K26</f>
        <v>253</v>
      </c>
      <c r="H26" s="129">
        <v>256</v>
      </c>
      <c r="I26" s="248">
        <f t="shared" si="0"/>
        <v>0.98828125</v>
      </c>
      <c r="J26" s="78">
        <f>'2.2.2.2. Dotación. Plazas, resi'!P26</f>
        <v>6</v>
      </c>
      <c r="K26" s="129">
        <v>8</v>
      </c>
      <c r="L26" s="248">
        <f t="shared" si="1"/>
        <v>0.75</v>
      </c>
      <c r="M26" s="78">
        <f>'2.2.2.2. Dotación. Plazas, resi'!U26</f>
        <v>58</v>
      </c>
      <c r="N26" s="129">
        <v>185</v>
      </c>
      <c r="O26" s="248">
        <f t="shared" si="2"/>
        <v>0.31351351351351353</v>
      </c>
      <c r="P26" s="78">
        <f t="shared" si="3"/>
        <v>317</v>
      </c>
      <c r="Q26" s="129">
        <f t="shared" si="4"/>
        <v>449</v>
      </c>
      <c r="R26" s="248">
        <f t="shared" si="5"/>
        <v>0.70601336302895323</v>
      </c>
      <c r="S26" s="55"/>
      <c r="Z26" s="49"/>
      <c r="AA26" s="48"/>
      <c r="AB26" s="49"/>
      <c r="AC26" s="48"/>
    </row>
    <row r="27" spans="1:32" ht="10.5" customHeight="1" x14ac:dyDescent="0.2">
      <c r="B27" s="440" t="s">
        <v>16</v>
      </c>
      <c r="C27" s="441"/>
      <c r="D27" s="441"/>
      <c r="E27" s="441"/>
      <c r="F27" s="442"/>
      <c r="G27" s="78">
        <f>'2.2.2.2. Dotación. Plazas, resi'!K27</f>
        <v>108</v>
      </c>
      <c r="H27" s="129">
        <v>111</v>
      </c>
      <c r="I27" s="248">
        <f t="shared" si="0"/>
        <v>0.97297297297297303</v>
      </c>
      <c r="J27" s="78">
        <f>'2.2.2.2. Dotación. Plazas, resi'!P27</f>
        <v>0</v>
      </c>
      <c r="K27" s="129">
        <v>0</v>
      </c>
      <c r="L27" s="248" t="str">
        <f t="shared" si="1"/>
        <v>-</v>
      </c>
      <c r="M27" s="78">
        <f>'2.2.2.2. Dotación. Plazas, resi'!U27</f>
        <v>18</v>
      </c>
      <c r="N27" s="129">
        <v>19</v>
      </c>
      <c r="O27" s="248">
        <f t="shared" si="2"/>
        <v>0.94736842105263153</v>
      </c>
      <c r="P27" s="78">
        <f t="shared" si="3"/>
        <v>126</v>
      </c>
      <c r="Q27" s="129">
        <f t="shared" si="4"/>
        <v>130</v>
      </c>
      <c r="R27" s="248">
        <f t="shared" si="5"/>
        <v>0.96923076923076923</v>
      </c>
      <c r="S27" s="47"/>
      <c r="Z27" s="49"/>
      <c r="AA27" s="48"/>
      <c r="AB27" s="49"/>
      <c r="AC27" s="48"/>
    </row>
    <row r="28" spans="1:32" ht="10.5" customHeight="1" x14ac:dyDescent="0.2">
      <c r="B28" s="440" t="s">
        <v>17</v>
      </c>
      <c r="C28" s="441"/>
      <c r="D28" s="441"/>
      <c r="E28" s="441"/>
      <c r="F28" s="442"/>
      <c r="G28" s="78">
        <f>'2.2.2.2. Dotación. Plazas, resi'!K28</f>
        <v>0</v>
      </c>
      <c r="H28" s="129">
        <v>0</v>
      </c>
      <c r="I28" s="248" t="str">
        <f t="shared" si="0"/>
        <v>-</v>
      </c>
      <c r="J28" s="78">
        <f>'2.2.2.2. Dotación. Plazas, resi'!P28</f>
        <v>0</v>
      </c>
      <c r="K28" s="129">
        <v>0</v>
      </c>
      <c r="L28" s="248" t="str">
        <f t="shared" si="1"/>
        <v>-</v>
      </c>
      <c r="M28" s="78">
        <f>'2.2.2.2. Dotación. Plazas, resi'!U28</f>
        <v>0</v>
      </c>
      <c r="N28" s="129">
        <v>0</v>
      </c>
      <c r="O28" s="248" t="str">
        <f t="shared" si="2"/>
        <v>-</v>
      </c>
      <c r="P28" s="78">
        <f t="shared" si="3"/>
        <v>0</v>
      </c>
      <c r="Q28" s="129">
        <f t="shared" si="4"/>
        <v>0</v>
      </c>
      <c r="R28" s="248" t="str">
        <f t="shared" si="5"/>
        <v>-</v>
      </c>
      <c r="S28" s="51"/>
      <c r="Z28" s="49"/>
      <c r="AA28" s="48"/>
      <c r="AB28" s="49"/>
      <c r="AC28" s="48"/>
    </row>
    <row r="29" spans="1:32" ht="10.5" customHeight="1" x14ac:dyDescent="0.2">
      <c r="B29" s="440" t="s">
        <v>0</v>
      </c>
      <c r="C29" s="441"/>
      <c r="D29" s="441"/>
      <c r="E29" s="441"/>
      <c r="F29" s="442"/>
      <c r="G29" s="78">
        <f>'2.2.2.2. Dotación. Plazas, resi'!K29</f>
        <v>53</v>
      </c>
      <c r="H29" s="129">
        <v>53</v>
      </c>
      <c r="I29" s="248">
        <f t="shared" si="0"/>
        <v>1</v>
      </c>
      <c r="J29" s="78">
        <f>'2.2.2.2. Dotación. Plazas, resi'!P29</f>
        <v>0</v>
      </c>
      <c r="K29" s="129">
        <v>0</v>
      </c>
      <c r="L29" s="248" t="str">
        <f t="shared" si="1"/>
        <v>-</v>
      </c>
      <c r="M29" s="78">
        <f>'2.2.2.2. Dotación. Plazas, resi'!U29</f>
        <v>35</v>
      </c>
      <c r="N29" s="129">
        <v>36</v>
      </c>
      <c r="O29" s="248">
        <f t="shared" si="2"/>
        <v>0.97222222222222221</v>
      </c>
      <c r="P29" s="78">
        <f t="shared" si="3"/>
        <v>88</v>
      </c>
      <c r="Q29" s="129">
        <f t="shared" si="4"/>
        <v>89</v>
      </c>
      <c r="R29" s="248">
        <f t="shared" si="5"/>
        <v>0.9887640449438202</v>
      </c>
      <c r="S29" s="226"/>
      <c r="Z29" s="49"/>
      <c r="AA29" s="48"/>
      <c r="AB29" s="49"/>
      <c r="AC29" s="48"/>
    </row>
    <row r="30" spans="1:32" ht="10.5" customHeight="1" x14ac:dyDescent="0.2">
      <c r="B30" s="463" t="str">
        <f>'Anexo II. Términos'!$B$52</f>
        <v>Total nacional</v>
      </c>
      <c r="C30" s="464"/>
      <c r="D30" s="464"/>
      <c r="E30" s="464"/>
      <c r="F30" s="465"/>
      <c r="G30" s="80">
        <f>SUM(G12:G29)</f>
        <v>23941</v>
      </c>
      <c r="H30" s="160">
        <f>SUM(H12:H29)</f>
        <v>25603</v>
      </c>
      <c r="I30" s="249">
        <f t="shared" si="0"/>
        <v>0.93508573214076474</v>
      </c>
      <c r="J30" s="80">
        <f>SUM(J12:J29)</f>
        <v>6252</v>
      </c>
      <c r="K30" s="160">
        <f>SUM(K12:K29)</f>
        <v>8541</v>
      </c>
      <c r="L30" s="249">
        <f t="shared" si="1"/>
        <v>0.7319985950122937</v>
      </c>
      <c r="M30" s="80">
        <f>SUM(M12:M29)</f>
        <v>2741</v>
      </c>
      <c r="N30" s="160">
        <f>SUM(N12:N29)</f>
        <v>3265</v>
      </c>
      <c r="O30" s="249">
        <f t="shared" si="2"/>
        <v>0.83950995405819295</v>
      </c>
      <c r="P30" s="80">
        <f>SUM(P12:P29)</f>
        <v>32934</v>
      </c>
      <c r="Q30" s="160">
        <f>SUM(Q12:Q29)</f>
        <v>37409</v>
      </c>
      <c r="R30" s="249">
        <f t="shared" si="5"/>
        <v>0.88037638001550433</v>
      </c>
      <c r="S30" s="226"/>
      <c r="Z30" s="54"/>
      <c r="AA30" s="54"/>
      <c r="AB30" s="54"/>
      <c r="AC30" s="54"/>
    </row>
    <row r="31" spans="1:32" ht="10.5" customHeight="1" x14ac:dyDescent="0.2">
      <c r="B31" s="30"/>
      <c r="C31" s="41"/>
      <c r="D31" s="41"/>
      <c r="E31" s="41"/>
      <c r="F31" s="41"/>
      <c r="G31" s="129"/>
      <c r="H31" s="129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49"/>
      <c r="Z31" s="54"/>
      <c r="AA31" s="54"/>
      <c r="AB31" s="54"/>
      <c r="AC31" s="54"/>
    </row>
    <row r="32" spans="1:32" ht="10.5" customHeight="1" x14ac:dyDescent="0.2">
      <c r="B32" s="23"/>
      <c r="C32" s="41"/>
      <c r="D32" s="41"/>
      <c r="E32" s="41"/>
      <c r="F32" s="41"/>
      <c r="G32" s="129"/>
      <c r="H32" s="129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49"/>
      <c r="Z32" s="54"/>
      <c r="AA32" s="54"/>
      <c r="AB32" s="54"/>
      <c r="AC32" s="54"/>
    </row>
    <row r="33" spans="2:29" ht="10.5" customHeight="1" x14ac:dyDescent="0.2">
      <c r="B33" s="41"/>
      <c r="C33" s="183"/>
      <c r="D33" s="183"/>
      <c r="E33" s="183"/>
      <c r="F33" s="183"/>
      <c r="G33" s="220"/>
      <c r="H33" s="220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49"/>
      <c r="Z33" s="55"/>
      <c r="AA33" s="55"/>
      <c r="AB33" s="55"/>
      <c r="AC33" s="55"/>
    </row>
    <row r="34" spans="2:29" ht="10.5" customHeight="1" x14ac:dyDescent="0.2">
      <c r="B34" s="41"/>
      <c r="C34" s="183"/>
      <c r="D34" s="183"/>
      <c r="E34" s="183"/>
      <c r="F34" s="183"/>
      <c r="G34" s="220"/>
      <c r="H34" s="220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49"/>
      <c r="Z34" s="55"/>
      <c r="AA34" s="55"/>
      <c r="AB34" s="55"/>
      <c r="AC34" s="55"/>
    </row>
    <row r="35" spans="2:29" ht="10.5" customHeight="1" x14ac:dyDescent="0.2">
      <c r="B35" s="41"/>
      <c r="C35" s="183"/>
      <c r="D35" s="183"/>
      <c r="E35" s="183"/>
      <c r="F35" s="183"/>
      <c r="G35" s="220"/>
      <c r="H35" s="220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49"/>
      <c r="Z35" s="55"/>
      <c r="AA35" s="55"/>
      <c r="AB35" s="55"/>
      <c r="AC35" s="55"/>
    </row>
    <row r="36" spans="2:29" ht="10.5" customHeight="1" x14ac:dyDescent="0.2">
      <c r="B36" s="41"/>
      <c r="C36" s="183"/>
      <c r="D36" s="183"/>
      <c r="E36" s="183"/>
      <c r="F36" s="183"/>
      <c r="G36" s="220"/>
      <c r="H36" s="220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49"/>
      <c r="Z36" s="56"/>
      <c r="AA36" s="56"/>
      <c r="AB36" s="56"/>
      <c r="AC36" s="56"/>
    </row>
    <row r="37" spans="2:29" ht="10.5" customHeight="1" x14ac:dyDescent="0.2">
      <c r="B37" s="41"/>
      <c r="C37" s="183"/>
      <c r="D37" s="183"/>
      <c r="E37" s="183"/>
      <c r="F37" s="183"/>
      <c r="G37" s="220"/>
      <c r="H37" s="220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49"/>
      <c r="Z37" s="56"/>
      <c r="AA37" s="56"/>
      <c r="AB37" s="56"/>
      <c r="AC37" s="56"/>
    </row>
    <row r="38" spans="2:29" ht="10.5" customHeight="1" x14ac:dyDescent="0.2">
      <c r="B38" s="41"/>
      <c r="C38" s="18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49"/>
      <c r="Z38" s="56"/>
      <c r="AA38" s="56"/>
      <c r="AB38" s="56"/>
      <c r="AC38" s="56"/>
    </row>
    <row r="39" spans="2:29" ht="10.5" customHeight="1" x14ac:dyDescent="0.2">
      <c r="B39" s="41"/>
      <c r="C39" s="18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49"/>
      <c r="Z39" s="47"/>
      <c r="AA39" s="47"/>
      <c r="AB39" s="47"/>
      <c r="AC39" s="47"/>
    </row>
    <row r="40" spans="2:29" ht="10.5" customHeight="1" x14ac:dyDescent="0.2">
      <c r="B40" s="211"/>
      <c r="C40" s="211"/>
      <c r="D40" s="211"/>
      <c r="E40" s="211"/>
      <c r="F40" s="211"/>
      <c r="G40" s="109"/>
      <c r="H40" s="109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81"/>
      <c r="Z40" s="51"/>
      <c r="AA40" s="71"/>
    </row>
    <row r="41" spans="2:29" ht="10.5" customHeight="1" x14ac:dyDescent="0.2">
      <c r="B41" s="211"/>
      <c r="C41" s="211"/>
      <c r="D41" s="211"/>
      <c r="E41" s="211"/>
      <c r="F41" s="211"/>
      <c r="G41" s="109"/>
      <c r="H41" s="109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81"/>
    </row>
    <row r="42" spans="2:29" ht="10.5" customHeight="1" x14ac:dyDescent="0.2">
      <c r="B42" s="211"/>
      <c r="C42" s="211"/>
      <c r="D42" s="211"/>
      <c r="E42" s="211"/>
      <c r="F42" s="211"/>
      <c r="G42" s="109"/>
      <c r="H42" s="109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81"/>
    </row>
    <row r="43" spans="2:29" ht="10.5" customHeight="1" x14ac:dyDescent="0.2">
      <c r="B43" s="211"/>
      <c r="C43" s="211"/>
      <c r="D43" s="211"/>
      <c r="E43" s="211"/>
      <c r="F43" s="211"/>
      <c r="G43" s="109"/>
      <c r="H43" s="109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81"/>
    </row>
    <row r="44" spans="2:29" ht="10.5" customHeight="1" x14ac:dyDescent="0.2">
      <c r="B44" s="211"/>
      <c r="C44" s="211"/>
      <c r="D44" s="211"/>
      <c r="E44" s="211"/>
      <c r="F44" s="211"/>
      <c r="G44" s="109"/>
      <c r="H44" s="109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81"/>
    </row>
    <row r="45" spans="2:29" ht="10.5" customHeight="1" x14ac:dyDescent="0.2">
      <c r="B45" s="211"/>
      <c r="C45" s="211"/>
      <c r="D45" s="211"/>
      <c r="E45" s="211"/>
      <c r="F45" s="211"/>
      <c r="G45" s="109"/>
      <c r="H45" s="109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81"/>
    </row>
    <row r="46" spans="2:29" ht="10.5" customHeight="1" x14ac:dyDescent="0.2">
      <c r="B46" s="211"/>
      <c r="C46" s="211"/>
      <c r="D46" s="211"/>
      <c r="E46" s="211"/>
      <c r="F46" s="211"/>
      <c r="G46" s="109"/>
      <c r="H46" s="109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81"/>
    </row>
    <row r="47" spans="2:29" ht="10.5" customHeight="1" x14ac:dyDescent="0.2">
      <c r="B47" s="211"/>
      <c r="C47" s="211"/>
      <c r="D47" s="211"/>
      <c r="E47" s="211"/>
      <c r="F47" s="211"/>
      <c r="G47" s="109"/>
      <c r="H47" s="109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81"/>
    </row>
    <row r="48" spans="2:29" ht="10.5" customHeight="1" x14ac:dyDescent="0.2">
      <c r="B48" s="211"/>
      <c r="C48" s="211"/>
      <c r="D48" s="211"/>
      <c r="E48" s="211"/>
      <c r="F48" s="211"/>
      <c r="G48" s="109"/>
      <c r="H48" s="109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81"/>
    </row>
    <row r="49" spans="2:19" ht="10.5" customHeight="1" x14ac:dyDescent="0.2">
      <c r="B49" s="211"/>
      <c r="C49" s="211"/>
      <c r="D49" s="211"/>
      <c r="E49" s="211"/>
      <c r="F49" s="211"/>
      <c r="G49" s="109"/>
      <c r="H49" s="109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81"/>
    </row>
    <row r="50" spans="2:19" ht="10.5" customHeight="1" x14ac:dyDescent="0.2">
      <c r="B50" s="211"/>
      <c r="C50" s="211"/>
      <c r="D50" s="211"/>
      <c r="E50" s="211"/>
      <c r="F50" s="211"/>
      <c r="G50" s="109"/>
      <c r="H50" s="109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81"/>
    </row>
    <row r="51" spans="2:19" ht="10.5" customHeight="1" x14ac:dyDescent="0.2">
      <c r="B51" s="211"/>
      <c r="C51" s="211"/>
      <c r="D51" s="211"/>
      <c r="E51" s="211"/>
      <c r="F51" s="211"/>
      <c r="G51" s="109"/>
      <c r="H51" s="109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81"/>
    </row>
    <row r="52" spans="2:19" ht="10.5" customHeight="1" x14ac:dyDescent="0.2">
      <c r="B52" s="211"/>
      <c r="C52" s="211"/>
      <c r="D52" s="211"/>
      <c r="E52" s="211"/>
      <c r="F52" s="211"/>
      <c r="G52" s="109"/>
      <c r="H52" s="109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81"/>
    </row>
    <row r="53" spans="2:19" ht="10.5" customHeight="1" x14ac:dyDescent="0.2">
      <c r="B53" s="211"/>
      <c r="C53" s="211"/>
      <c r="D53" s="211"/>
      <c r="E53" s="211"/>
      <c r="F53" s="211"/>
      <c r="G53" s="109"/>
      <c r="H53" s="109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81"/>
    </row>
    <row r="54" spans="2:19" ht="10.5" customHeight="1" x14ac:dyDescent="0.2">
      <c r="B54" s="211"/>
      <c r="C54" s="211"/>
      <c r="D54" s="211"/>
      <c r="E54" s="211"/>
      <c r="F54" s="211"/>
      <c r="G54" s="109"/>
      <c r="H54" s="109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81"/>
    </row>
    <row r="55" spans="2:19" ht="10.5" customHeight="1" x14ac:dyDescent="0.2">
      <c r="B55" s="211"/>
      <c r="C55" s="211"/>
      <c r="D55" s="211"/>
      <c r="E55" s="211"/>
      <c r="F55" s="211"/>
      <c r="G55" s="109"/>
      <c r="H55" s="109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81"/>
    </row>
    <row r="56" spans="2:19" ht="10.5" customHeight="1" x14ac:dyDescent="0.2">
      <c r="B56" s="211"/>
      <c r="C56" s="211"/>
      <c r="D56" s="211"/>
      <c r="E56" s="211"/>
      <c r="F56" s="211"/>
      <c r="G56" s="109"/>
      <c r="H56" s="109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81"/>
    </row>
    <row r="57" spans="2:19" ht="10.5" customHeight="1" x14ac:dyDescent="0.2">
      <c r="B57" s="211"/>
      <c r="C57" s="211"/>
      <c r="D57" s="211"/>
      <c r="E57" s="211"/>
      <c r="F57" s="211"/>
      <c r="G57" s="109"/>
      <c r="H57" s="109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81"/>
    </row>
    <row r="58" spans="2:19" ht="10.5" customHeight="1" x14ac:dyDescent="0.2">
      <c r="B58" s="211"/>
      <c r="C58" s="211"/>
      <c r="D58" s="211"/>
      <c r="E58" s="211"/>
      <c r="F58" s="211"/>
      <c r="G58" s="109"/>
      <c r="H58" s="109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81"/>
    </row>
    <row r="59" spans="2:19" ht="10.5" customHeight="1" x14ac:dyDescent="0.2">
      <c r="B59" s="211"/>
      <c r="C59" s="211"/>
      <c r="D59" s="211"/>
      <c r="E59" s="211"/>
      <c r="F59" s="211"/>
      <c r="G59" s="109"/>
      <c r="H59" s="109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81"/>
    </row>
    <row r="60" spans="2:19" ht="10.5" customHeight="1" x14ac:dyDescent="0.2">
      <c r="B60" s="211"/>
      <c r="C60" s="211"/>
      <c r="D60" s="211"/>
      <c r="E60" s="211"/>
      <c r="F60" s="211"/>
      <c r="G60" s="109"/>
      <c r="H60" s="109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81"/>
    </row>
    <row r="61" spans="2:19" ht="10.5" customHeight="1" x14ac:dyDescent="0.2">
      <c r="B61" s="211"/>
      <c r="C61" s="211"/>
      <c r="D61" s="211"/>
      <c r="E61" s="211"/>
      <c r="F61" s="211"/>
      <c r="G61" s="109"/>
      <c r="H61" s="109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81"/>
    </row>
    <row r="62" spans="2:19" ht="10.5" customHeight="1" x14ac:dyDescent="0.2">
      <c r="B62" s="211"/>
      <c r="C62" s="211"/>
      <c r="D62" s="211"/>
      <c r="E62" s="211"/>
      <c r="F62" s="211"/>
      <c r="G62" s="109"/>
      <c r="H62" s="109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81"/>
    </row>
    <row r="63" spans="2:19" ht="10.5" customHeight="1" x14ac:dyDescent="0.2">
      <c r="B63" s="211"/>
      <c r="C63" s="211"/>
      <c r="D63" s="211"/>
      <c r="E63" s="211"/>
      <c r="F63" s="211"/>
      <c r="G63" s="109"/>
      <c r="H63" s="109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81"/>
    </row>
    <row r="64" spans="2:19" ht="10.5" customHeight="1" x14ac:dyDescent="0.2">
      <c r="B64" s="211"/>
      <c r="C64" s="211"/>
      <c r="D64" s="211"/>
      <c r="E64" s="211"/>
      <c r="F64" s="211"/>
      <c r="G64" s="109"/>
      <c r="H64" s="109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81"/>
    </row>
    <row r="65" spans="2:19" ht="10.5" customHeight="1" x14ac:dyDescent="0.2">
      <c r="B65" s="211"/>
      <c r="C65" s="211"/>
      <c r="D65" s="211"/>
      <c r="E65" s="211"/>
      <c r="F65" s="211"/>
      <c r="G65" s="109"/>
      <c r="H65" s="109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81"/>
    </row>
    <row r="66" spans="2:19" ht="10.5" customHeight="1" x14ac:dyDescent="0.2">
      <c r="B66" s="211"/>
      <c r="C66" s="211"/>
      <c r="D66" s="211"/>
      <c r="E66" s="211"/>
      <c r="F66" s="211"/>
      <c r="G66" s="109"/>
      <c r="H66" s="109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81"/>
    </row>
    <row r="67" spans="2:19" ht="10.5" customHeight="1" x14ac:dyDescent="0.2">
      <c r="B67" s="211"/>
      <c r="C67" s="211"/>
      <c r="D67" s="211"/>
      <c r="E67" s="211"/>
      <c r="F67" s="211"/>
      <c r="G67" s="109"/>
      <c r="H67" s="109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81"/>
    </row>
    <row r="68" spans="2:19" ht="10.5" customHeight="1" x14ac:dyDescent="0.2">
      <c r="B68" s="211"/>
      <c r="C68" s="211"/>
      <c r="D68" s="211"/>
      <c r="E68" s="211"/>
      <c r="F68" s="211"/>
      <c r="G68" s="109"/>
      <c r="H68" s="109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81"/>
    </row>
    <row r="69" spans="2:19" ht="10.5" customHeight="1" x14ac:dyDescent="0.2">
      <c r="B69" s="211"/>
      <c r="C69" s="211"/>
      <c r="D69" s="211"/>
      <c r="E69" s="211"/>
      <c r="F69" s="211"/>
      <c r="G69" s="109"/>
      <c r="H69" s="109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81"/>
    </row>
    <row r="70" spans="2:19" ht="10.5" customHeight="1" x14ac:dyDescent="0.2">
      <c r="B70" s="211"/>
      <c r="C70" s="211"/>
      <c r="D70" s="211"/>
      <c r="E70" s="211"/>
      <c r="F70" s="211"/>
      <c r="G70" s="109"/>
      <c r="H70" s="109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81"/>
    </row>
    <row r="71" spans="2:19" ht="10.5" customHeight="1" x14ac:dyDescent="0.2">
      <c r="B71" s="211"/>
      <c r="C71" s="211"/>
      <c r="D71" s="211"/>
      <c r="E71" s="211"/>
      <c r="F71" s="211"/>
      <c r="G71" s="109"/>
      <c r="H71" s="109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81"/>
    </row>
    <row r="72" spans="2:19" ht="10.5" customHeight="1" x14ac:dyDescent="0.2">
      <c r="B72" s="211"/>
      <c r="C72" s="211"/>
      <c r="D72" s="211"/>
      <c r="E72" s="211"/>
      <c r="F72" s="211"/>
      <c r="G72" s="109"/>
      <c r="H72" s="109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81"/>
    </row>
    <row r="73" spans="2:19" ht="10.5" customHeight="1" x14ac:dyDescent="0.2">
      <c r="B73" s="211"/>
      <c r="C73" s="211"/>
      <c r="D73" s="211"/>
      <c r="E73" s="211"/>
      <c r="F73" s="211"/>
      <c r="G73" s="109"/>
      <c r="H73" s="109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81"/>
    </row>
    <row r="74" spans="2:19" ht="10.5" customHeight="1" x14ac:dyDescent="0.2">
      <c r="B74" s="211"/>
      <c r="C74" s="211"/>
      <c r="D74" s="211"/>
      <c r="E74" s="211"/>
      <c r="F74" s="211"/>
      <c r="G74" s="109"/>
      <c r="H74" s="109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81"/>
    </row>
    <row r="75" spans="2:19" ht="10.5" customHeight="1" x14ac:dyDescent="0.2">
      <c r="B75" s="211"/>
      <c r="C75" s="211"/>
      <c r="D75" s="211"/>
      <c r="E75" s="211"/>
      <c r="F75" s="211"/>
      <c r="G75" s="109"/>
      <c r="H75" s="109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81"/>
    </row>
    <row r="76" spans="2:19" ht="10.5" customHeight="1" x14ac:dyDescent="0.2">
      <c r="B76" s="211"/>
      <c r="C76" s="211"/>
      <c r="D76" s="211"/>
      <c r="E76" s="211"/>
      <c r="F76" s="211"/>
      <c r="G76" s="109"/>
      <c r="H76" s="109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81"/>
    </row>
    <row r="77" spans="2:19" ht="10.5" customHeight="1" x14ac:dyDescent="0.2">
      <c r="B77" s="211"/>
      <c r="C77" s="211"/>
      <c r="D77" s="211"/>
      <c r="E77" s="211"/>
      <c r="F77" s="211"/>
      <c r="G77" s="109"/>
      <c r="H77" s="109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81"/>
    </row>
    <row r="78" spans="2:19" ht="10.5" customHeight="1" x14ac:dyDescent="0.2">
      <c r="B78" s="211"/>
      <c r="C78" s="211"/>
      <c r="D78" s="211"/>
      <c r="E78" s="211"/>
      <c r="F78" s="211"/>
      <c r="G78" s="109"/>
      <c r="H78" s="109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81"/>
    </row>
    <row r="79" spans="2:19" ht="10.5" customHeight="1" x14ac:dyDescent="0.2">
      <c r="B79" s="211"/>
      <c r="C79" s="211"/>
      <c r="D79" s="211"/>
      <c r="E79" s="211"/>
      <c r="F79" s="211"/>
      <c r="G79" s="109"/>
      <c r="H79" s="109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81"/>
    </row>
    <row r="80" spans="2:19" ht="10.5" customHeight="1" x14ac:dyDescent="0.2">
      <c r="B80" s="211"/>
      <c r="C80" s="211"/>
      <c r="D80" s="211"/>
      <c r="E80" s="211"/>
      <c r="F80" s="211"/>
      <c r="G80" s="109"/>
      <c r="H80" s="109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81"/>
    </row>
    <row r="81" spans="2:19" ht="10.5" customHeight="1" x14ac:dyDescent="0.2">
      <c r="B81" s="211"/>
      <c r="C81" s="211"/>
      <c r="D81" s="211"/>
      <c r="E81" s="211"/>
      <c r="F81" s="211"/>
      <c r="G81" s="109"/>
      <c r="H81" s="109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81"/>
    </row>
    <row r="82" spans="2:19" ht="10.5" customHeight="1" x14ac:dyDescent="0.2">
      <c r="G82" s="109"/>
      <c r="H82" s="109"/>
    </row>
    <row r="83" spans="2:19" ht="10.5" customHeight="1" x14ac:dyDescent="0.2">
      <c r="G83" s="109"/>
      <c r="H83" s="109"/>
    </row>
    <row r="84" spans="2:19" ht="10.5" customHeight="1" x14ac:dyDescent="0.2">
      <c r="G84" s="109"/>
      <c r="H84" s="109"/>
    </row>
    <row r="85" spans="2:19" ht="10.5" customHeight="1" x14ac:dyDescent="0.2"/>
    <row r="86" spans="2:19" ht="10.5" customHeight="1" x14ac:dyDescent="0.2"/>
    <row r="87" spans="2:19" ht="10.5" customHeight="1" x14ac:dyDescent="0.2"/>
    <row r="88" spans="2:19" ht="10.5" customHeight="1" x14ac:dyDescent="0.2"/>
    <row r="89" spans="2:19" ht="10.5" customHeight="1" x14ac:dyDescent="0.2"/>
    <row r="90" spans="2:19" ht="10.5" customHeight="1" x14ac:dyDescent="0.2"/>
    <row r="91" spans="2:19" ht="10.5" customHeight="1" x14ac:dyDescent="0.2"/>
    <row r="92" spans="2:19" ht="10.5" customHeight="1" x14ac:dyDescent="0.2"/>
    <row r="93" spans="2:19" ht="10.5" customHeight="1" x14ac:dyDescent="0.2"/>
    <row r="94" spans="2:19" ht="10.5" customHeight="1" x14ac:dyDescent="0.2"/>
    <row r="95" spans="2:19" ht="10.5" customHeight="1" x14ac:dyDescent="0.2"/>
    <row r="96" spans="2:19" ht="10.5" customHeight="1" x14ac:dyDescent="0.2"/>
    <row r="97" spans="2:19" ht="10.5" customHeight="1" x14ac:dyDescent="0.2"/>
    <row r="98" spans="2:19" ht="10.5" customHeight="1" x14ac:dyDescent="0.2"/>
    <row r="99" spans="2:19" ht="10.5" customHeight="1" x14ac:dyDescent="0.2"/>
    <row r="100" spans="2:19" ht="10.5" customHeight="1" x14ac:dyDescent="0.2">
      <c r="B100" s="116"/>
      <c r="H100" s="4"/>
      <c r="K100" s="4"/>
      <c r="N100" s="4"/>
    </row>
    <row r="101" spans="2:19" ht="10.5" customHeight="1" x14ac:dyDescent="0.2">
      <c r="B101" s="116"/>
      <c r="C101" s="116"/>
      <c r="D101" s="116"/>
      <c r="E101" s="116"/>
      <c r="F101" s="116"/>
      <c r="G101" s="116"/>
      <c r="H101" s="26"/>
      <c r="J101" s="116"/>
      <c r="K101" s="26"/>
      <c r="M101" s="116"/>
      <c r="N101" s="26"/>
      <c r="S101" s="116"/>
    </row>
    <row r="102" spans="2:19" ht="10.5" customHeight="1" x14ac:dyDescent="0.2">
      <c r="B102" s="116"/>
      <c r="C102" s="116"/>
      <c r="D102" s="116"/>
      <c r="E102" s="116"/>
      <c r="F102" s="116"/>
      <c r="G102" s="9"/>
      <c r="H102" s="4"/>
      <c r="K102" s="116"/>
      <c r="N102" s="116"/>
      <c r="S102" s="116"/>
    </row>
    <row r="103" spans="2:19" ht="10.5" customHeight="1" x14ac:dyDescent="0.2">
      <c r="B103" s="116"/>
      <c r="C103" s="116"/>
      <c r="D103" s="116"/>
      <c r="E103" s="116"/>
      <c r="F103" s="116"/>
      <c r="G103" s="9"/>
      <c r="H103" s="4"/>
      <c r="K103" s="116"/>
      <c r="N103" s="116"/>
      <c r="S103" s="116"/>
    </row>
    <row r="104" spans="2:19" ht="10.5" customHeight="1" x14ac:dyDescent="0.2">
      <c r="B104" s="116"/>
      <c r="C104" s="116"/>
      <c r="D104" s="116"/>
      <c r="E104" s="116"/>
      <c r="F104" s="116"/>
      <c r="G104" s="116"/>
      <c r="H104" s="4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</row>
    <row r="105" spans="2:19" ht="10.5" customHeight="1" x14ac:dyDescent="0.2">
      <c r="B105" s="116"/>
      <c r="C105" s="116"/>
      <c r="D105" s="116"/>
      <c r="E105" s="116"/>
      <c r="F105" s="116"/>
      <c r="G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</row>
    <row r="106" spans="2:19" ht="10.5" customHeight="1" x14ac:dyDescent="0.2">
      <c r="B106" s="116"/>
      <c r="C106" s="116"/>
      <c r="D106" s="116"/>
      <c r="E106" s="116"/>
      <c r="F106" s="116"/>
      <c r="G106" s="116"/>
      <c r="H106" s="4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</row>
    <row r="107" spans="2:19" ht="10.5" customHeight="1" x14ac:dyDescent="0.2"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</row>
    <row r="108" spans="2:19" ht="10.5" customHeight="1" x14ac:dyDescent="0.2"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</row>
    <row r="109" spans="2:19" ht="10.5" customHeight="1" x14ac:dyDescent="0.2"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</row>
    <row r="110" spans="2:19" ht="10.5" customHeight="1" x14ac:dyDescent="0.2"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</row>
    <row r="111" spans="2:19" ht="10.5" customHeight="1" x14ac:dyDescent="0.2"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</row>
    <row r="112" spans="2:19" ht="10.5" customHeight="1" x14ac:dyDescent="0.2"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</row>
    <row r="113" spans="2:19" ht="10.5" customHeight="1" x14ac:dyDescent="0.2">
      <c r="B113" s="116"/>
      <c r="C113" s="116"/>
      <c r="D113" s="116"/>
      <c r="E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</row>
    <row r="114" spans="2:19" ht="10.5" customHeight="1" x14ac:dyDescent="0.2">
      <c r="B114" s="116"/>
      <c r="C114" s="116"/>
      <c r="D114" s="116"/>
      <c r="E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</row>
    <row r="115" spans="2:19" ht="10.5" customHeight="1" x14ac:dyDescent="0.2">
      <c r="B115" s="116"/>
      <c r="C115" s="116"/>
      <c r="D115" s="116"/>
      <c r="E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</row>
    <row r="116" spans="2:19" ht="10.5" customHeight="1" x14ac:dyDescent="0.2">
      <c r="B116" s="116"/>
      <c r="C116" s="116"/>
      <c r="D116" s="116"/>
      <c r="E116" s="116"/>
      <c r="G116" s="116"/>
      <c r="H116" s="116"/>
      <c r="S116" s="116"/>
    </row>
    <row r="117" spans="2:19" ht="10.5" customHeight="1" x14ac:dyDescent="0.2"/>
    <row r="118" spans="2:19" ht="10.5" customHeight="1" x14ac:dyDescent="0.2"/>
    <row r="119" spans="2:19" ht="10.5" customHeight="1" x14ac:dyDescent="0.2">
      <c r="B119" s="4"/>
      <c r="I119" s="9"/>
      <c r="K119" s="9"/>
      <c r="M119" s="9"/>
    </row>
    <row r="120" spans="2:19" ht="10.5" customHeight="1" x14ac:dyDescent="0.2">
      <c r="B120" s="4"/>
      <c r="I120" s="4"/>
      <c r="K120" s="4"/>
      <c r="M120" s="4"/>
    </row>
    <row r="121" spans="2:19" ht="10.5" customHeight="1" x14ac:dyDescent="0.2">
      <c r="B121" s="4"/>
    </row>
    <row r="122" spans="2:19" ht="10.5" customHeight="1" x14ac:dyDescent="0.2">
      <c r="B122" s="4"/>
      <c r="I122" s="4"/>
      <c r="K122" s="4"/>
      <c r="M122" s="4"/>
    </row>
    <row r="123" spans="2:19" ht="10.5" customHeight="1" x14ac:dyDescent="0.2"/>
    <row r="124" spans="2:19" ht="10.5" customHeight="1" x14ac:dyDescent="0.2"/>
    <row r="125" spans="2:19" ht="10.5" customHeight="1" x14ac:dyDescent="0.2">
      <c r="B125" s="4"/>
      <c r="I125" s="116"/>
      <c r="K125" s="116"/>
      <c r="M125" s="116"/>
    </row>
    <row r="126" spans="2:19" ht="10.5" customHeight="1" x14ac:dyDescent="0.2">
      <c r="B126" s="4"/>
      <c r="I126" s="9"/>
      <c r="K126" s="116"/>
      <c r="M126" s="116"/>
    </row>
    <row r="127" spans="2:19" ht="10.5" customHeight="1" x14ac:dyDescent="0.2">
      <c r="B127" s="4"/>
      <c r="I127" s="9"/>
      <c r="K127" s="116"/>
      <c r="M127" s="116"/>
    </row>
    <row r="128" spans="2:19" ht="10.5" customHeight="1" x14ac:dyDescent="0.2">
      <c r="B128" s="4"/>
      <c r="I128" s="4"/>
      <c r="K128" s="4"/>
      <c r="M128" s="4"/>
    </row>
    <row r="129" spans="2:13" ht="10.5" customHeight="1" x14ac:dyDescent="0.2">
      <c r="B129" s="4"/>
    </row>
    <row r="130" spans="2:13" ht="10.5" customHeight="1" x14ac:dyDescent="0.2">
      <c r="B130" s="4"/>
      <c r="I130" s="4"/>
      <c r="K130" s="4"/>
      <c r="M130" s="4"/>
    </row>
    <row r="131" spans="2:13" ht="10.5" customHeight="1" x14ac:dyDescent="0.2"/>
    <row r="132" spans="2:13" ht="10.5" customHeight="1" x14ac:dyDescent="0.2"/>
    <row r="133" spans="2:13" ht="10.5" customHeight="1" x14ac:dyDescent="0.2"/>
    <row r="134" spans="2:13" ht="10.5" customHeight="1" x14ac:dyDescent="0.2"/>
    <row r="135" spans="2:13" ht="10.5" customHeight="1" x14ac:dyDescent="0.2"/>
    <row r="136" spans="2:13" ht="10.5" customHeight="1" x14ac:dyDescent="0.2"/>
    <row r="137" spans="2:13" ht="10.5" customHeight="1" x14ac:dyDescent="0.2"/>
    <row r="138" spans="2:13" ht="10.5" customHeight="1" x14ac:dyDescent="0.2"/>
    <row r="139" spans="2:13" ht="10.5" customHeight="1" x14ac:dyDescent="0.2"/>
    <row r="140" spans="2:13" ht="10.5" customHeight="1" x14ac:dyDescent="0.2"/>
    <row r="141" spans="2:13" ht="10.5" customHeight="1" x14ac:dyDescent="0.2"/>
    <row r="142" spans="2:13" ht="10.5" customHeight="1" x14ac:dyDescent="0.2"/>
    <row r="143" spans="2:13" ht="10.5" customHeight="1" x14ac:dyDescent="0.2"/>
    <row r="144" spans="2:13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25">
    <mergeCell ref="B7:R7"/>
    <mergeCell ref="B8:F11"/>
    <mergeCell ref="G8:I9"/>
    <mergeCell ref="J8:L9"/>
    <mergeCell ref="M8:O9"/>
    <mergeCell ref="P8:R9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30:F30"/>
    <mergeCell ref="B24:F24"/>
    <mergeCell ref="B25:F25"/>
    <mergeCell ref="B26:F26"/>
    <mergeCell ref="B27:F27"/>
    <mergeCell ref="B28:F28"/>
    <mergeCell ref="B29:F29"/>
  </mergeCells>
  <conditionalFormatting sqref="I12:I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O12:O29">
    <cfRule type="colorScale" priority="2">
      <colorScale>
        <cfvo type="min"/>
        <cfvo type="max"/>
        <color rgb="FFFCFCFF"/>
        <color rgb="FF63BE7B"/>
      </colorScale>
    </cfRule>
  </conditionalFormatting>
  <conditionalFormatting sqref="R12:R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2200-000000000000}"/>
  </hyperlinks>
  <pageMargins left="0.7" right="0.7" top="0.75" bottom="0.75" header="0.3" footer="0.3"/>
  <pageSetup paperSize="9" scale="69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1000"/>
  <sheetViews>
    <sheetView showGridLines="0" view="pageBreakPreview" zoomScale="130" zoomScaleNormal="100" zoomScaleSheetLayoutView="13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39" width="8.5703125" customWidth="1"/>
  </cols>
  <sheetData>
    <row r="1" spans="1:31" ht="10.5" customHeight="1" x14ac:dyDescent="0.2"/>
    <row r="2" spans="1:31" ht="10.5" customHeight="1" x14ac:dyDescent="0.2">
      <c r="B2" s="31" t="s">
        <v>235</v>
      </c>
      <c r="C2" s="31"/>
      <c r="D2" s="31"/>
      <c r="E2" s="31"/>
      <c r="F2" s="31"/>
    </row>
    <row r="3" spans="1:31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31" ht="10.5" customHeight="1" x14ac:dyDescent="0.2">
      <c r="A4" s="45"/>
      <c r="B4" s="44"/>
      <c r="C4" s="44"/>
      <c r="D4" s="44"/>
      <c r="E4" s="44"/>
      <c r="F4" s="44"/>
      <c r="J4" s="46" t="s">
        <v>23</v>
      </c>
      <c r="K4" s="46" t="s">
        <v>23</v>
      </c>
      <c r="L4" s="46"/>
      <c r="M4" s="46" t="s">
        <v>23</v>
      </c>
      <c r="N4" s="46" t="s">
        <v>23</v>
      </c>
      <c r="O4" s="46" t="s">
        <v>23</v>
      </c>
      <c r="P4" s="46" t="s">
        <v>23</v>
      </c>
      <c r="Q4" s="46" t="s">
        <v>23</v>
      </c>
      <c r="R4" s="44"/>
      <c r="S4" s="94"/>
      <c r="T4" s="44"/>
      <c r="U4" s="44"/>
    </row>
    <row r="5" spans="1:31" ht="10.5" customHeight="1" x14ac:dyDescent="0.2">
      <c r="A5" s="45"/>
      <c r="B5" s="44" t="str">
        <f>Índice!$B$11</f>
        <v>TIPOS DE CENTRO</v>
      </c>
      <c r="C5" s="44"/>
      <c r="D5" s="44"/>
      <c r="E5" s="44"/>
      <c r="F5" s="44"/>
      <c r="G5" s="46"/>
      <c r="H5" s="46"/>
      <c r="I5" s="46"/>
      <c r="J5" s="46"/>
      <c r="K5" s="90"/>
      <c r="L5" s="46"/>
      <c r="M5" s="46"/>
      <c r="N5" s="46"/>
      <c r="O5" s="46"/>
      <c r="P5" s="46"/>
      <c r="Q5" s="91"/>
    </row>
    <row r="6" spans="1:31" ht="10.5" customHeight="1" x14ac:dyDescent="0.2">
      <c r="A6" s="45"/>
      <c r="B6" s="44"/>
      <c r="C6" s="44"/>
      <c r="D6" s="44"/>
      <c r="E6" s="44"/>
      <c r="F6" s="4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91"/>
    </row>
    <row r="7" spans="1:31" ht="10.5" customHeight="1" x14ac:dyDescent="0.2">
      <c r="B7" s="443" t="str">
        <f>'Anexo I. Abreviaturas'!$B$64</f>
        <v>Modelo de gestión</v>
      </c>
      <c r="C7" s="444"/>
      <c r="D7" s="444"/>
      <c r="E7" s="444"/>
      <c r="F7" s="445"/>
      <c r="G7" s="436" t="str">
        <f>'Anexo I. Abreviaturas'!$B$38</f>
        <v>Centros de atención a personas mayores</v>
      </c>
      <c r="H7" s="452"/>
      <c r="I7" s="437"/>
      <c r="J7" s="436" t="str">
        <f>'Anexo I. Abreviaturas'!$B$33</f>
        <v>Centros de atención a personas con discapacidad</v>
      </c>
      <c r="K7" s="452"/>
      <c r="L7" s="437"/>
      <c r="M7" s="436" t="str">
        <f>'Anexo I. Abreviaturas'!$B$37</f>
        <v>Centros de otro tipo</v>
      </c>
      <c r="N7" s="452"/>
      <c r="O7" s="437"/>
      <c r="P7" s="436" t="str">
        <f>'Anexo II. Términos'!$B$51</f>
        <v>Total</v>
      </c>
      <c r="Q7" s="437"/>
      <c r="S7" s="104"/>
      <c r="T7" s="91"/>
      <c r="U7" s="91"/>
      <c r="V7" s="91"/>
      <c r="W7" s="55"/>
      <c r="X7" s="55"/>
      <c r="Y7" s="55"/>
      <c r="Z7" s="55"/>
      <c r="AA7" s="55"/>
      <c r="AB7" s="55"/>
      <c r="AC7" s="55"/>
      <c r="AD7" s="55"/>
      <c r="AE7" s="55"/>
    </row>
    <row r="8" spans="1:31" ht="10.5" customHeight="1" x14ac:dyDescent="0.2">
      <c r="B8" s="446"/>
      <c r="C8" s="447"/>
      <c r="D8" s="447"/>
      <c r="E8" s="447"/>
      <c r="F8" s="448"/>
      <c r="G8" s="438"/>
      <c r="H8" s="453"/>
      <c r="I8" s="439"/>
      <c r="J8" s="438"/>
      <c r="K8" s="453"/>
      <c r="L8" s="439"/>
      <c r="M8" s="438"/>
      <c r="N8" s="453"/>
      <c r="O8" s="439"/>
      <c r="P8" s="438"/>
      <c r="Q8" s="439"/>
      <c r="R8" s="92"/>
      <c r="S8" s="104"/>
      <c r="T8" s="91"/>
      <c r="U8" s="91"/>
      <c r="V8" s="91"/>
      <c r="W8" s="55"/>
      <c r="X8" s="55"/>
      <c r="Y8" s="55"/>
      <c r="Z8" s="55"/>
      <c r="AA8" s="55"/>
      <c r="AB8" s="55"/>
      <c r="AC8" s="55"/>
      <c r="AD8" s="55"/>
      <c r="AE8" s="55"/>
    </row>
    <row r="9" spans="1:31" ht="10.5" customHeight="1" x14ac:dyDescent="0.2">
      <c r="B9" s="446"/>
      <c r="C9" s="447"/>
      <c r="D9" s="447"/>
      <c r="E9" s="447"/>
      <c r="F9" s="448"/>
      <c r="G9" s="454"/>
      <c r="H9" s="455"/>
      <c r="I9" s="456"/>
      <c r="J9" s="454"/>
      <c r="K9" s="455"/>
      <c r="L9" s="456"/>
      <c r="M9" s="454"/>
      <c r="N9" s="455"/>
      <c r="O9" s="456"/>
      <c r="P9" s="438"/>
      <c r="Q9" s="439"/>
      <c r="R9" s="92"/>
      <c r="S9" s="104"/>
      <c r="T9" s="91"/>
      <c r="U9" s="91"/>
      <c r="V9" s="91"/>
      <c r="W9" s="55"/>
      <c r="X9" s="55"/>
      <c r="Y9" s="55"/>
      <c r="Z9" s="55"/>
      <c r="AA9" s="55"/>
      <c r="AB9" s="55"/>
      <c r="AC9" s="55"/>
      <c r="AD9" s="55"/>
      <c r="AE9" s="55"/>
    </row>
    <row r="10" spans="1:31" ht="10.5" customHeight="1" x14ac:dyDescent="0.2">
      <c r="B10" s="449"/>
      <c r="C10" s="450"/>
      <c r="D10" s="450"/>
      <c r="E10" s="450"/>
      <c r="F10" s="451"/>
      <c r="G10" s="52" t="str">
        <f>'Anexo I. Abreviaturas'!$B$16</f>
        <v>Núm.</v>
      </c>
      <c r="H10" s="98" t="str">
        <f>'Anexo I. Abreviaturas'!$B$10</f>
        <v>% Mod.</v>
      </c>
      <c r="I10" s="93" t="str">
        <f>'Anexo I. Abreviaturas'!$B$11</f>
        <v>% Nacio.</v>
      </c>
      <c r="J10" s="52" t="str">
        <f>'Anexo I. Abreviaturas'!$B$16</f>
        <v>Núm.</v>
      </c>
      <c r="K10" s="98" t="str">
        <f>'Anexo I. Abreviaturas'!$B$10</f>
        <v>% Mod.</v>
      </c>
      <c r="L10" s="93" t="str">
        <f>'Anexo I. Abreviaturas'!$B$11</f>
        <v>% Nacio.</v>
      </c>
      <c r="M10" s="52" t="str">
        <f>'Anexo I. Abreviaturas'!$B$16</f>
        <v>Núm.</v>
      </c>
      <c r="N10" s="98" t="str">
        <f>'Anexo I. Abreviaturas'!$B$10</f>
        <v>% Mod.</v>
      </c>
      <c r="O10" s="93" t="str">
        <f>'Anexo I. Abreviaturas'!$B$11</f>
        <v>% Nacio.</v>
      </c>
      <c r="P10" s="52" t="str">
        <f>'Anexo I. Abreviaturas'!$B$16</f>
        <v>Núm.</v>
      </c>
      <c r="Q10" s="53" t="str">
        <f>'Anexo I. Abreviaturas'!$B$11</f>
        <v>% Nacio.</v>
      </c>
      <c r="R10" s="92"/>
      <c r="S10" s="104"/>
      <c r="T10" s="91"/>
      <c r="U10" s="91"/>
      <c r="V10" s="91"/>
      <c r="W10" s="55"/>
      <c r="X10" s="55"/>
      <c r="Y10" s="55"/>
      <c r="Z10" s="55"/>
      <c r="AA10" s="55"/>
      <c r="AB10" s="55"/>
      <c r="AC10" s="55"/>
      <c r="AD10" s="55"/>
      <c r="AE10" s="55"/>
    </row>
    <row r="11" spans="1:31" ht="10.5" customHeight="1" x14ac:dyDescent="0.2">
      <c r="A11" s="4"/>
      <c r="B11" s="460" t="str">
        <f>'Anexo II. Términos'!$B$46</f>
        <v>Titularidad pública y gestión privada con lucro</v>
      </c>
      <c r="C11" s="461"/>
      <c r="D11" s="461"/>
      <c r="E11" s="461"/>
      <c r="F11" s="462"/>
      <c r="G11" s="75">
        <v>386</v>
      </c>
      <c r="H11" s="76">
        <f>G11/$P11</f>
        <v>0.91469194312796209</v>
      </c>
      <c r="I11" s="76">
        <f>G11/G$16</f>
        <v>8.7807097361237485E-2</v>
      </c>
      <c r="J11" s="75">
        <v>28</v>
      </c>
      <c r="K11" s="76">
        <f t="shared" ref="K11:K15" si="0">J11/$P11</f>
        <v>6.6350710900473939E-2</v>
      </c>
      <c r="L11" s="76">
        <f>J11/$J$16</f>
        <v>2.358887952822241E-2</v>
      </c>
      <c r="M11" s="75">
        <v>8</v>
      </c>
      <c r="N11" s="76">
        <f t="shared" ref="N11:N16" si="1">M11/$P11</f>
        <v>1.8957345971563982E-2</v>
      </c>
      <c r="O11" s="76">
        <f t="shared" ref="O11:O16" si="2">M11/M$16</f>
        <v>4.2553191489361701E-2</v>
      </c>
      <c r="P11" s="75">
        <f>G11+J11+M11</f>
        <v>422</v>
      </c>
      <c r="Q11" s="105">
        <f t="shared" ref="Q11:Q16" si="3">P11/$P$16</f>
        <v>7.3124241899150927E-2</v>
      </c>
      <c r="R11" s="92"/>
      <c r="S11" s="49"/>
      <c r="T11" s="48"/>
      <c r="U11" s="73"/>
      <c r="V11" s="74"/>
      <c r="W11" s="49"/>
      <c r="X11" s="48"/>
      <c r="Y11" s="49"/>
    </row>
    <row r="12" spans="1:31" ht="10.5" customHeight="1" x14ac:dyDescent="0.2">
      <c r="A12" s="4"/>
      <c r="B12" s="440" t="str">
        <f>'Anexo II. Términos'!$B$47</f>
        <v>Titularidad pública y gestión privada sin lucro</v>
      </c>
      <c r="C12" s="441"/>
      <c r="D12" s="441"/>
      <c r="E12" s="441"/>
      <c r="F12" s="442"/>
      <c r="G12" s="78">
        <v>144</v>
      </c>
      <c r="H12" s="72">
        <f t="shared" ref="H12:H15" si="4">G12/$P12</f>
        <v>0.68246445497630337</v>
      </c>
      <c r="I12" s="72">
        <f>G12/G$16</f>
        <v>3.2757051865332121E-2</v>
      </c>
      <c r="J12" s="78">
        <v>62</v>
      </c>
      <c r="K12" s="72">
        <f>J12/$P12</f>
        <v>0.29383886255924169</v>
      </c>
      <c r="L12" s="72">
        <f>J12/$J$16</f>
        <v>5.2232518955349617E-2</v>
      </c>
      <c r="M12" s="78">
        <v>5</v>
      </c>
      <c r="N12" s="72">
        <f>M12/$P12</f>
        <v>2.3696682464454975E-2</v>
      </c>
      <c r="O12" s="72">
        <f>M12/M$16</f>
        <v>2.6595744680851064E-2</v>
      </c>
      <c r="P12" s="103">
        <f>G12+J12+M12</f>
        <v>211</v>
      </c>
      <c r="Q12" s="106">
        <f>P12/$P$16</f>
        <v>3.6562120949575463E-2</v>
      </c>
      <c r="R12" s="92"/>
      <c r="S12" s="49"/>
      <c r="T12" s="50"/>
      <c r="U12" s="73"/>
      <c r="V12" s="74"/>
      <c r="W12" s="51"/>
      <c r="X12" s="50"/>
      <c r="Y12" s="51"/>
    </row>
    <row r="13" spans="1:31" ht="10.5" customHeight="1" x14ac:dyDescent="0.2">
      <c r="A13" s="4"/>
      <c r="B13" s="440" t="str">
        <f>'Anexo II. Términos'!$B$48</f>
        <v>Titularidad y gestión pública</v>
      </c>
      <c r="C13" s="441"/>
      <c r="D13" s="441"/>
      <c r="E13" s="441"/>
      <c r="F13" s="442"/>
      <c r="G13" s="78">
        <v>623</v>
      </c>
      <c r="H13" s="72">
        <f t="shared" si="4"/>
        <v>0.75515151515151513</v>
      </c>
      <c r="I13" s="72">
        <f t="shared" ref="I13:I15" si="5">G13/G$16</f>
        <v>0.14171974522292993</v>
      </c>
      <c r="J13" s="78">
        <v>163</v>
      </c>
      <c r="K13" s="72">
        <f t="shared" si="0"/>
        <v>0.19757575757575757</v>
      </c>
      <c r="L13" s="72">
        <f t="shared" ref="L13:L16" si="6">J13/$J$16</f>
        <v>0.13732097725358045</v>
      </c>
      <c r="M13" s="78">
        <v>39</v>
      </c>
      <c r="N13" s="72">
        <f t="shared" si="1"/>
        <v>4.7272727272727272E-2</v>
      </c>
      <c r="O13" s="72">
        <f t="shared" si="2"/>
        <v>0.20744680851063829</v>
      </c>
      <c r="P13" s="103">
        <f>G13+J13+M13</f>
        <v>825</v>
      </c>
      <c r="Q13" s="106">
        <f t="shared" si="3"/>
        <v>0.14295616011089932</v>
      </c>
      <c r="R13" s="92"/>
      <c r="S13" s="49"/>
      <c r="T13" s="48"/>
      <c r="U13" s="73"/>
      <c r="V13" s="74"/>
      <c r="W13" s="49"/>
      <c r="X13" s="48"/>
      <c r="Y13" s="49"/>
    </row>
    <row r="14" spans="1:31" ht="10.5" customHeight="1" x14ac:dyDescent="0.2">
      <c r="A14" s="4"/>
      <c r="B14" s="440" t="str">
        <f>'Anexo II. Términos'!$B$49</f>
        <v>Titularidad y gestión privada con lucro</v>
      </c>
      <c r="C14" s="441"/>
      <c r="D14" s="441"/>
      <c r="E14" s="441"/>
      <c r="F14" s="442"/>
      <c r="G14" s="78">
        <v>2134</v>
      </c>
      <c r="H14" s="72">
        <f t="shared" si="4"/>
        <v>0.9535299374441466</v>
      </c>
      <c r="I14" s="72">
        <f t="shared" si="5"/>
        <v>0.4854413102820746</v>
      </c>
      <c r="J14" s="78">
        <v>68</v>
      </c>
      <c r="K14" s="72">
        <f t="shared" si="0"/>
        <v>3.038427167113494E-2</v>
      </c>
      <c r="L14" s="72">
        <f t="shared" si="6"/>
        <v>5.7287278854254421E-2</v>
      </c>
      <c r="M14" s="78">
        <v>36</v>
      </c>
      <c r="N14" s="72">
        <f t="shared" si="1"/>
        <v>1.6085790884718499E-2</v>
      </c>
      <c r="O14" s="72">
        <f t="shared" si="2"/>
        <v>0.19148936170212766</v>
      </c>
      <c r="P14" s="103">
        <f>G14+J14+M14</f>
        <v>2238</v>
      </c>
      <c r="Q14" s="106">
        <f t="shared" si="3"/>
        <v>0.38780107433720323</v>
      </c>
      <c r="R14" s="92"/>
      <c r="S14" s="49"/>
      <c r="T14" s="48"/>
      <c r="U14" s="73"/>
      <c r="V14" s="74"/>
      <c r="W14" s="49"/>
      <c r="X14" s="48"/>
      <c r="Y14" s="49"/>
    </row>
    <row r="15" spans="1:31" ht="10.5" customHeight="1" x14ac:dyDescent="0.2">
      <c r="A15" s="4"/>
      <c r="B15" s="457" t="str">
        <f>'Anexo II. Términos'!$B$50</f>
        <v>Titularidad y gestión privada sin lucro</v>
      </c>
      <c r="C15" s="458"/>
      <c r="D15" s="458"/>
      <c r="E15" s="458"/>
      <c r="F15" s="459"/>
      <c r="G15" s="78">
        <v>1109</v>
      </c>
      <c r="H15" s="72">
        <f t="shared" si="4"/>
        <v>0.53445783132530122</v>
      </c>
      <c r="I15" s="72">
        <f t="shared" si="5"/>
        <v>0.25227479526842583</v>
      </c>
      <c r="J15" s="78">
        <v>866</v>
      </c>
      <c r="K15" s="72">
        <f t="shared" si="0"/>
        <v>0.41734939759036144</v>
      </c>
      <c r="L15" s="72">
        <f t="shared" si="6"/>
        <v>0.72957034540859311</v>
      </c>
      <c r="M15" s="78">
        <v>100</v>
      </c>
      <c r="N15" s="72">
        <f t="shared" si="1"/>
        <v>4.8192771084337352E-2</v>
      </c>
      <c r="O15" s="72">
        <f t="shared" si="2"/>
        <v>0.53191489361702127</v>
      </c>
      <c r="P15" s="103">
        <f>G15+J15+M15</f>
        <v>2075</v>
      </c>
      <c r="Q15" s="106">
        <f t="shared" si="3"/>
        <v>0.35955640270317102</v>
      </c>
      <c r="R15" s="92"/>
      <c r="S15" s="49"/>
      <c r="T15" s="48"/>
      <c r="U15" s="73"/>
      <c r="V15" s="74"/>
      <c r="W15" s="49"/>
      <c r="X15" s="48"/>
      <c r="Y15" s="49"/>
    </row>
    <row r="16" spans="1:31" ht="10.5" customHeight="1" x14ac:dyDescent="0.2">
      <c r="B16" s="463" t="str">
        <f>'Anexo II. Términos'!$B$52</f>
        <v>Total nacional</v>
      </c>
      <c r="C16" s="464"/>
      <c r="D16" s="464"/>
      <c r="E16" s="464"/>
      <c r="F16" s="465"/>
      <c r="G16" s="80">
        <f>SUM(G11:G15)</f>
        <v>4396</v>
      </c>
      <c r="H16" s="99">
        <f>G16/$P16</f>
        <v>0.76173973314850107</v>
      </c>
      <c r="I16" s="99">
        <f>G16/G$16</f>
        <v>1</v>
      </c>
      <c r="J16" s="80">
        <f>SUM(J11:J15)</f>
        <v>1187</v>
      </c>
      <c r="K16" s="99">
        <f>J16/$P16</f>
        <v>0.2056835903656212</v>
      </c>
      <c r="L16" s="99">
        <f t="shared" si="6"/>
        <v>1</v>
      </c>
      <c r="M16" s="80">
        <f>SUM(M11:M15)</f>
        <v>188</v>
      </c>
      <c r="N16" s="99">
        <f t="shared" si="1"/>
        <v>3.2576676485877663E-2</v>
      </c>
      <c r="O16" s="99">
        <f t="shared" si="2"/>
        <v>1</v>
      </c>
      <c r="P16" s="80">
        <f>SUM(P11:P15)</f>
        <v>5771</v>
      </c>
      <c r="Q16" s="83">
        <f t="shared" si="3"/>
        <v>1</v>
      </c>
      <c r="R16" s="92"/>
      <c r="U16" s="73"/>
      <c r="V16" s="74"/>
    </row>
    <row r="17" spans="2:23" ht="10.5" customHeight="1" x14ac:dyDescent="0.2">
      <c r="B17" s="30" t="str">
        <f>CONCATENATE("* ",'Anexo I. Abreviaturas'!$B$10,": ",'Anexo I. Abreviaturas'!$F$10)</f>
        <v>* % Mod.: Porcentaje sobre el total de ese modelo de gestión</v>
      </c>
      <c r="K17" s="95"/>
      <c r="L17" s="95"/>
      <c r="M17" s="95"/>
      <c r="N17" s="95"/>
      <c r="O17" s="95"/>
      <c r="P17" s="95"/>
      <c r="U17" s="73"/>
      <c r="V17" s="74"/>
      <c r="W17" s="92"/>
    </row>
    <row r="18" spans="2:23" ht="10.5" customHeight="1" x14ac:dyDescent="0.2">
      <c r="B18" s="30" t="str">
        <f>CONCATENATE("** ",'Anexo I. Abreviaturas'!$B$11,": ",'Anexo I. Abreviaturas'!$F$11)</f>
        <v>** % Nacio.: Porcentaje sobre el total nacional</v>
      </c>
      <c r="K18" s="96"/>
      <c r="L18" s="96"/>
      <c r="M18" s="96"/>
      <c r="N18" s="96"/>
      <c r="O18" s="96"/>
      <c r="P18" s="96"/>
      <c r="U18" s="73"/>
      <c r="V18" s="74"/>
      <c r="W18" s="92"/>
    </row>
    <row r="19" spans="2:23" ht="10.5" customHeight="1" x14ac:dyDescent="0.2">
      <c r="B19" s="30"/>
      <c r="K19" s="96"/>
      <c r="L19" s="96"/>
      <c r="M19" s="96"/>
      <c r="N19" s="96"/>
      <c r="O19" s="96"/>
      <c r="P19" s="96"/>
      <c r="U19" s="73"/>
      <c r="V19" s="74"/>
      <c r="W19" s="92"/>
    </row>
    <row r="20" spans="2:23" ht="10.5" customHeight="1" x14ac:dyDescent="0.2">
      <c r="K20" s="96"/>
      <c r="L20" s="96"/>
      <c r="M20" s="96"/>
      <c r="N20" s="96"/>
      <c r="O20" s="96"/>
      <c r="P20" s="97"/>
      <c r="U20" s="73"/>
      <c r="V20" s="74"/>
      <c r="W20" s="92"/>
    </row>
    <row r="21" spans="2:23" ht="10.5" customHeight="1" x14ac:dyDescent="0.2">
      <c r="K21" s="96"/>
      <c r="L21" s="96"/>
      <c r="M21" s="96"/>
      <c r="N21" s="96"/>
      <c r="O21" s="96"/>
      <c r="P21" s="96"/>
      <c r="U21" s="73"/>
      <c r="V21" s="74"/>
      <c r="W21" s="92"/>
    </row>
    <row r="22" spans="2:23" ht="10.5" customHeight="1" x14ac:dyDescent="0.2">
      <c r="U22" s="73"/>
      <c r="V22" s="74"/>
      <c r="W22" s="92"/>
    </row>
    <row r="23" spans="2:23" ht="10.5" customHeight="1" x14ac:dyDescent="0.2">
      <c r="U23" s="73"/>
      <c r="V23" s="74"/>
      <c r="W23" s="92"/>
    </row>
    <row r="24" spans="2:23" ht="10.5" customHeight="1" x14ac:dyDescent="0.2">
      <c r="U24" s="73"/>
      <c r="V24" s="74"/>
      <c r="W24" s="92"/>
    </row>
    <row r="25" spans="2:23" ht="10.5" customHeight="1" x14ac:dyDescent="0.2">
      <c r="U25" s="73"/>
      <c r="V25" s="74"/>
      <c r="W25" s="92"/>
    </row>
    <row r="26" spans="2:23" ht="10.5" customHeight="1" x14ac:dyDescent="0.2">
      <c r="U26" s="73"/>
      <c r="V26" s="74"/>
      <c r="W26" s="92"/>
    </row>
    <row r="27" spans="2:23" ht="10.5" customHeight="1" x14ac:dyDescent="0.2">
      <c r="U27" s="73"/>
      <c r="V27" s="74"/>
      <c r="W27" s="92"/>
    </row>
    <row r="28" spans="2:23" ht="10.5" customHeight="1" x14ac:dyDescent="0.2">
      <c r="U28" s="73"/>
      <c r="V28" s="74"/>
      <c r="W28" s="92"/>
    </row>
    <row r="29" spans="2:23" ht="10.5" customHeight="1" x14ac:dyDescent="0.2">
      <c r="U29" s="73"/>
      <c r="V29" s="74"/>
      <c r="W29" s="92"/>
    </row>
    <row r="30" spans="2:23" ht="10.5" customHeight="1" x14ac:dyDescent="0.2">
      <c r="U30" s="73"/>
      <c r="V30" s="74"/>
      <c r="W30" s="92"/>
    </row>
    <row r="31" spans="2:23" ht="10.5" customHeight="1" x14ac:dyDescent="0.2">
      <c r="U31" s="73"/>
      <c r="V31" s="74"/>
      <c r="W31" s="92"/>
    </row>
    <row r="32" spans="2:23" ht="10.5" customHeight="1" x14ac:dyDescent="0.2">
      <c r="U32" s="73"/>
      <c r="V32" s="74"/>
      <c r="W32" s="92"/>
    </row>
    <row r="33" spans="21:23" ht="10.5" customHeight="1" x14ac:dyDescent="0.2">
      <c r="U33" s="73"/>
      <c r="V33" s="74"/>
      <c r="W33" s="92"/>
    </row>
    <row r="34" spans="21:23" ht="10.5" customHeight="1" x14ac:dyDescent="0.2">
      <c r="U34" s="73"/>
      <c r="V34" s="74"/>
      <c r="W34" s="92"/>
    </row>
    <row r="35" spans="21:23" ht="10.5" customHeight="1" x14ac:dyDescent="0.2">
      <c r="U35" s="73"/>
      <c r="V35" s="74"/>
      <c r="W35" s="92"/>
    </row>
    <row r="36" spans="21:23" ht="10.5" customHeight="1" x14ac:dyDescent="0.2">
      <c r="U36" s="73"/>
      <c r="V36" s="74"/>
      <c r="W36" s="92"/>
    </row>
    <row r="37" spans="21:23" ht="10.5" customHeight="1" x14ac:dyDescent="0.2">
      <c r="U37" s="73"/>
      <c r="V37" s="74"/>
      <c r="W37" s="92"/>
    </row>
    <row r="38" spans="21:23" ht="10.5" customHeight="1" x14ac:dyDescent="0.2">
      <c r="U38" s="73"/>
      <c r="V38" s="74"/>
      <c r="W38" s="92"/>
    </row>
    <row r="39" spans="21:23" ht="10.5" customHeight="1" x14ac:dyDescent="0.2">
      <c r="U39" s="73"/>
      <c r="V39" s="74"/>
      <c r="W39" s="92"/>
    </row>
    <row r="40" spans="21:23" ht="10.5" customHeight="1" x14ac:dyDescent="0.2">
      <c r="U40" s="73"/>
      <c r="V40" s="74"/>
      <c r="W40" s="92"/>
    </row>
    <row r="41" spans="21:23" ht="10.5" customHeight="1" x14ac:dyDescent="0.2">
      <c r="U41" s="73"/>
      <c r="V41" s="74"/>
      <c r="W41" s="92"/>
    </row>
    <row r="42" spans="21:23" ht="10.5" customHeight="1" x14ac:dyDescent="0.2">
      <c r="U42" s="73"/>
      <c r="V42" s="74"/>
      <c r="W42" s="92"/>
    </row>
    <row r="43" spans="21:23" ht="10.5" customHeight="1" x14ac:dyDescent="0.2">
      <c r="U43" s="73"/>
      <c r="V43" s="74"/>
      <c r="W43" s="92"/>
    </row>
    <row r="44" spans="21:23" ht="10.5" customHeight="1" x14ac:dyDescent="0.2">
      <c r="U44" s="73"/>
      <c r="V44" s="74"/>
      <c r="W44" s="92"/>
    </row>
    <row r="45" spans="21:23" ht="10.5" customHeight="1" x14ac:dyDescent="0.2">
      <c r="U45" s="73"/>
      <c r="V45" s="74"/>
      <c r="W45" s="92"/>
    </row>
    <row r="46" spans="21:23" ht="10.5" customHeight="1" x14ac:dyDescent="0.2">
      <c r="U46" s="73"/>
      <c r="V46" s="74"/>
      <c r="W46" s="92"/>
    </row>
    <row r="47" spans="21:23" ht="10.5" customHeight="1" x14ac:dyDescent="0.2">
      <c r="U47" s="73"/>
      <c r="V47" s="74"/>
      <c r="W47" s="92"/>
    </row>
    <row r="48" spans="21:23" ht="10.5" customHeight="1" x14ac:dyDescent="0.2">
      <c r="U48" s="73"/>
      <c r="V48" s="74"/>
      <c r="W48" s="92"/>
    </row>
    <row r="49" spans="2:23" ht="10.5" customHeight="1" x14ac:dyDescent="0.2">
      <c r="U49" s="73"/>
      <c r="V49" s="74"/>
      <c r="W49" s="92"/>
    </row>
    <row r="50" spans="2:23" ht="10.5" customHeight="1" x14ac:dyDescent="0.2">
      <c r="U50" s="73"/>
      <c r="V50" s="74"/>
      <c r="W50" s="92"/>
    </row>
    <row r="51" spans="2:23" ht="10.5" customHeight="1" x14ac:dyDescent="0.2">
      <c r="U51" s="73"/>
      <c r="V51" s="74"/>
      <c r="W51" s="92"/>
    </row>
    <row r="52" spans="2:23" ht="10.5" customHeight="1" x14ac:dyDescent="0.2">
      <c r="R52" s="74"/>
      <c r="S52" s="92"/>
      <c r="T52" s="74"/>
      <c r="U52" s="92"/>
      <c r="V52" s="74"/>
      <c r="W52" s="92"/>
    </row>
    <row r="53" spans="2:23" ht="10.5" customHeight="1" x14ac:dyDescent="0.2">
      <c r="R53" s="74"/>
      <c r="S53" s="92"/>
      <c r="T53" s="74"/>
      <c r="U53" s="92"/>
      <c r="V53" s="74"/>
      <c r="W53" s="92"/>
    </row>
    <row r="54" spans="2:23" ht="10.5" customHeight="1" x14ac:dyDescent="0.2">
      <c r="R54" s="74"/>
      <c r="S54" s="92"/>
      <c r="T54" s="74"/>
      <c r="U54" s="92"/>
      <c r="V54" s="74"/>
      <c r="W54" s="92"/>
    </row>
    <row r="55" spans="2:23" ht="10.5" customHeight="1" x14ac:dyDescent="0.2">
      <c r="R55" s="74"/>
      <c r="S55" s="92"/>
      <c r="T55" s="74"/>
      <c r="U55" s="92"/>
      <c r="V55" s="74"/>
      <c r="W55" s="92"/>
    </row>
    <row r="56" spans="2:23" ht="10.5" customHeight="1" x14ac:dyDescent="0.2">
      <c r="R56" s="74"/>
      <c r="S56" s="92"/>
      <c r="T56" s="74"/>
      <c r="U56" s="92"/>
      <c r="V56" s="74"/>
      <c r="W56" s="92"/>
    </row>
    <row r="57" spans="2:23" ht="10.5" customHeight="1" x14ac:dyDescent="0.2">
      <c r="B57" s="32"/>
      <c r="C57" s="32"/>
      <c r="D57" s="32"/>
      <c r="E57" s="32"/>
      <c r="F57" s="32"/>
    </row>
    <row r="58" spans="2:23" ht="10.5" customHeight="1" x14ac:dyDescent="0.2">
      <c r="B58" s="32"/>
      <c r="C58" s="32"/>
      <c r="D58" s="32"/>
      <c r="E58" s="32"/>
      <c r="F58" s="32"/>
    </row>
    <row r="59" spans="2:23" ht="10.5" customHeight="1" x14ac:dyDescent="0.2">
      <c r="B59" s="32"/>
      <c r="C59" s="32"/>
      <c r="D59" s="32"/>
      <c r="E59" s="32"/>
      <c r="F59" s="32"/>
    </row>
    <row r="60" spans="2:23" ht="10.5" customHeight="1" x14ac:dyDescent="0.2">
      <c r="B60" s="32"/>
      <c r="C60" s="32"/>
      <c r="D60" s="32"/>
      <c r="E60" s="32"/>
      <c r="F60" s="32"/>
    </row>
    <row r="61" spans="2:23" ht="10.5" customHeight="1" x14ac:dyDescent="0.2">
      <c r="B61" s="32"/>
      <c r="C61" s="32"/>
      <c r="D61" s="32"/>
      <c r="E61" s="32"/>
      <c r="F61" s="32"/>
    </row>
    <row r="62" spans="2:23" ht="10.5" customHeight="1" x14ac:dyDescent="0.2">
      <c r="B62" s="32"/>
      <c r="C62" s="32"/>
      <c r="D62" s="32"/>
      <c r="E62" s="32"/>
      <c r="F62" s="32"/>
    </row>
    <row r="63" spans="2:23" ht="10.5" customHeight="1" x14ac:dyDescent="0.2">
      <c r="B63" s="32"/>
      <c r="C63" s="32"/>
      <c r="D63" s="32"/>
      <c r="E63" s="32"/>
      <c r="F63" s="32"/>
    </row>
    <row r="64" spans="2:23" ht="10.5" customHeight="1" x14ac:dyDescent="0.2">
      <c r="B64" s="32"/>
      <c r="C64" s="32"/>
      <c r="D64" s="32"/>
      <c r="E64" s="32"/>
      <c r="F64" s="32"/>
    </row>
    <row r="65" spans="2:6" ht="10.5" customHeight="1" x14ac:dyDescent="0.2">
      <c r="B65" s="32"/>
      <c r="C65" s="32"/>
      <c r="D65" s="32"/>
      <c r="E65" s="32"/>
      <c r="F65" s="32"/>
    </row>
    <row r="66" spans="2:6" ht="10.5" customHeight="1" x14ac:dyDescent="0.2">
      <c r="B66" s="32"/>
      <c r="C66" s="32"/>
      <c r="D66" s="32"/>
      <c r="E66" s="32"/>
      <c r="F66" s="32"/>
    </row>
    <row r="67" spans="2:6" ht="10.5" customHeight="1" x14ac:dyDescent="0.2">
      <c r="B67" s="32"/>
      <c r="C67" s="32"/>
      <c r="D67" s="32"/>
      <c r="E67" s="32"/>
      <c r="F67" s="32"/>
    </row>
    <row r="68" spans="2:6" ht="10.5" customHeight="1" x14ac:dyDescent="0.2">
      <c r="B68" s="32"/>
      <c r="C68" s="32"/>
      <c r="D68" s="32"/>
      <c r="E68" s="32"/>
      <c r="F68" s="32"/>
    </row>
    <row r="69" spans="2:6" ht="10.5" customHeight="1" x14ac:dyDescent="0.2">
      <c r="B69" s="32"/>
      <c r="C69" s="32"/>
      <c r="D69" s="32"/>
      <c r="E69" s="32"/>
      <c r="F69" s="32"/>
    </row>
    <row r="70" spans="2:6" ht="10.5" customHeight="1" x14ac:dyDescent="0.2">
      <c r="B70" s="32"/>
      <c r="C70" s="32"/>
      <c r="D70" s="32"/>
      <c r="E70" s="32"/>
      <c r="F70" s="32"/>
    </row>
    <row r="71" spans="2:6" ht="10.5" customHeight="1" x14ac:dyDescent="0.2">
      <c r="B71" s="32"/>
      <c r="C71" s="32"/>
      <c r="D71" s="32"/>
      <c r="E71" s="32"/>
      <c r="F71" s="32"/>
    </row>
    <row r="72" spans="2:6" ht="10.5" customHeight="1" x14ac:dyDescent="0.2">
      <c r="B72" s="32"/>
      <c r="C72" s="32"/>
      <c r="D72" s="32"/>
      <c r="E72" s="32"/>
      <c r="F72" s="32"/>
    </row>
    <row r="73" spans="2:6" ht="10.5" customHeight="1" x14ac:dyDescent="0.2">
      <c r="B73" s="32"/>
      <c r="C73" s="32"/>
      <c r="D73" s="32"/>
      <c r="E73" s="32"/>
      <c r="F73" s="32"/>
    </row>
    <row r="74" spans="2:6" ht="10.5" customHeight="1" x14ac:dyDescent="0.2">
      <c r="B74" s="32"/>
      <c r="C74" s="32"/>
      <c r="D74" s="32"/>
      <c r="E74" s="32"/>
      <c r="F74" s="32"/>
    </row>
    <row r="75" spans="2:6" ht="10.5" customHeight="1" x14ac:dyDescent="0.2">
      <c r="B75" s="32"/>
      <c r="C75" s="32"/>
      <c r="D75" s="32"/>
      <c r="E75" s="32"/>
      <c r="F75" s="32"/>
    </row>
    <row r="76" spans="2:6" ht="10.5" customHeight="1" x14ac:dyDescent="0.2">
      <c r="B76" s="32"/>
      <c r="C76" s="32"/>
      <c r="D76" s="32"/>
      <c r="E76" s="32"/>
      <c r="F76" s="32"/>
    </row>
    <row r="77" spans="2:6" ht="10.5" customHeight="1" x14ac:dyDescent="0.2">
      <c r="B77" s="32"/>
      <c r="C77" s="32"/>
      <c r="D77" s="32"/>
      <c r="E77" s="32"/>
      <c r="F77" s="32"/>
    </row>
    <row r="78" spans="2:6" ht="10.5" customHeight="1" x14ac:dyDescent="0.2">
      <c r="B78" s="32"/>
      <c r="C78" s="32"/>
      <c r="D78" s="32"/>
      <c r="E78" s="32"/>
      <c r="F78" s="32"/>
    </row>
    <row r="79" spans="2:6" ht="10.5" customHeight="1" x14ac:dyDescent="0.2">
      <c r="B79" s="32"/>
      <c r="C79" s="32"/>
      <c r="D79" s="32"/>
      <c r="E79" s="32"/>
      <c r="F79" s="32"/>
    </row>
    <row r="80" spans="2:6" ht="10.5" customHeight="1" x14ac:dyDescent="0.2">
      <c r="B80" s="32"/>
      <c r="C80" s="32"/>
      <c r="D80" s="32"/>
      <c r="E80" s="32"/>
      <c r="F80" s="32"/>
    </row>
    <row r="81" spans="2:6" ht="10.5" customHeight="1" x14ac:dyDescent="0.2">
      <c r="B81" s="32"/>
      <c r="C81" s="32"/>
      <c r="D81" s="32"/>
      <c r="E81" s="32"/>
      <c r="F81" s="32"/>
    </row>
    <row r="82" spans="2:6" ht="10.5" customHeight="1" x14ac:dyDescent="0.2">
      <c r="B82" s="32"/>
      <c r="C82" s="32"/>
      <c r="D82" s="32"/>
      <c r="E82" s="32"/>
      <c r="F82" s="32"/>
    </row>
    <row r="83" spans="2:6" ht="10.5" customHeight="1" x14ac:dyDescent="0.2">
      <c r="B83" s="32"/>
      <c r="C83" s="32"/>
      <c r="D83" s="32"/>
      <c r="E83" s="32"/>
      <c r="F83" s="32"/>
    </row>
    <row r="84" spans="2:6" ht="10.5" customHeight="1" x14ac:dyDescent="0.2">
      <c r="B84" s="32"/>
      <c r="C84" s="32"/>
      <c r="D84" s="32"/>
      <c r="E84" s="32"/>
      <c r="F84" s="32"/>
    </row>
    <row r="85" spans="2:6" ht="10.5" customHeight="1" x14ac:dyDescent="0.2">
      <c r="B85" s="32"/>
      <c r="C85" s="32"/>
      <c r="D85" s="32"/>
      <c r="E85" s="32"/>
      <c r="F85" s="32"/>
    </row>
    <row r="86" spans="2:6" ht="10.5" customHeight="1" x14ac:dyDescent="0.2">
      <c r="B86" s="32"/>
      <c r="C86" s="32"/>
      <c r="D86" s="32"/>
      <c r="E86" s="32"/>
      <c r="F86" s="32"/>
    </row>
    <row r="87" spans="2:6" ht="10.5" customHeight="1" x14ac:dyDescent="0.2">
      <c r="B87" s="32"/>
      <c r="C87" s="32"/>
      <c r="D87" s="32"/>
      <c r="E87" s="32"/>
      <c r="F87" s="32"/>
    </row>
    <row r="88" spans="2:6" ht="10.5" customHeight="1" x14ac:dyDescent="0.2">
      <c r="B88" s="32"/>
      <c r="C88" s="32"/>
      <c r="D88" s="32"/>
      <c r="E88" s="32"/>
      <c r="F88" s="32"/>
    </row>
    <row r="89" spans="2:6" ht="10.5" customHeight="1" x14ac:dyDescent="0.2">
      <c r="B89" s="32"/>
      <c r="C89" s="32"/>
      <c r="D89" s="32"/>
      <c r="E89" s="32"/>
      <c r="F89" s="32"/>
    </row>
    <row r="90" spans="2:6" ht="10.5" customHeight="1" x14ac:dyDescent="0.2">
      <c r="B90" s="32"/>
      <c r="C90" s="32"/>
      <c r="D90" s="32"/>
      <c r="E90" s="32"/>
      <c r="F90" s="32"/>
    </row>
    <row r="91" spans="2:6" ht="10.5" customHeight="1" x14ac:dyDescent="0.2">
      <c r="B91" s="32"/>
      <c r="C91" s="32"/>
      <c r="D91" s="32"/>
      <c r="E91" s="32"/>
      <c r="F91" s="32"/>
    </row>
    <row r="92" spans="2:6" ht="10.5" customHeight="1" x14ac:dyDescent="0.2">
      <c r="B92" s="32"/>
      <c r="C92" s="32"/>
      <c r="D92" s="32"/>
      <c r="E92" s="32"/>
      <c r="F92" s="32"/>
    </row>
    <row r="93" spans="2:6" ht="10.5" customHeight="1" x14ac:dyDescent="0.2">
      <c r="B93" s="32"/>
      <c r="C93" s="32"/>
      <c r="D93" s="32"/>
      <c r="E93" s="32"/>
      <c r="F93" s="32"/>
    </row>
    <row r="94" spans="2:6" ht="10.5" customHeight="1" x14ac:dyDescent="0.2">
      <c r="B94" s="32"/>
      <c r="C94" s="32"/>
      <c r="D94" s="32"/>
      <c r="E94" s="32"/>
      <c r="F94" s="32"/>
    </row>
    <row r="95" spans="2:6" ht="10.5" customHeight="1" x14ac:dyDescent="0.2">
      <c r="B95" s="32"/>
      <c r="C95" s="32"/>
      <c r="D95" s="32"/>
      <c r="E95" s="32"/>
      <c r="F95" s="32"/>
    </row>
    <row r="96" spans="2:6" ht="10.5" customHeight="1" x14ac:dyDescent="0.2">
      <c r="B96" s="32"/>
      <c r="C96" s="32"/>
      <c r="D96" s="32"/>
      <c r="E96" s="32"/>
      <c r="F96" s="32"/>
    </row>
    <row r="97" spans="2:13" ht="10.5" customHeight="1" x14ac:dyDescent="0.2">
      <c r="B97" s="32"/>
      <c r="C97" s="32"/>
      <c r="D97" s="32"/>
      <c r="E97" s="32"/>
      <c r="F97" s="32"/>
    </row>
    <row r="98" spans="2:13" ht="10.5" customHeight="1" x14ac:dyDescent="0.2">
      <c r="B98" s="32"/>
      <c r="C98" s="32"/>
      <c r="D98" s="32"/>
      <c r="E98" s="32"/>
      <c r="F98" s="32"/>
    </row>
    <row r="99" spans="2:13" ht="10.5" customHeight="1" x14ac:dyDescent="0.2">
      <c r="B99" s="32"/>
      <c r="C99" s="32"/>
      <c r="D99" s="32"/>
      <c r="E99" s="32"/>
      <c r="F99" s="32"/>
    </row>
    <row r="100" spans="2:13" ht="10.5" customHeight="1" x14ac:dyDescent="0.2">
      <c r="B100" s="9"/>
      <c r="C100" s="32"/>
      <c r="D100" s="32"/>
      <c r="E100" s="32"/>
      <c r="F100" s="32"/>
      <c r="G100" s="4"/>
    </row>
    <row r="101" spans="2:13" ht="10.5" customHeight="1" x14ac:dyDescent="0.2">
      <c r="B101" s="9"/>
      <c r="C101" s="32"/>
      <c r="D101" s="32"/>
      <c r="E101" s="32"/>
      <c r="F101" s="9"/>
      <c r="G101" s="9"/>
      <c r="H101" s="9"/>
      <c r="I101" s="9"/>
      <c r="J101" s="9"/>
      <c r="K101" s="9"/>
      <c r="L101" s="9"/>
      <c r="M101" s="9"/>
    </row>
    <row r="102" spans="2:13" ht="10.5" customHeight="1" x14ac:dyDescent="0.2">
      <c r="B102" s="9"/>
      <c r="C102" s="32"/>
      <c r="D102" s="32"/>
      <c r="E102" s="32"/>
      <c r="F102" s="9"/>
      <c r="G102" s="9"/>
      <c r="H102" s="9"/>
      <c r="I102" s="9"/>
      <c r="J102" s="9"/>
      <c r="K102" s="9"/>
      <c r="L102" s="9"/>
      <c r="M102" s="9"/>
    </row>
    <row r="103" spans="2:13" ht="10.5" customHeight="1" x14ac:dyDescent="0.2">
      <c r="B103" s="9"/>
      <c r="C103" s="32"/>
      <c r="D103" s="32"/>
      <c r="E103" s="32"/>
      <c r="F103" s="9"/>
      <c r="G103" s="9"/>
      <c r="H103" s="9"/>
      <c r="I103" s="9"/>
      <c r="J103" s="9"/>
      <c r="M103" s="9"/>
    </row>
    <row r="104" spans="2:13" ht="10.5" customHeight="1" x14ac:dyDescent="0.2">
      <c r="B104" s="9"/>
      <c r="G104" s="9"/>
      <c r="J104" s="9"/>
      <c r="M104" s="9"/>
    </row>
    <row r="105" spans="2:13" ht="10.5" customHeight="1" x14ac:dyDescent="0.2">
      <c r="B105" s="9"/>
      <c r="G105" s="9"/>
      <c r="J105" s="9"/>
      <c r="M105" s="9"/>
    </row>
    <row r="106" spans="2:13" ht="10.5" customHeight="1" x14ac:dyDescent="0.2">
      <c r="B106" s="9"/>
      <c r="G106" s="9"/>
      <c r="J106" s="9"/>
      <c r="M106" s="9"/>
    </row>
    <row r="107" spans="2:13" ht="10.5" customHeight="1" x14ac:dyDescent="0.2"/>
    <row r="108" spans="2:13" ht="10.5" customHeight="1" x14ac:dyDescent="0.2">
      <c r="B108" s="9"/>
    </row>
    <row r="109" spans="2:13" ht="10.5" customHeight="1" x14ac:dyDescent="0.2">
      <c r="B109" s="9"/>
    </row>
    <row r="110" spans="2:13" ht="10.5" customHeight="1" x14ac:dyDescent="0.2">
      <c r="B110" s="9"/>
    </row>
    <row r="111" spans="2:13" ht="10.5" customHeight="1" x14ac:dyDescent="0.2">
      <c r="B111" s="9"/>
    </row>
    <row r="112" spans="2:13" ht="10.5" customHeight="1" x14ac:dyDescent="0.2">
      <c r="B112" s="9"/>
    </row>
    <row r="113" spans="2:9" ht="10.5" customHeight="1" x14ac:dyDescent="0.2">
      <c r="B113" s="9"/>
      <c r="F113" s="4"/>
      <c r="H113" s="4"/>
      <c r="I113" s="4"/>
    </row>
    <row r="114" spans="2:9" ht="10.5" customHeight="1" x14ac:dyDescent="0.2">
      <c r="B114" s="9"/>
      <c r="F114" s="4"/>
      <c r="H114" s="4"/>
      <c r="I114" s="4"/>
    </row>
    <row r="115" spans="2:9" ht="10.5" customHeight="1" x14ac:dyDescent="0.2">
      <c r="F115" s="4"/>
      <c r="H115" s="4"/>
      <c r="I115" s="4"/>
    </row>
    <row r="116" spans="2:9" ht="10.5" customHeight="1" x14ac:dyDescent="0.2">
      <c r="F116" s="4"/>
      <c r="H116" s="4"/>
      <c r="I116" s="4"/>
    </row>
    <row r="117" spans="2:9" ht="10.5" customHeight="1" x14ac:dyDescent="0.2"/>
    <row r="118" spans="2:9" ht="10.5" customHeight="1" x14ac:dyDescent="0.2"/>
    <row r="119" spans="2:9" ht="10.5" customHeight="1" x14ac:dyDescent="0.2"/>
    <row r="120" spans="2:9" ht="10.5" customHeight="1" x14ac:dyDescent="0.2"/>
    <row r="121" spans="2:9" ht="10.5" customHeight="1" x14ac:dyDescent="0.2"/>
    <row r="122" spans="2:9" ht="10.5" customHeight="1" x14ac:dyDescent="0.2"/>
    <row r="123" spans="2:9" ht="10.5" customHeight="1" x14ac:dyDescent="0.2"/>
    <row r="124" spans="2:9" ht="10.5" customHeight="1" x14ac:dyDescent="0.2"/>
    <row r="125" spans="2:9" ht="10.5" customHeight="1" x14ac:dyDescent="0.2"/>
    <row r="126" spans="2:9" ht="10.5" customHeight="1" x14ac:dyDescent="0.2"/>
    <row r="127" spans="2:9" ht="10.5" customHeight="1" x14ac:dyDescent="0.2"/>
    <row r="128" spans="2:9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11">
    <mergeCell ref="B15:F15"/>
    <mergeCell ref="B13:F13"/>
    <mergeCell ref="B11:F11"/>
    <mergeCell ref="B12:F12"/>
    <mergeCell ref="B16:F16"/>
    <mergeCell ref="P7:Q9"/>
    <mergeCell ref="B14:F14"/>
    <mergeCell ref="B7:F10"/>
    <mergeCell ref="J7:L9"/>
    <mergeCell ref="G7:I9"/>
    <mergeCell ref="M7:O9"/>
  </mergeCells>
  <conditionalFormatting sqref="H11:H15">
    <cfRule type="colorScale" priority="7">
      <colorScale>
        <cfvo type="min"/>
        <cfvo type="max"/>
        <color rgb="FFFCFCFF"/>
        <color rgb="FF63BE7B"/>
      </colorScale>
    </cfRule>
  </conditionalFormatting>
  <conditionalFormatting sqref="I11:I15">
    <cfRule type="colorScale" priority="6">
      <colorScale>
        <cfvo type="min"/>
        <cfvo type="max"/>
        <color rgb="FFFCFCFF"/>
        <color rgb="FF63BE7B"/>
      </colorScale>
    </cfRule>
  </conditionalFormatting>
  <conditionalFormatting sqref="K11:K15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1:N15">
    <cfRule type="colorScale" priority="3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2">
      <colorScale>
        <cfvo type="min"/>
        <cfvo type="max"/>
        <color rgb="FFFCFCFF"/>
        <color rgb="FF63BE7B"/>
      </colorScale>
    </cfRule>
  </conditionalFormatting>
  <conditionalFormatting sqref="Q11:Q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0500-000000000000}"/>
  </hyperlinks>
  <pageMargins left="0.7" right="0.7" top="0.75" bottom="0.75" header="0.3" footer="0.3"/>
  <pageSetup paperSize="9" scale="74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F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4" width="7.42578125" customWidth="1"/>
  </cols>
  <sheetData>
    <row r="1" spans="1:25" ht="10.5" customHeight="1" x14ac:dyDescent="0.2">
      <c r="I1" s="155"/>
    </row>
    <row r="2" spans="1:25" ht="10.5" customHeight="1" x14ac:dyDescent="0.2">
      <c r="B2" s="31" t="s">
        <v>235</v>
      </c>
      <c r="C2" s="31"/>
      <c r="D2" s="31"/>
      <c r="E2" s="31"/>
      <c r="F2" s="31"/>
      <c r="G2" s="31"/>
      <c r="H2" s="31"/>
      <c r="I2" s="155"/>
    </row>
    <row r="3" spans="1:25" ht="10.5" customHeight="1" x14ac:dyDescent="0.2">
      <c r="B3" s="29"/>
      <c r="C3" s="29"/>
      <c r="D3" s="29"/>
      <c r="E3" s="29"/>
      <c r="F3" s="29"/>
      <c r="G3" s="29"/>
      <c r="H3" s="29"/>
      <c r="I3" s="246"/>
      <c r="J3" s="29"/>
      <c r="K3" s="29"/>
      <c r="L3" s="29"/>
      <c r="M3" s="29"/>
      <c r="N3" s="29"/>
      <c r="O3" s="29"/>
      <c r="P3" s="29"/>
    </row>
    <row r="4" spans="1:25" ht="10.5" customHeight="1" x14ac:dyDescent="0.2">
      <c r="A4" s="45"/>
      <c r="B4" s="44" t="str">
        <f>Índice!$B$53</f>
        <v>2.2.3. Perfil del residente en centros de atención a personas con discapacidad</v>
      </c>
      <c r="C4" s="254"/>
      <c r="D4" s="254"/>
      <c r="E4" s="254"/>
      <c r="F4" s="254"/>
      <c r="G4" s="254"/>
      <c r="H4" s="254"/>
      <c r="I4" s="154"/>
      <c r="J4" s="154"/>
      <c r="K4" s="154"/>
      <c r="L4" s="154"/>
      <c r="M4" s="154"/>
      <c r="N4" s="154"/>
      <c r="O4" s="154"/>
      <c r="P4" s="154"/>
    </row>
    <row r="5" spans="1:25" ht="10.5" customHeight="1" x14ac:dyDescent="0.2">
      <c r="A5" s="45"/>
      <c r="B5" s="44" t="str">
        <f>Índice!$B$54</f>
        <v>2.2.3.1. Perfil del resisente por sexo, edad y grado en centros de atención a personas con discapacidad</v>
      </c>
      <c r="C5" s="44"/>
      <c r="D5" s="44"/>
      <c r="E5" s="44"/>
      <c r="F5" s="44"/>
      <c r="G5" s="44"/>
      <c r="H5" s="44"/>
      <c r="L5" s="134"/>
      <c r="U5" s="44"/>
      <c r="V5" s="44"/>
      <c r="W5" s="44"/>
      <c r="X5" s="44"/>
      <c r="Y5" s="44"/>
    </row>
    <row r="6" spans="1:25" ht="10.5" customHeight="1" x14ac:dyDescent="0.2">
      <c r="A6" s="45"/>
      <c r="B6" s="44"/>
      <c r="C6" s="44"/>
      <c r="D6" s="44"/>
      <c r="E6" s="44"/>
      <c r="F6" s="44"/>
      <c r="G6" s="44"/>
      <c r="H6" s="44"/>
      <c r="L6" s="134"/>
      <c r="U6" s="44"/>
      <c r="V6" s="44"/>
    </row>
    <row r="7" spans="1:25" ht="10.5" customHeight="1" x14ac:dyDescent="0.2">
      <c r="A7" s="54"/>
      <c r="B7" s="494" t="str">
        <f>'Anexo I. Abreviaturas'!$B$33</f>
        <v>Centros de atención a personas con discapacidad</v>
      </c>
      <c r="C7" s="495"/>
      <c r="D7" s="495"/>
      <c r="E7" s="495"/>
      <c r="F7" s="495"/>
      <c r="G7" s="495"/>
      <c r="H7" s="495"/>
      <c r="I7" s="495"/>
      <c r="J7" s="495"/>
      <c r="K7" s="496"/>
      <c r="M7" s="92"/>
      <c r="N7" s="92"/>
      <c r="O7" s="92"/>
      <c r="T7" s="128"/>
      <c r="U7" s="128"/>
    </row>
    <row r="8" spans="1:25" ht="10.5" customHeight="1" x14ac:dyDescent="0.2">
      <c r="B8" s="443" t="str">
        <f>'Anexo I. Abreviaturas'!$B$64</f>
        <v>Modelo de gestión</v>
      </c>
      <c r="C8" s="444"/>
      <c r="D8" s="444"/>
      <c r="E8" s="444"/>
      <c r="F8" s="445"/>
      <c r="G8" s="516" t="str">
        <f>'Anexo II. Términos'!$B$27</f>
        <v>Residentes</v>
      </c>
      <c r="H8" s="517"/>
      <c r="I8" s="517"/>
      <c r="J8" s="530"/>
      <c r="K8" s="259"/>
      <c r="L8" s="112"/>
      <c r="M8" s="92"/>
      <c r="N8" s="92"/>
      <c r="O8" s="92"/>
      <c r="P8" s="92"/>
      <c r="Q8" s="92"/>
      <c r="R8" s="92"/>
      <c r="S8" s="92"/>
      <c r="T8" s="55"/>
      <c r="U8" s="55"/>
    </row>
    <row r="9" spans="1:25" ht="10.5" customHeight="1" x14ac:dyDescent="0.2">
      <c r="B9" s="446"/>
      <c r="C9" s="447"/>
      <c r="D9" s="447"/>
      <c r="E9" s="447"/>
      <c r="F9" s="448"/>
      <c r="G9" s="528" t="str">
        <f>'Anexo I. Abreviaturas'!$B$58</f>
        <v>Hombres</v>
      </c>
      <c r="H9" s="529"/>
      <c r="I9" s="511" t="str">
        <f>'Anexo I. Abreviaturas'!$B$65</f>
        <v>Mujeres</v>
      </c>
      <c r="J9" s="511"/>
      <c r="K9" s="175" t="str">
        <f>'Anexo II. Términos'!$B$51</f>
        <v>Total</v>
      </c>
      <c r="L9" s="112"/>
      <c r="M9" s="92"/>
      <c r="N9" s="92"/>
      <c r="O9" s="92"/>
      <c r="P9" s="92"/>
      <c r="Q9" s="92"/>
      <c r="R9" s="92"/>
      <c r="S9" s="92"/>
      <c r="T9" s="55"/>
      <c r="U9" s="55"/>
    </row>
    <row r="10" spans="1:25" ht="10.5" customHeight="1" x14ac:dyDescent="0.2">
      <c r="B10" s="449"/>
      <c r="C10" s="450"/>
      <c r="D10" s="450"/>
      <c r="E10" s="450"/>
      <c r="F10" s="451"/>
      <c r="G10" s="52" t="str">
        <f>'Anexo I. Abreviaturas'!$B$16</f>
        <v>Núm.</v>
      </c>
      <c r="H10" s="174" t="str">
        <f>'Anexo I. Abreviaturas'!$B$10</f>
        <v>% Mod.</v>
      </c>
      <c r="I10" s="98" t="str">
        <f>'Anexo I. Abreviaturas'!$B$16</f>
        <v>Núm.</v>
      </c>
      <c r="J10" s="174" t="str">
        <f>'Anexo I. Abreviaturas'!$B$10</f>
        <v>% Mod.</v>
      </c>
      <c r="K10" s="53" t="str">
        <f>'Anexo I. Abreviaturas'!$B$16</f>
        <v>Núm.</v>
      </c>
      <c r="L10" s="112"/>
      <c r="M10" s="92"/>
      <c r="N10" s="92"/>
      <c r="O10" s="92"/>
      <c r="P10" s="92"/>
      <c r="Q10" s="92"/>
      <c r="R10" s="92"/>
      <c r="S10" s="92"/>
      <c r="T10" s="55"/>
      <c r="U10" s="55"/>
    </row>
    <row r="11" spans="1:25" ht="10.5" customHeight="1" x14ac:dyDescent="0.2">
      <c r="A11" s="4"/>
      <c r="B11" s="460" t="str">
        <f>'Anexo II. Términos'!$B$46</f>
        <v>Titularidad pública y gestión privada con lucro</v>
      </c>
      <c r="C11" s="461"/>
      <c r="D11" s="461"/>
      <c r="E11" s="461"/>
      <c r="F11" s="462"/>
      <c r="G11" s="75">
        <v>559</v>
      </c>
      <c r="H11" s="241">
        <f t="shared" ref="H11:H16" si="0">G11/$K11</f>
        <v>0.61293859649122806</v>
      </c>
      <c r="I11" s="178">
        <v>353</v>
      </c>
      <c r="J11" s="76">
        <f t="shared" ref="J11:J16" si="1">I11/$K11</f>
        <v>0.38706140350877194</v>
      </c>
      <c r="K11" s="264">
        <f>G11+I11</f>
        <v>912</v>
      </c>
      <c r="L11" s="112"/>
      <c r="M11" s="92"/>
      <c r="N11" s="92"/>
      <c r="O11" s="92"/>
      <c r="P11" s="92"/>
      <c r="Q11" s="92"/>
      <c r="R11" s="92"/>
      <c r="S11" s="92"/>
    </row>
    <row r="12" spans="1:25" ht="10.5" customHeight="1" x14ac:dyDescent="0.2">
      <c r="A12" s="4"/>
      <c r="B12" s="440" t="str">
        <f>'Anexo II. Términos'!$B$47</f>
        <v>Titularidad pública y gestión privada sin lucro</v>
      </c>
      <c r="C12" s="441"/>
      <c r="D12" s="441"/>
      <c r="E12" s="441"/>
      <c r="F12" s="442"/>
      <c r="G12" s="78">
        <v>1044</v>
      </c>
      <c r="H12" s="72">
        <f t="shared" si="0"/>
        <v>0.57080371787862216</v>
      </c>
      <c r="I12" s="260">
        <v>785</v>
      </c>
      <c r="J12" s="72">
        <f t="shared" si="1"/>
        <v>0.42919628212137778</v>
      </c>
      <c r="K12" s="179">
        <f>G12+I12</f>
        <v>1829</v>
      </c>
      <c r="L12" s="112"/>
      <c r="M12" s="134"/>
      <c r="N12" s="92"/>
      <c r="O12" s="92"/>
      <c r="P12" s="92"/>
      <c r="Q12" s="92"/>
      <c r="R12" s="92"/>
      <c r="S12" s="92"/>
    </row>
    <row r="13" spans="1:25" ht="10.5" customHeight="1" x14ac:dyDescent="0.2">
      <c r="A13" s="4"/>
      <c r="B13" s="440" t="str">
        <f>'Anexo II. Términos'!$B$48</f>
        <v>Titularidad y gestión pública</v>
      </c>
      <c r="C13" s="441"/>
      <c r="D13" s="441"/>
      <c r="E13" s="441"/>
      <c r="F13" s="442"/>
      <c r="G13" s="78">
        <v>3734</v>
      </c>
      <c r="H13" s="72">
        <f t="shared" si="0"/>
        <v>0.59724888035828538</v>
      </c>
      <c r="I13" s="260">
        <v>2518</v>
      </c>
      <c r="J13" s="72">
        <f t="shared" si="1"/>
        <v>0.40275111964171467</v>
      </c>
      <c r="K13" s="179">
        <f>G13+I13</f>
        <v>6252</v>
      </c>
      <c r="L13" s="112"/>
      <c r="M13" s="92"/>
      <c r="N13" s="92"/>
      <c r="O13" s="92"/>
      <c r="P13" s="92"/>
      <c r="Q13" s="92"/>
      <c r="R13" s="92"/>
      <c r="S13" s="92"/>
    </row>
    <row r="14" spans="1:25" ht="10.5" customHeight="1" x14ac:dyDescent="0.2">
      <c r="A14" s="4"/>
      <c r="B14" s="440" t="str">
        <f>'Anexo II. Términos'!$B$49</f>
        <v>Titularidad y gestión privada con lucro</v>
      </c>
      <c r="C14" s="441"/>
      <c r="D14" s="441"/>
      <c r="E14" s="441"/>
      <c r="F14" s="442"/>
      <c r="G14" s="78">
        <v>1958</v>
      </c>
      <c r="H14" s="72">
        <f t="shared" si="0"/>
        <v>0.63100225588140513</v>
      </c>
      <c r="I14" s="260">
        <v>1145</v>
      </c>
      <c r="J14" s="72">
        <f t="shared" si="1"/>
        <v>0.36899774411859493</v>
      </c>
      <c r="K14" s="179">
        <f>G14+I14</f>
        <v>3103</v>
      </c>
      <c r="L14" s="112"/>
      <c r="M14" s="92"/>
      <c r="N14" s="92"/>
      <c r="O14" s="92"/>
      <c r="P14" s="92"/>
      <c r="Q14" s="92"/>
      <c r="R14" s="92"/>
      <c r="S14" s="92"/>
    </row>
    <row r="15" spans="1:25" ht="10.5" customHeight="1" x14ac:dyDescent="0.2">
      <c r="A15" s="4"/>
      <c r="B15" s="457" t="str">
        <f>'Anexo II. Términos'!$B$50</f>
        <v>Titularidad y gestión privada sin lucro</v>
      </c>
      <c r="C15" s="458"/>
      <c r="D15" s="458"/>
      <c r="E15" s="458"/>
      <c r="F15" s="459"/>
      <c r="G15" s="78">
        <v>11954</v>
      </c>
      <c r="H15" s="72">
        <f t="shared" si="0"/>
        <v>0.5736634993761397</v>
      </c>
      <c r="I15" s="260">
        <v>8884</v>
      </c>
      <c r="J15" s="72">
        <f t="shared" si="1"/>
        <v>0.42633650062386025</v>
      </c>
      <c r="K15" s="179">
        <f>G15+I15</f>
        <v>20838</v>
      </c>
      <c r="L15" s="112"/>
      <c r="M15" s="92"/>
      <c r="N15" s="92"/>
      <c r="O15" s="92"/>
      <c r="P15" s="92"/>
      <c r="Q15" s="92"/>
      <c r="R15" s="92"/>
      <c r="S15" s="92"/>
    </row>
    <row r="16" spans="1:25" ht="10.5" customHeight="1" x14ac:dyDescent="0.2">
      <c r="B16" s="463" t="str">
        <f>'Anexo II. Términos'!$B$52</f>
        <v>Total nacional</v>
      </c>
      <c r="C16" s="464"/>
      <c r="D16" s="464"/>
      <c r="E16" s="464"/>
      <c r="F16" s="465"/>
      <c r="G16" s="80">
        <f>SUM(G11:G15)</f>
        <v>19249</v>
      </c>
      <c r="H16" s="99">
        <f t="shared" si="0"/>
        <v>0.58447197425153341</v>
      </c>
      <c r="I16" s="261">
        <f>SUM(I11:I15)</f>
        <v>13685</v>
      </c>
      <c r="J16" s="99">
        <f t="shared" si="1"/>
        <v>0.41552802574846665</v>
      </c>
      <c r="K16" s="180">
        <f>SUM(K11:K15)</f>
        <v>32934</v>
      </c>
      <c r="L16" s="262"/>
      <c r="M16" s="134"/>
      <c r="N16" s="92"/>
      <c r="O16" s="92"/>
      <c r="P16" s="92"/>
      <c r="Q16" s="92"/>
      <c r="R16" s="92"/>
      <c r="S16" s="92"/>
    </row>
    <row r="17" spans="1:32" ht="10.5" customHeight="1" x14ac:dyDescent="0.2">
      <c r="A17" s="54"/>
      <c r="B17" s="30" t="str">
        <f>CONCATENATE("* ",'Anexo I. Abreviaturas'!$B$10,": ",'Anexo I. Abreviaturas'!$F$10)</f>
        <v>* % Mod.: Porcentaje sobre el total de ese modelo de gestión</v>
      </c>
      <c r="C17" s="44"/>
      <c r="D17" s="44"/>
      <c r="E17" s="44"/>
      <c r="F17" s="44"/>
      <c r="G17" s="44"/>
      <c r="H17" s="44"/>
      <c r="P17" s="51"/>
      <c r="Q17" s="92"/>
      <c r="R17" s="92"/>
      <c r="S17" s="92"/>
      <c r="T17" s="92"/>
      <c r="U17" s="128"/>
      <c r="V17" s="128"/>
    </row>
    <row r="18" spans="1:32" ht="10.5" customHeight="1" x14ac:dyDescent="0.2">
      <c r="A18" s="54"/>
      <c r="B18" s="44"/>
      <c r="C18" s="44"/>
      <c r="D18" s="44"/>
      <c r="E18" s="44"/>
      <c r="F18" s="44"/>
      <c r="G18" s="44"/>
      <c r="H18" s="44"/>
      <c r="I18" s="255"/>
      <c r="P18" s="51"/>
      <c r="Q18" s="92"/>
      <c r="R18" s="92"/>
      <c r="S18" s="92"/>
      <c r="T18" s="92"/>
      <c r="U18" s="128"/>
      <c r="V18" s="128"/>
    </row>
    <row r="19" spans="1:32" ht="10.5" customHeight="1" x14ac:dyDescent="0.2">
      <c r="B19" s="41"/>
      <c r="C19" s="41"/>
      <c r="D19" s="41"/>
      <c r="E19" s="41"/>
      <c r="F19" s="41"/>
      <c r="G19" s="41"/>
      <c r="H19" s="41"/>
      <c r="I19" s="256"/>
      <c r="J19" s="56"/>
      <c r="K19" s="56"/>
      <c r="L19" s="56"/>
      <c r="M19" s="56"/>
      <c r="N19" s="56"/>
      <c r="O19" s="56"/>
      <c r="P19" s="51"/>
      <c r="Q19" s="92"/>
      <c r="R19" s="92"/>
      <c r="S19" s="92"/>
      <c r="T19" s="92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</row>
    <row r="20" spans="1:32" ht="10.5" customHeight="1" x14ac:dyDescent="0.2">
      <c r="A20" s="45"/>
      <c r="B20" s="494" t="str">
        <f>'Anexo I. Abreviaturas'!$B$33</f>
        <v>Centros de atención a personas con discapacidad</v>
      </c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6"/>
      <c r="U20" s="44"/>
      <c r="V20" s="44"/>
    </row>
    <row r="21" spans="1:32" ht="10.5" customHeight="1" x14ac:dyDescent="0.2">
      <c r="B21" s="443" t="str">
        <f>'Anexo I. Abreviaturas'!$B$64</f>
        <v>Modelo de gestión</v>
      </c>
      <c r="C21" s="444"/>
      <c r="D21" s="444"/>
      <c r="E21" s="444"/>
      <c r="F21" s="445"/>
      <c r="G21" s="443" t="str">
        <f>'Anexo I. Abreviaturas'!$B$55</f>
        <v>Grado</v>
      </c>
      <c r="H21" s="445"/>
      <c r="I21" s="436" t="str">
        <f>'Anexo II. Términos'!$B$27</f>
        <v>Residentes</v>
      </c>
      <c r="J21" s="452"/>
      <c r="K21" s="452"/>
      <c r="L21" s="452"/>
      <c r="M21" s="452"/>
      <c r="N21" s="452"/>
      <c r="O21" s="452"/>
      <c r="P21" s="437"/>
      <c r="Q21" s="74"/>
      <c r="R21" s="73"/>
      <c r="S21" s="74"/>
      <c r="T21" s="73"/>
      <c r="U21" s="74"/>
      <c r="V21" s="73"/>
      <c r="W21" s="74"/>
      <c r="X21" s="73"/>
      <c r="Y21" s="74"/>
      <c r="Z21" s="73"/>
      <c r="AA21" s="74"/>
    </row>
    <row r="22" spans="1:32" ht="10.5" customHeight="1" x14ac:dyDescent="0.2">
      <c r="B22" s="446"/>
      <c r="C22" s="447"/>
      <c r="D22" s="447"/>
      <c r="E22" s="447"/>
      <c r="F22" s="448"/>
      <c r="G22" s="446"/>
      <c r="H22" s="448"/>
      <c r="I22" s="510" t="s">
        <v>76</v>
      </c>
      <c r="J22" s="511"/>
      <c r="K22" s="511" t="s">
        <v>70</v>
      </c>
      <c r="L22" s="511"/>
      <c r="M22" s="511" t="s">
        <v>77</v>
      </c>
      <c r="N22" s="511"/>
      <c r="O22" s="511" t="str">
        <f>'Anexo II. Términos'!$B$51</f>
        <v>Total</v>
      </c>
      <c r="P22" s="480"/>
      <c r="Q22" s="55"/>
      <c r="R22" s="51"/>
      <c r="S22" s="50"/>
      <c r="T22" s="51"/>
      <c r="U22" s="50"/>
      <c r="V22" s="51"/>
      <c r="W22" s="50"/>
      <c r="X22" s="51"/>
      <c r="Y22" s="50"/>
      <c r="Z22" s="51"/>
      <c r="AA22" s="50"/>
      <c r="AB22" s="51"/>
      <c r="AC22" s="50"/>
    </row>
    <row r="23" spans="1:32" ht="10.5" customHeight="1" x14ac:dyDescent="0.2">
      <c r="B23" s="449"/>
      <c r="C23" s="450"/>
      <c r="D23" s="450"/>
      <c r="E23" s="450"/>
      <c r="F23" s="451"/>
      <c r="G23" s="449"/>
      <c r="H23" s="451"/>
      <c r="I23" s="52" t="str">
        <f>'Anexo I. Abreviaturas'!$B$16</f>
        <v>Núm.</v>
      </c>
      <c r="J23" s="174" t="str">
        <f>'Anexo I. Abreviaturas'!$B$10</f>
        <v>% Mod.</v>
      </c>
      <c r="K23" s="98" t="str">
        <f>'Anexo I. Abreviaturas'!$B$16</f>
        <v>Núm.</v>
      </c>
      <c r="L23" s="174" t="str">
        <f>'Anexo I. Abreviaturas'!$B$10</f>
        <v>% Mod.</v>
      </c>
      <c r="M23" s="98" t="str">
        <f>'Anexo I. Abreviaturas'!$B$16</f>
        <v>Núm.</v>
      </c>
      <c r="N23" s="174" t="str">
        <f>'Anexo I. Abreviaturas'!$B$10</f>
        <v>% Mod.</v>
      </c>
      <c r="O23" s="98" t="str">
        <f>'Anexo I. Abreviaturas'!$B$16</f>
        <v>Núm.</v>
      </c>
      <c r="P23" s="175" t="str">
        <f>'Anexo I. Abreviaturas'!$B$15</f>
        <v>% Grado</v>
      </c>
      <c r="Q23" s="55"/>
      <c r="R23" s="226"/>
      <c r="S23" s="48"/>
      <c r="T23" s="49"/>
      <c r="U23" s="48"/>
      <c r="V23" s="49"/>
      <c r="W23" s="48"/>
      <c r="X23" s="49"/>
      <c r="Y23" s="48"/>
      <c r="Z23" s="49"/>
      <c r="AA23" s="48"/>
      <c r="AB23" s="49"/>
      <c r="AC23" s="48"/>
    </row>
    <row r="24" spans="1:32" ht="10.5" customHeight="1" x14ac:dyDescent="0.2">
      <c r="A24" s="4"/>
      <c r="B24" s="460" t="str">
        <f>'Anexo II. Términos'!$B$46</f>
        <v>Titularidad pública y gestión privada con lucro</v>
      </c>
      <c r="C24" s="461"/>
      <c r="D24" s="461"/>
      <c r="E24" s="461"/>
      <c r="F24" s="462"/>
      <c r="G24" s="460" t="str">
        <f>'Anexo II. Términos'!$B$37</f>
        <v>Sin grado</v>
      </c>
      <c r="H24" s="462"/>
      <c r="I24" s="75">
        <v>103</v>
      </c>
      <c r="J24" s="241">
        <f t="shared" ref="J24:J42" si="2">I24/$O24</f>
        <v>0.9196428571428571</v>
      </c>
      <c r="K24" s="75">
        <v>9</v>
      </c>
      <c r="L24" s="241">
        <f t="shared" ref="L24:L42" si="3">K24/$O24</f>
        <v>8.0357142857142863E-2</v>
      </c>
      <c r="M24" s="75">
        <v>0</v>
      </c>
      <c r="N24" s="76">
        <f t="shared" ref="N24:N42" si="4">M24/$O24</f>
        <v>0</v>
      </c>
      <c r="O24" s="230">
        <f t="shared" ref="O24:O41" si="5">I24+K24+M24</f>
        <v>112</v>
      </c>
      <c r="P24" s="233">
        <f>O24/SUM(O$24:O$26)</f>
        <v>0.12280701754385964</v>
      </c>
      <c r="Q24" s="55"/>
      <c r="R24" s="226"/>
      <c r="S24" s="48"/>
      <c r="T24" s="49"/>
      <c r="U24" s="48"/>
      <c r="V24" s="49"/>
      <c r="W24" s="48"/>
      <c r="X24" s="49"/>
      <c r="Y24" s="48"/>
      <c r="Z24" s="49"/>
      <c r="AA24" s="48"/>
      <c r="AB24" s="49"/>
      <c r="AC24" s="48"/>
    </row>
    <row r="25" spans="1:32" ht="10.5" customHeight="1" x14ac:dyDescent="0.2">
      <c r="A25" s="4"/>
      <c r="B25" s="440"/>
      <c r="C25" s="441"/>
      <c r="D25" s="441"/>
      <c r="E25" s="441"/>
      <c r="F25" s="442"/>
      <c r="G25" s="440" t="str">
        <f>'Anexo I. Abreviaturas'!$B$56</f>
        <v>Grado I o II</v>
      </c>
      <c r="H25" s="442"/>
      <c r="I25" s="103">
        <v>392</v>
      </c>
      <c r="J25" s="72">
        <f t="shared" si="2"/>
        <v>0.9468599033816425</v>
      </c>
      <c r="K25" s="103">
        <v>22</v>
      </c>
      <c r="L25" s="72">
        <f t="shared" si="3"/>
        <v>5.3140096618357488E-2</v>
      </c>
      <c r="M25" s="103">
        <v>0</v>
      </c>
      <c r="N25" s="72">
        <f t="shared" si="4"/>
        <v>0</v>
      </c>
      <c r="O25" s="231">
        <f t="shared" si="5"/>
        <v>414</v>
      </c>
      <c r="P25" s="232">
        <f>O25/SUM(O$24:O$26)</f>
        <v>0.45394736842105265</v>
      </c>
      <c r="Q25" s="55"/>
      <c r="R25" s="226"/>
      <c r="S25" s="48"/>
      <c r="T25" s="49"/>
      <c r="U25" s="48"/>
      <c r="V25" s="49"/>
      <c r="W25" s="48"/>
      <c r="X25" s="49"/>
      <c r="Y25" s="48"/>
      <c r="Z25" s="49"/>
      <c r="AA25" s="48"/>
      <c r="AB25" s="49"/>
      <c r="AC25" s="48"/>
    </row>
    <row r="26" spans="1:32" ht="10.5" customHeight="1" x14ac:dyDescent="0.2">
      <c r="A26" s="4"/>
      <c r="B26" s="457"/>
      <c r="C26" s="458"/>
      <c r="D26" s="458"/>
      <c r="E26" s="458"/>
      <c r="F26" s="459"/>
      <c r="G26" s="457" t="str">
        <f>'Anexo I. Abreviaturas'!$B$57</f>
        <v>Grado III</v>
      </c>
      <c r="H26" s="459"/>
      <c r="I26" s="157">
        <v>369</v>
      </c>
      <c r="J26" s="158">
        <f t="shared" si="2"/>
        <v>0.95595854922279788</v>
      </c>
      <c r="K26" s="157">
        <v>16</v>
      </c>
      <c r="L26" s="158">
        <f t="shared" si="3"/>
        <v>4.145077720207254E-2</v>
      </c>
      <c r="M26" s="157">
        <v>1</v>
      </c>
      <c r="N26" s="158">
        <f t="shared" si="4"/>
        <v>2.5906735751295338E-3</v>
      </c>
      <c r="O26" s="258">
        <f t="shared" si="5"/>
        <v>386</v>
      </c>
      <c r="P26" s="215">
        <f>O26/SUM(O$24:O$26)</f>
        <v>0.4232456140350877</v>
      </c>
      <c r="Q26" s="55"/>
      <c r="R26" s="226"/>
      <c r="S26" s="48"/>
      <c r="T26" s="49"/>
      <c r="U26" s="48"/>
      <c r="V26" s="49"/>
      <c r="W26" s="48"/>
      <c r="X26" s="49"/>
      <c r="Y26" s="48"/>
      <c r="Z26" s="49"/>
      <c r="AA26" s="48"/>
      <c r="AB26" s="49"/>
      <c r="AC26" s="48"/>
    </row>
    <row r="27" spans="1:32" ht="10.5" customHeight="1" x14ac:dyDescent="0.2">
      <c r="A27" s="4"/>
      <c r="B27" s="460" t="str">
        <f>'Anexo II. Términos'!$B$47</f>
        <v>Titularidad pública y gestión privada sin lucro</v>
      </c>
      <c r="C27" s="461"/>
      <c r="D27" s="461"/>
      <c r="E27" s="461"/>
      <c r="F27" s="462"/>
      <c r="G27" s="460" t="str">
        <f>'Anexo II. Términos'!$B$37</f>
        <v>Sin grado</v>
      </c>
      <c r="H27" s="462"/>
      <c r="I27" s="75">
        <v>111</v>
      </c>
      <c r="J27" s="241">
        <f t="shared" si="2"/>
        <v>0.67682926829268297</v>
      </c>
      <c r="K27" s="75">
        <v>26</v>
      </c>
      <c r="L27" s="241">
        <f t="shared" si="3"/>
        <v>0.15853658536585366</v>
      </c>
      <c r="M27" s="75">
        <v>27</v>
      </c>
      <c r="N27" s="76">
        <f t="shared" si="4"/>
        <v>0.16463414634146342</v>
      </c>
      <c r="O27" s="230">
        <f t="shared" si="5"/>
        <v>164</v>
      </c>
      <c r="P27" s="233">
        <f>O27/SUM(O$27:O$29)</f>
        <v>8.9666484417714604E-2</v>
      </c>
      <c r="Q27" s="55"/>
      <c r="R27" s="226"/>
      <c r="S27" s="48"/>
      <c r="T27" s="49"/>
      <c r="U27" s="48"/>
      <c r="V27" s="49"/>
      <c r="W27" s="48"/>
      <c r="X27" s="49"/>
      <c r="Y27" s="48"/>
      <c r="Z27" s="49"/>
      <c r="AA27" s="48"/>
      <c r="AB27" s="49"/>
      <c r="AC27" s="48"/>
    </row>
    <row r="28" spans="1:32" ht="10.5" customHeight="1" x14ac:dyDescent="0.2">
      <c r="A28" s="4"/>
      <c r="B28" s="440"/>
      <c r="C28" s="441"/>
      <c r="D28" s="441"/>
      <c r="E28" s="441"/>
      <c r="F28" s="442"/>
      <c r="G28" s="440" t="str">
        <f>'Anexo I. Abreviaturas'!$B$56</f>
        <v>Grado I o II</v>
      </c>
      <c r="H28" s="442"/>
      <c r="I28" s="103">
        <v>579</v>
      </c>
      <c r="J28" s="72">
        <f t="shared" si="2"/>
        <v>0.82596291012838807</v>
      </c>
      <c r="K28" s="103">
        <v>81</v>
      </c>
      <c r="L28" s="72">
        <f t="shared" si="3"/>
        <v>0.11554921540656206</v>
      </c>
      <c r="M28" s="103">
        <v>41</v>
      </c>
      <c r="N28" s="72">
        <f t="shared" si="4"/>
        <v>5.8487874465049931E-2</v>
      </c>
      <c r="O28" s="231">
        <f t="shared" si="5"/>
        <v>701</v>
      </c>
      <c r="P28" s="232">
        <f>O28/SUM(O$27:O$29)</f>
        <v>0.38326954620010933</v>
      </c>
      <c r="Q28" s="55"/>
      <c r="R28" s="226"/>
      <c r="S28" s="48"/>
      <c r="T28" s="49"/>
      <c r="U28" s="48"/>
      <c r="V28" s="49"/>
      <c r="W28" s="48"/>
      <c r="X28" s="49"/>
      <c r="Y28" s="48"/>
      <c r="Z28" s="49"/>
      <c r="AA28" s="48"/>
      <c r="AB28" s="49"/>
      <c r="AC28" s="48"/>
    </row>
    <row r="29" spans="1:32" ht="10.5" customHeight="1" x14ac:dyDescent="0.2">
      <c r="A29" s="4"/>
      <c r="B29" s="457"/>
      <c r="C29" s="458"/>
      <c r="D29" s="458"/>
      <c r="E29" s="458"/>
      <c r="F29" s="459"/>
      <c r="G29" s="457" t="str">
        <f>'Anexo I. Abreviaturas'!$B$57</f>
        <v>Grado III</v>
      </c>
      <c r="H29" s="459"/>
      <c r="I29" s="157">
        <v>823</v>
      </c>
      <c r="J29" s="158">
        <f t="shared" si="2"/>
        <v>0.85373443983402486</v>
      </c>
      <c r="K29" s="157">
        <v>99</v>
      </c>
      <c r="L29" s="158">
        <f t="shared" si="3"/>
        <v>0.10269709543568464</v>
      </c>
      <c r="M29" s="157">
        <v>42</v>
      </c>
      <c r="N29" s="158">
        <f t="shared" si="4"/>
        <v>4.3568464730290454E-2</v>
      </c>
      <c r="O29" s="258">
        <f t="shared" si="5"/>
        <v>964</v>
      </c>
      <c r="P29" s="215">
        <f>O29/SUM(O$27:O$29)</f>
        <v>0.52706396938217603</v>
      </c>
      <c r="Q29" s="55"/>
      <c r="R29" s="226"/>
      <c r="S29" s="48"/>
      <c r="T29" s="49"/>
      <c r="U29" s="48"/>
      <c r="V29" s="49"/>
      <c r="W29" s="48"/>
      <c r="X29" s="49"/>
      <c r="Y29" s="48"/>
      <c r="Z29" s="49"/>
      <c r="AA29" s="48"/>
      <c r="AB29" s="49"/>
      <c r="AC29" s="48"/>
    </row>
    <row r="30" spans="1:32" ht="10.5" customHeight="1" x14ac:dyDescent="0.2">
      <c r="A30" s="4"/>
      <c r="B30" s="460" t="str">
        <f>'Anexo II. Términos'!$B$48</f>
        <v>Titularidad y gestión pública</v>
      </c>
      <c r="C30" s="461"/>
      <c r="D30" s="461"/>
      <c r="E30" s="461"/>
      <c r="F30" s="462"/>
      <c r="G30" s="460" t="str">
        <f>'Anexo II. Términos'!$B$37</f>
        <v>Sin grado</v>
      </c>
      <c r="H30" s="462"/>
      <c r="I30" s="75">
        <v>207</v>
      </c>
      <c r="J30" s="241">
        <f t="shared" si="2"/>
        <v>0.81496062992125984</v>
      </c>
      <c r="K30" s="75">
        <v>29</v>
      </c>
      <c r="L30" s="241">
        <f t="shared" si="3"/>
        <v>0.1141732283464567</v>
      </c>
      <c r="M30" s="75">
        <v>18</v>
      </c>
      <c r="N30" s="76">
        <f t="shared" si="4"/>
        <v>7.0866141732283464E-2</v>
      </c>
      <c r="O30" s="230">
        <f t="shared" si="5"/>
        <v>254</v>
      </c>
      <c r="P30" s="233">
        <f>O30/SUM(O$30:O$32)</f>
        <v>4.0626999360204731E-2</v>
      </c>
      <c r="Q30" s="55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</row>
    <row r="31" spans="1:32" ht="10.5" customHeight="1" x14ac:dyDescent="0.2">
      <c r="A31" s="4"/>
      <c r="B31" s="440"/>
      <c r="C31" s="441"/>
      <c r="D31" s="441"/>
      <c r="E31" s="441"/>
      <c r="F31" s="442"/>
      <c r="G31" s="440" t="str">
        <f>'Anexo I. Abreviaturas'!$B$56</f>
        <v>Grado I o II</v>
      </c>
      <c r="H31" s="442"/>
      <c r="I31" s="103">
        <v>2270</v>
      </c>
      <c r="J31" s="72">
        <f t="shared" si="2"/>
        <v>0.87610961018911615</v>
      </c>
      <c r="K31" s="103">
        <v>218</v>
      </c>
      <c r="L31" s="72">
        <f t="shared" si="3"/>
        <v>8.4137398687765347E-2</v>
      </c>
      <c r="M31" s="103">
        <v>103</v>
      </c>
      <c r="N31" s="72">
        <f t="shared" si="4"/>
        <v>3.9752991123118489E-2</v>
      </c>
      <c r="O31" s="231">
        <f t="shared" si="5"/>
        <v>2591</v>
      </c>
      <c r="P31" s="232">
        <f>O31/SUM(O$30:O$32)</f>
        <v>0.41442738323736406</v>
      </c>
      <c r="Q31" s="55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</row>
    <row r="32" spans="1:32" ht="10.5" customHeight="1" x14ac:dyDescent="0.2">
      <c r="A32" s="4"/>
      <c r="B32" s="457"/>
      <c r="C32" s="458"/>
      <c r="D32" s="458"/>
      <c r="E32" s="458"/>
      <c r="F32" s="459"/>
      <c r="G32" s="457" t="str">
        <f>'Anexo I. Abreviaturas'!$B$57</f>
        <v>Grado III</v>
      </c>
      <c r="H32" s="459"/>
      <c r="I32" s="157">
        <v>2898</v>
      </c>
      <c r="J32" s="158">
        <f t="shared" si="2"/>
        <v>0.85060170237745814</v>
      </c>
      <c r="K32" s="157">
        <v>387</v>
      </c>
      <c r="L32" s="158">
        <f t="shared" si="3"/>
        <v>0.11358966832990901</v>
      </c>
      <c r="M32" s="157">
        <v>122</v>
      </c>
      <c r="N32" s="158">
        <f t="shared" si="4"/>
        <v>3.5808629292632815E-2</v>
      </c>
      <c r="O32" s="258">
        <f t="shared" si="5"/>
        <v>3407</v>
      </c>
      <c r="P32" s="215">
        <f>O32/SUM(O$30:O$32)</f>
        <v>0.54494561740243119</v>
      </c>
      <c r="Q32" s="55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</row>
    <row r="33" spans="1:29" ht="10.5" customHeight="1" x14ac:dyDescent="0.2">
      <c r="A33" s="4"/>
      <c r="B33" s="460" t="str">
        <f>'Anexo II. Términos'!$B$49</f>
        <v>Titularidad y gestión privada con lucro</v>
      </c>
      <c r="C33" s="461"/>
      <c r="D33" s="461"/>
      <c r="E33" s="461"/>
      <c r="F33" s="462"/>
      <c r="G33" s="460" t="str">
        <f>'Anexo II. Términos'!$B$37</f>
        <v>Sin grado</v>
      </c>
      <c r="H33" s="462"/>
      <c r="I33" s="75">
        <v>491</v>
      </c>
      <c r="J33" s="241">
        <f t="shared" si="2"/>
        <v>0.87678571428571428</v>
      </c>
      <c r="K33" s="75">
        <v>54</v>
      </c>
      <c r="L33" s="241">
        <f t="shared" si="3"/>
        <v>9.6428571428571433E-2</v>
      </c>
      <c r="M33" s="75">
        <v>15</v>
      </c>
      <c r="N33" s="76">
        <f t="shared" si="4"/>
        <v>2.6785714285714284E-2</v>
      </c>
      <c r="O33" s="230">
        <f t="shared" si="5"/>
        <v>560</v>
      </c>
      <c r="P33" s="233">
        <f>O33/SUM(O$33:O$35)</f>
        <v>0.18047051240734774</v>
      </c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</row>
    <row r="34" spans="1:29" ht="10.5" customHeight="1" x14ac:dyDescent="0.2">
      <c r="A34" s="4"/>
      <c r="B34" s="440"/>
      <c r="C34" s="441"/>
      <c r="D34" s="441"/>
      <c r="E34" s="441"/>
      <c r="F34" s="442"/>
      <c r="G34" s="440" t="str">
        <f>'Anexo I. Abreviaturas'!$B$56</f>
        <v>Grado I o II</v>
      </c>
      <c r="H34" s="442"/>
      <c r="I34" s="103">
        <v>1425</v>
      </c>
      <c r="J34" s="72">
        <f t="shared" si="2"/>
        <v>0.79342984409799555</v>
      </c>
      <c r="K34" s="103">
        <v>184</v>
      </c>
      <c r="L34" s="72">
        <f t="shared" si="3"/>
        <v>0.10244988864142539</v>
      </c>
      <c r="M34" s="103">
        <v>187</v>
      </c>
      <c r="N34" s="72">
        <f t="shared" si="4"/>
        <v>0.10412026726057906</v>
      </c>
      <c r="O34" s="231">
        <f t="shared" si="5"/>
        <v>1796</v>
      </c>
      <c r="P34" s="232">
        <f>O34/SUM(O$33:O$35)</f>
        <v>0.57879471479213662</v>
      </c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</row>
    <row r="35" spans="1:29" ht="10.5" customHeight="1" x14ac:dyDescent="0.2">
      <c r="A35" s="4"/>
      <c r="B35" s="457"/>
      <c r="C35" s="458"/>
      <c r="D35" s="458"/>
      <c r="E35" s="458"/>
      <c r="F35" s="459"/>
      <c r="G35" s="457" t="str">
        <f>'Anexo I. Abreviaturas'!$B$57</f>
        <v>Grado III</v>
      </c>
      <c r="H35" s="459"/>
      <c r="I35" s="157">
        <v>508</v>
      </c>
      <c r="J35" s="158">
        <f t="shared" si="2"/>
        <v>0.68005354752342706</v>
      </c>
      <c r="K35" s="157">
        <v>93</v>
      </c>
      <c r="L35" s="158">
        <f t="shared" si="3"/>
        <v>0.12449799196787148</v>
      </c>
      <c r="M35" s="157">
        <v>146</v>
      </c>
      <c r="N35" s="158">
        <f t="shared" si="4"/>
        <v>0.19544846050870146</v>
      </c>
      <c r="O35" s="258">
        <f t="shared" si="5"/>
        <v>747</v>
      </c>
      <c r="P35" s="215">
        <f>O35/SUM(O$33:O$35)</f>
        <v>0.24073477280051564</v>
      </c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</row>
    <row r="36" spans="1:29" ht="10.5" customHeight="1" x14ac:dyDescent="0.2">
      <c r="A36" s="4"/>
      <c r="B36" s="460" t="str">
        <f>'Anexo II. Términos'!$B$50</f>
        <v>Titularidad y gestión privada sin lucro</v>
      </c>
      <c r="C36" s="461"/>
      <c r="D36" s="461"/>
      <c r="E36" s="461"/>
      <c r="F36" s="462"/>
      <c r="G36" s="460" t="str">
        <f>'Anexo II. Términos'!$B$37</f>
        <v>Sin grado</v>
      </c>
      <c r="H36" s="462"/>
      <c r="I36" s="75">
        <v>1599</v>
      </c>
      <c r="J36" s="241">
        <f t="shared" si="2"/>
        <v>0.84290985767000526</v>
      </c>
      <c r="K36" s="75">
        <v>223</v>
      </c>
      <c r="L36" s="241">
        <f t="shared" si="3"/>
        <v>0.11755403268318397</v>
      </c>
      <c r="M36" s="75">
        <v>75</v>
      </c>
      <c r="N36" s="76">
        <f t="shared" si="4"/>
        <v>3.9536109646810751E-2</v>
      </c>
      <c r="O36" s="230">
        <f t="shared" si="5"/>
        <v>1897</v>
      </c>
      <c r="P36" s="233">
        <f>O36/SUM(O$36:O$38)</f>
        <v>9.1035608023802672E-2</v>
      </c>
      <c r="Q36" s="55"/>
      <c r="R36" s="55"/>
      <c r="S36" s="23"/>
      <c r="T36" s="55"/>
      <c r="U36" s="23"/>
      <c r="V36" s="56"/>
      <c r="W36" s="56"/>
      <c r="X36" s="55"/>
      <c r="Y36" s="23"/>
      <c r="Z36" s="56"/>
      <c r="AA36" s="56"/>
      <c r="AB36" s="56"/>
      <c r="AC36" s="56"/>
    </row>
    <row r="37" spans="1:29" ht="10.5" customHeight="1" x14ac:dyDescent="0.2">
      <c r="A37" s="4"/>
      <c r="B37" s="440"/>
      <c r="C37" s="441"/>
      <c r="D37" s="441"/>
      <c r="E37" s="441"/>
      <c r="F37" s="442"/>
      <c r="G37" s="440" t="str">
        <f>'Anexo I. Abreviaturas'!$B$56</f>
        <v>Grado I o II</v>
      </c>
      <c r="H37" s="442"/>
      <c r="I37" s="103">
        <v>9019</v>
      </c>
      <c r="J37" s="72">
        <f t="shared" si="2"/>
        <v>0.84321241585639495</v>
      </c>
      <c r="K37" s="103">
        <v>1484</v>
      </c>
      <c r="L37" s="72">
        <f t="shared" si="3"/>
        <v>0.13874345549738221</v>
      </c>
      <c r="M37" s="103">
        <v>193</v>
      </c>
      <c r="N37" s="72">
        <f t="shared" si="4"/>
        <v>1.8044128646222887E-2</v>
      </c>
      <c r="O37" s="231">
        <f t="shared" si="5"/>
        <v>10696</v>
      </c>
      <c r="P37" s="232">
        <f>O37/SUM(O$36:O$38)</f>
        <v>0.51329302236299068</v>
      </c>
      <c r="Q37" s="55"/>
      <c r="R37" s="55"/>
      <c r="S37" s="23"/>
      <c r="T37" s="55"/>
      <c r="U37" s="23"/>
      <c r="V37" s="56"/>
      <c r="W37" s="56"/>
      <c r="X37" s="55"/>
      <c r="Y37" s="23"/>
      <c r="Z37" s="56"/>
      <c r="AA37" s="56"/>
      <c r="AB37" s="56"/>
      <c r="AC37" s="56"/>
    </row>
    <row r="38" spans="1:29" ht="10.5" customHeight="1" x14ac:dyDescent="0.2">
      <c r="A38" s="4"/>
      <c r="B38" s="457"/>
      <c r="C38" s="458"/>
      <c r="D38" s="458"/>
      <c r="E38" s="458"/>
      <c r="F38" s="459"/>
      <c r="G38" s="457" t="str">
        <f>'Anexo I. Abreviaturas'!$B$57</f>
        <v>Grado III</v>
      </c>
      <c r="H38" s="459"/>
      <c r="I38" s="157">
        <v>7156</v>
      </c>
      <c r="J38" s="158">
        <f t="shared" si="2"/>
        <v>0.86791995148574896</v>
      </c>
      <c r="K38" s="157">
        <v>905</v>
      </c>
      <c r="L38" s="158">
        <f t="shared" si="3"/>
        <v>0.10976349302607641</v>
      </c>
      <c r="M38" s="157">
        <v>184</v>
      </c>
      <c r="N38" s="158">
        <f t="shared" si="4"/>
        <v>2.2316555488174652E-2</v>
      </c>
      <c r="O38" s="258">
        <f t="shared" si="5"/>
        <v>8245</v>
      </c>
      <c r="P38" s="215">
        <f>O38/SUM(O$36:O$38)</f>
        <v>0.39567136961320665</v>
      </c>
      <c r="Q38" s="55"/>
      <c r="R38" s="55"/>
      <c r="S38" s="23"/>
      <c r="T38" s="55"/>
      <c r="U38" s="23"/>
      <c r="V38" s="56"/>
      <c r="W38" s="56"/>
      <c r="X38" s="55"/>
      <c r="Y38" s="23"/>
      <c r="Z38" s="56"/>
      <c r="AA38" s="56"/>
      <c r="AB38" s="56"/>
      <c r="AC38" s="56"/>
    </row>
    <row r="39" spans="1:29" ht="10.5" customHeight="1" x14ac:dyDescent="0.2">
      <c r="B39" s="460" t="str">
        <f>'Anexo II. Términos'!$B$52</f>
        <v>Total nacional</v>
      </c>
      <c r="C39" s="461"/>
      <c r="D39" s="461"/>
      <c r="E39" s="461"/>
      <c r="F39" s="462"/>
      <c r="G39" s="460" t="str">
        <f>'Anexo II. Términos'!$B$37</f>
        <v>Sin grado</v>
      </c>
      <c r="H39" s="462"/>
      <c r="I39" s="132">
        <f>I24+I27+I30+I33+I36</f>
        <v>2511</v>
      </c>
      <c r="J39" s="245">
        <f t="shared" si="2"/>
        <v>0.84064278540341475</v>
      </c>
      <c r="K39" s="230">
        <f>K24+K27+K30+K33+K36</f>
        <v>341</v>
      </c>
      <c r="L39" s="245">
        <f t="shared" si="3"/>
        <v>0.11416136591898225</v>
      </c>
      <c r="M39" s="230">
        <f>M24+M27+M30+M33+M36</f>
        <v>135</v>
      </c>
      <c r="N39" s="263">
        <f t="shared" si="4"/>
        <v>4.5195848677602943E-2</v>
      </c>
      <c r="O39" s="230">
        <f t="shared" si="5"/>
        <v>2987</v>
      </c>
      <c r="P39" s="233">
        <f>O39/SUM(O$39:O$41)</f>
        <v>9.0696544604360232E-2</v>
      </c>
      <c r="Q39" s="55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</row>
    <row r="40" spans="1:29" ht="10.5" customHeight="1" x14ac:dyDescent="0.2">
      <c r="B40" s="440"/>
      <c r="C40" s="441"/>
      <c r="D40" s="441"/>
      <c r="E40" s="441"/>
      <c r="F40" s="442"/>
      <c r="G40" s="440" t="str">
        <f>'Anexo I. Abreviaturas'!$B$56</f>
        <v>Grado I o II</v>
      </c>
      <c r="H40" s="442"/>
      <c r="I40" s="169">
        <f>I25+I28+I31+I34+I37</f>
        <v>13685</v>
      </c>
      <c r="J40" s="177">
        <f t="shared" si="2"/>
        <v>0.84485738980121006</v>
      </c>
      <c r="K40" s="231">
        <f>K25+K28+K31+K34+K37</f>
        <v>1989</v>
      </c>
      <c r="L40" s="177">
        <f t="shared" si="3"/>
        <v>0.12279293739967898</v>
      </c>
      <c r="M40" s="231">
        <f>M25+M28+M31+M34+M37</f>
        <v>524</v>
      </c>
      <c r="N40" s="177">
        <f t="shared" si="4"/>
        <v>3.2349672799111003E-2</v>
      </c>
      <c r="O40" s="231">
        <f t="shared" si="5"/>
        <v>16198</v>
      </c>
      <c r="P40" s="232">
        <f>O40/SUM(O$39:O$41)</f>
        <v>0.49183214914677842</v>
      </c>
      <c r="Q40" s="50"/>
      <c r="R40" s="51"/>
      <c r="S40" s="50"/>
      <c r="T40" s="51"/>
      <c r="U40" s="71"/>
      <c r="V40" s="51"/>
      <c r="W40" s="71"/>
      <c r="X40" s="51"/>
      <c r="Y40" s="71"/>
      <c r="Z40" s="51"/>
      <c r="AA40" s="71"/>
    </row>
    <row r="41" spans="1:29" ht="10.5" customHeight="1" x14ac:dyDescent="0.2">
      <c r="B41" s="440"/>
      <c r="C41" s="441"/>
      <c r="D41" s="441"/>
      <c r="E41" s="441"/>
      <c r="F41" s="442"/>
      <c r="G41" s="457" t="str">
        <f>'Anexo I. Abreviaturas'!$B$57</f>
        <v>Grado III</v>
      </c>
      <c r="H41" s="459"/>
      <c r="I41" s="169">
        <f>I26+I29+I32+I35+I38</f>
        <v>11754</v>
      </c>
      <c r="J41" s="177">
        <f t="shared" si="2"/>
        <v>0.85489853807549643</v>
      </c>
      <c r="K41" s="231">
        <f>K26+K29+K32+K35+K38</f>
        <v>1500</v>
      </c>
      <c r="L41" s="177">
        <f t="shared" si="3"/>
        <v>0.10909884355225835</v>
      </c>
      <c r="M41" s="231">
        <f>M26+M29+M32+M35+M38</f>
        <v>495</v>
      </c>
      <c r="N41" s="177">
        <f t="shared" si="4"/>
        <v>3.6002618372245256E-2</v>
      </c>
      <c r="O41" s="231">
        <f t="shared" si="5"/>
        <v>13749</v>
      </c>
      <c r="P41" s="232">
        <f>O41/SUM(O$39:O$41)</f>
        <v>0.41747130624886136</v>
      </c>
      <c r="Q41" s="50"/>
      <c r="R41" s="51"/>
      <c r="S41" s="50"/>
    </row>
    <row r="42" spans="1:29" ht="10.5" customHeight="1" x14ac:dyDescent="0.2">
      <c r="B42" s="525"/>
      <c r="C42" s="526"/>
      <c r="D42" s="526"/>
      <c r="E42" s="526"/>
      <c r="F42" s="527"/>
      <c r="G42" s="523" t="s">
        <v>149</v>
      </c>
      <c r="H42" s="524"/>
      <c r="I42" s="209">
        <f>SUM(I39:I41)</f>
        <v>27950</v>
      </c>
      <c r="J42" s="257">
        <f t="shared" si="2"/>
        <v>0.84866703103176044</v>
      </c>
      <c r="K42" s="229">
        <f>SUM(K39:K41)</f>
        <v>3830</v>
      </c>
      <c r="L42" s="243">
        <f t="shared" si="3"/>
        <v>0.11629319244549706</v>
      </c>
      <c r="M42" s="229">
        <f>SUM(M39:M41)</f>
        <v>1154</v>
      </c>
      <c r="N42" s="243">
        <f t="shared" si="4"/>
        <v>3.5039776522742455E-2</v>
      </c>
      <c r="O42" s="229">
        <f>SUM(O39:O41)</f>
        <v>32934</v>
      </c>
      <c r="P42" s="83">
        <f>O42/SUM(O$42)</f>
        <v>1</v>
      </c>
      <c r="Q42" s="50"/>
      <c r="R42" s="51"/>
      <c r="S42" s="50"/>
    </row>
    <row r="43" spans="1:29" ht="10.5" customHeight="1" x14ac:dyDescent="0.2">
      <c r="B43" s="30" t="str">
        <f>CONCATENATE("* ",'Anexo I. Abreviaturas'!$B$10,": ",'Anexo I. Abreviaturas'!$F$10)</f>
        <v>* % Mod.: Porcentaje sobre el total de ese modelo de gestión</v>
      </c>
      <c r="Q43" s="50"/>
      <c r="R43" s="51"/>
      <c r="S43" s="50"/>
    </row>
    <row r="44" spans="1:29" ht="10.5" customHeight="1" x14ac:dyDescent="0.2">
      <c r="B44" s="30" t="str">
        <f>CONCATENATE("** ",'Anexo I. Abreviaturas'!$B$15,": ",'Anexo I. Abreviaturas'!$F$15)</f>
        <v>** % Grado: Porcentaje sobre el total de personas</v>
      </c>
      <c r="Q44" s="50"/>
      <c r="R44" s="51"/>
      <c r="S44" s="50"/>
    </row>
    <row r="45" spans="1:29" ht="10.5" customHeight="1" x14ac:dyDescent="0.2">
      <c r="Q45" s="50"/>
      <c r="R45" s="51"/>
      <c r="S45" s="50"/>
    </row>
    <row r="46" spans="1:29" ht="10.5" customHeight="1" x14ac:dyDescent="0.2">
      <c r="Q46" s="50"/>
      <c r="R46" s="51"/>
      <c r="S46" s="50"/>
    </row>
    <row r="47" spans="1:29" ht="10.5" customHeight="1" x14ac:dyDescent="0.2">
      <c r="Q47" s="50"/>
      <c r="R47" s="51"/>
      <c r="S47" s="50"/>
    </row>
    <row r="48" spans="1:29" ht="10.5" customHeight="1" x14ac:dyDescent="0.2">
      <c r="Q48" s="50"/>
      <c r="R48" s="51"/>
      <c r="S48" s="50"/>
    </row>
    <row r="49" spans="17:19" ht="10.5" customHeight="1" x14ac:dyDescent="0.2">
      <c r="Q49" s="50"/>
      <c r="R49" s="51"/>
      <c r="S49" s="50"/>
    </row>
    <row r="50" spans="17:19" ht="10.5" customHeight="1" x14ac:dyDescent="0.2">
      <c r="Q50" s="50"/>
      <c r="R50" s="51"/>
      <c r="S50" s="50"/>
    </row>
    <row r="51" spans="17:19" ht="10.5" customHeight="1" x14ac:dyDescent="0.2">
      <c r="Q51" s="50"/>
      <c r="R51" s="51"/>
      <c r="S51" s="50"/>
    </row>
    <row r="52" spans="17:19" ht="10.5" customHeight="1" x14ac:dyDescent="0.2">
      <c r="Q52" s="50"/>
      <c r="R52" s="51"/>
      <c r="S52" s="50"/>
    </row>
    <row r="53" spans="17:19" ht="10.5" customHeight="1" x14ac:dyDescent="0.2">
      <c r="Q53" s="50"/>
      <c r="R53" s="51"/>
      <c r="S53" s="50"/>
    </row>
    <row r="54" spans="17:19" ht="10.5" customHeight="1" x14ac:dyDescent="0.2">
      <c r="Q54" s="50"/>
      <c r="R54" s="51"/>
      <c r="S54" s="50"/>
    </row>
    <row r="55" spans="17:19" ht="10.5" customHeight="1" x14ac:dyDescent="0.2">
      <c r="Q55" s="50"/>
      <c r="R55" s="51"/>
      <c r="S55" s="50"/>
    </row>
    <row r="56" spans="17:19" ht="10.5" customHeight="1" x14ac:dyDescent="0.2">
      <c r="Q56" s="50"/>
      <c r="R56" s="51"/>
      <c r="S56" s="50"/>
    </row>
    <row r="57" spans="17:19" ht="10.5" customHeight="1" x14ac:dyDescent="0.2">
      <c r="Q57" s="50"/>
      <c r="R57" s="51"/>
      <c r="S57" s="50"/>
    </row>
    <row r="58" spans="17:19" ht="10.5" customHeight="1" x14ac:dyDescent="0.2">
      <c r="Q58" s="50"/>
      <c r="R58" s="51"/>
      <c r="S58" s="50"/>
    </row>
    <row r="59" spans="17:19" ht="10.5" customHeight="1" x14ac:dyDescent="0.2">
      <c r="Q59" s="50"/>
      <c r="R59" s="51"/>
      <c r="S59" s="50"/>
    </row>
    <row r="60" spans="17:19" ht="10.5" customHeight="1" x14ac:dyDescent="0.2">
      <c r="Q60" s="50"/>
      <c r="R60" s="51"/>
      <c r="S60" s="50"/>
    </row>
    <row r="61" spans="17:19" ht="10.5" customHeight="1" x14ac:dyDescent="0.2">
      <c r="Q61" s="50"/>
      <c r="R61" s="51"/>
      <c r="S61" s="50"/>
    </row>
    <row r="62" spans="17:19" ht="10.5" customHeight="1" x14ac:dyDescent="0.2">
      <c r="Q62" s="50"/>
      <c r="R62" s="51"/>
      <c r="S62" s="50"/>
    </row>
    <row r="63" spans="17:19" ht="10.5" customHeight="1" x14ac:dyDescent="0.2">
      <c r="Q63" s="50"/>
      <c r="R63" s="51"/>
      <c r="S63" s="50"/>
    </row>
    <row r="64" spans="17:19" ht="10.5" customHeight="1" x14ac:dyDescent="0.2">
      <c r="Q64" s="50"/>
      <c r="R64" s="51"/>
      <c r="S64" s="50"/>
    </row>
    <row r="65" spans="17:19" ht="10.5" customHeight="1" x14ac:dyDescent="0.2">
      <c r="Q65" s="50"/>
      <c r="R65" s="51"/>
      <c r="S65" s="50"/>
    </row>
    <row r="66" spans="17:19" ht="10.5" customHeight="1" x14ac:dyDescent="0.2">
      <c r="Q66" s="50"/>
      <c r="R66" s="51"/>
      <c r="S66" s="50"/>
    </row>
    <row r="67" spans="17:19" ht="10.5" customHeight="1" x14ac:dyDescent="0.2">
      <c r="Q67" s="50"/>
      <c r="R67" s="51"/>
      <c r="S67" s="50"/>
    </row>
    <row r="68" spans="17:19" ht="10.5" customHeight="1" x14ac:dyDescent="0.2">
      <c r="Q68" s="50"/>
      <c r="R68" s="51"/>
      <c r="S68" s="50"/>
    </row>
    <row r="69" spans="17:19" ht="10.5" customHeight="1" x14ac:dyDescent="0.2">
      <c r="Q69" s="50"/>
      <c r="R69" s="51"/>
      <c r="S69" s="50"/>
    </row>
    <row r="70" spans="17:19" ht="10.5" customHeight="1" x14ac:dyDescent="0.2">
      <c r="Q70" s="50"/>
      <c r="R70" s="51"/>
      <c r="S70" s="50"/>
    </row>
    <row r="71" spans="17:19" ht="10.5" customHeight="1" x14ac:dyDescent="0.2">
      <c r="Q71" s="50"/>
      <c r="R71" s="51"/>
      <c r="S71" s="50"/>
    </row>
    <row r="72" spans="17:19" ht="10.5" customHeight="1" x14ac:dyDescent="0.2">
      <c r="Q72" s="50"/>
      <c r="R72" s="51"/>
      <c r="S72" s="50"/>
    </row>
    <row r="73" spans="17:19" ht="10.5" customHeight="1" x14ac:dyDescent="0.2">
      <c r="Q73" s="50"/>
      <c r="R73" s="51"/>
      <c r="S73" s="50"/>
    </row>
    <row r="74" spans="17:19" ht="10.5" customHeight="1" x14ac:dyDescent="0.2">
      <c r="Q74" s="50"/>
      <c r="R74" s="51"/>
      <c r="S74" s="50"/>
    </row>
    <row r="75" spans="17:19" ht="10.5" customHeight="1" x14ac:dyDescent="0.2">
      <c r="Q75" s="50"/>
      <c r="R75" s="51"/>
      <c r="S75" s="50"/>
    </row>
    <row r="76" spans="17:19" ht="10.5" customHeight="1" x14ac:dyDescent="0.2">
      <c r="Q76" s="50"/>
      <c r="R76" s="51"/>
      <c r="S76" s="50"/>
    </row>
    <row r="77" spans="17:19" ht="10.5" customHeight="1" x14ac:dyDescent="0.2">
      <c r="Q77" s="50"/>
      <c r="R77" s="51"/>
      <c r="S77" s="50"/>
    </row>
    <row r="78" spans="17:19" ht="10.5" customHeight="1" x14ac:dyDescent="0.2">
      <c r="Q78" s="50"/>
      <c r="R78" s="51"/>
      <c r="S78" s="50"/>
    </row>
    <row r="79" spans="17:19" ht="10.5" customHeight="1" x14ac:dyDescent="0.2">
      <c r="Q79" s="50"/>
      <c r="R79" s="51"/>
      <c r="S79" s="50"/>
    </row>
    <row r="80" spans="17:19" ht="10.5" customHeight="1" x14ac:dyDescent="0.2">
      <c r="Q80" s="50"/>
      <c r="R80" s="51"/>
      <c r="S80" s="50"/>
    </row>
    <row r="81" spans="17:19" ht="10.5" customHeight="1" x14ac:dyDescent="0.2">
      <c r="Q81" s="50"/>
      <c r="R81" s="51"/>
      <c r="S81" s="50"/>
    </row>
    <row r="82" spans="17:19" ht="10.5" customHeight="1" x14ac:dyDescent="0.2">
      <c r="Q82" s="50"/>
      <c r="R82" s="51"/>
      <c r="S82" s="50"/>
    </row>
    <row r="83" spans="17:19" ht="10.5" customHeight="1" x14ac:dyDescent="0.2">
      <c r="Q83" s="50"/>
      <c r="R83" s="51"/>
      <c r="S83" s="50"/>
    </row>
    <row r="84" spans="17:19" ht="10.5" customHeight="1" x14ac:dyDescent="0.2">
      <c r="Q84" s="50"/>
      <c r="R84" s="51"/>
      <c r="S84" s="50"/>
    </row>
    <row r="85" spans="17:19" ht="10.5" customHeight="1" x14ac:dyDescent="0.2">
      <c r="Q85" s="50"/>
      <c r="R85" s="51"/>
      <c r="S85" s="50"/>
    </row>
    <row r="86" spans="17:19" ht="10.5" customHeight="1" x14ac:dyDescent="0.2">
      <c r="Q86" s="50"/>
      <c r="R86" s="51"/>
      <c r="S86" s="50"/>
    </row>
    <row r="87" spans="17:19" ht="10.5" customHeight="1" x14ac:dyDescent="0.2"/>
    <row r="88" spans="17:19" ht="10.5" customHeight="1" x14ac:dyDescent="0.2"/>
    <row r="89" spans="17:19" ht="10.5" customHeight="1" x14ac:dyDescent="0.2"/>
    <row r="90" spans="17:19" ht="10.5" customHeight="1" x14ac:dyDescent="0.2"/>
    <row r="91" spans="17:19" ht="10.5" customHeight="1" x14ac:dyDescent="0.2"/>
    <row r="92" spans="17:19" ht="10.5" customHeight="1" x14ac:dyDescent="0.2"/>
    <row r="93" spans="17:19" ht="10.5" customHeight="1" x14ac:dyDescent="0.2"/>
    <row r="94" spans="17:19" ht="10.5" customHeight="1" x14ac:dyDescent="0.2"/>
    <row r="95" spans="17:19" ht="10.5" customHeight="1" x14ac:dyDescent="0.2"/>
    <row r="96" spans="17:19" ht="10.5" customHeight="1" x14ac:dyDescent="0.2"/>
    <row r="97" spans="2:13" ht="10.5" customHeight="1" x14ac:dyDescent="0.2"/>
    <row r="98" spans="2:13" ht="10.5" customHeight="1" x14ac:dyDescent="0.2"/>
    <row r="99" spans="2:13" ht="10.5" customHeight="1" x14ac:dyDescent="0.2"/>
    <row r="100" spans="2:13" ht="10.5" customHeight="1" x14ac:dyDescent="0.2">
      <c r="B100" s="4"/>
      <c r="G100" s="4"/>
    </row>
    <row r="101" spans="2:13" ht="10.5" customHeight="1" x14ac:dyDescent="0.2">
      <c r="B101" s="4"/>
      <c r="G101" s="116"/>
      <c r="I101" s="116"/>
      <c r="J101" s="116"/>
    </row>
    <row r="102" spans="2:13" ht="10.5" customHeight="1" x14ac:dyDescent="0.2">
      <c r="B102" s="4"/>
      <c r="G102" s="9"/>
      <c r="I102" s="116"/>
      <c r="J102" s="116"/>
    </row>
    <row r="103" spans="2:13" ht="10.5" customHeight="1" x14ac:dyDescent="0.2">
      <c r="B103" s="4"/>
      <c r="G103" s="9"/>
      <c r="I103" s="116"/>
      <c r="J103" s="116"/>
    </row>
    <row r="104" spans="2:13" ht="10.5" customHeight="1" x14ac:dyDescent="0.2">
      <c r="B104" s="4"/>
      <c r="G104" s="4"/>
      <c r="I104" s="4"/>
    </row>
    <row r="105" spans="2:13" ht="10.5" customHeight="1" x14ac:dyDescent="0.2">
      <c r="B105" s="4"/>
    </row>
    <row r="106" spans="2:13" ht="10.5" customHeight="1" x14ac:dyDescent="0.2">
      <c r="B106" s="4"/>
      <c r="G106" s="4"/>
      <c r="I106" s="4"/>
    </row>
    <row r="107" spans="2:13" ht="10.5" customHeight="1" x14ac:dyDescent="0.2"/>
    <row r="108" spans="2:13" ht="10.5" customHeight="1" x14ac:dyDescent="0.2">
      <c r="B108" s="4"/>
    </row>
    <row r="109" spans="2:13" ht="10.5" customHeight="1" x14ac:dyDescent="0.2">
      <c r="B109" s="4"/>
      <c r="I109" s="116"/>
      <c r="K109" s="116"/>
      <c r="M109" s="116"/>
    </row>
    <row r="110" spans="2:13" ht="10.5" customHeight="1" x14ac:dyDescent="0.2">
      <c r="B110" s="4"/>
      <c r="I110" s="9"/>
      <c r="K110" s="9"/>
      <c r="M110" s="9"/>
    </row>
    <row r="111" spans="2:13" ht="10.5" customHeight="1" x14ac:dyDescent="0.2">
      <c r="B111" s="4"/>
      <c r="I111" s="9"/>
      <c r="K111" s="9"/>
      <c r="M111" s="9"/>
    </row>
    <row r="112" spans="2:13" ht="10.5" customHeight="1" x14ac:dyDescent="0.2">
      <c r="B112" s="4"/>
      <c r="I112" s="4"/>
      <c r="K112" s="4"/>
      <c r="M112" s="4"/>
    </row>
    <row r="113" spans="2:13" ht="10.5" customHeight="1" x14ac:dyDescent="0.2">
      <c r="B113" s="4"/>
    </row>
    <row r="114" spans="2:13" ht="10.5" customHeight="1" x14ac:dyDescent="0.2">
      <c r="B114" s="4"/>
      <c r="I114" s="4"/>
      <c r="K114" s="4"/>
      <c r="M114" s="4"/>
    </row>
    <row r="115" spans="2:13" ht="10.5" customHeight="1" x14ac:dyDescent="0.2"/>
    <row r="116" spans="2:13" ht="10.5" customHeight="1" x14ac:dyDescent="0.2"/>
    <row r="117" spans="2:13" ht="10.5" customHeight="1" x14ac:dyDescent="0.2">
      <c r="B117" s="4"/>
      <c r="I117" s="116"/>
      <c r="K117" s="116"/>
      <c r="M117" s="116"/>
    </row>
    <row r="118" spans="2:13" ht="10.5" customHeight="1" x14ac:dyDescent="0.2">
      <c r="B118" s="4"/>
      <c r="I118" s="9"/>
      <c r="K118" s="9"/>
      <c r="M118" s="9"/>
    </row>
    <row r="119" spans="2:13" ht="10.5" customHeight="1" x14ac:dyDescent="0.2">
      <c r="B119" s="4"/>
      <c r="I119" s="9"/>
      <c r="K119" s="9"/>
      <c r="M119" s="9"/>
    </row>
    <row r="120" spans="2:13" ht="10.5" customHeight="1" x14ac:dyDescent="0.2">
      <c r="B120" s="4"/>
      <c r="I120" s="4"/>
      <c r="K120" s="4"/>
      <c r="M120" s="4"/>
    </row>
    <row r="121" spans="2:13" ht="10.5" customHeight="1" x14ac:dyDescent="0.2">
      <c r="B121" s="4"/>
    </row>
    <row r="122" spans="2:13" ht="10.5" customHeight="1" x14ac:dyDescent="0.2">
      <c r="B122" s="4"/>
      <c r="I122" s="4"/>
      <c r="K122" s="4"/>
      <c r="M122" s="4"/>
    </row>
    <row r="123" spans="2:13" ht="10.5" customHeight="1" x14ac:dyDescent="0.2"/>
    <row r="124" spans="2:13" ht="10.5" customHeight="1" x14ac:dyDescent="0.2"/>
    <row r="125" spans="2:13" ht="10.5" customHeight="1" x14ac:dyDescent="0.2">
      <c r="B125" s="4"/>
      <c r="I125" s="116"/>
      <c r="K125" s="116"/>
      <c r="M125" s="116"/>
    </row>
    <row r="126" spans="2:13" ht="10.5" customHeight="1" x14ac:dyDescent="0.2">
      <c r="B126" s="4"/>
      <c r="I126" s="9"/>
      <c r="K126" s="116"/>
      <c r="M126" s="116"/>
    </row>
    <row r="127" spans="2:13" ht="10.5" customHeight="1" x14ac:dyDescent="0.2">
      <c r="B127" s="4"/>
      <c r="I127" s="9"/>
      <c r="K127" s="116"/>
      <c r="M127" s="116"/>
    </row>
    <row r="128" spans="2:13" ht="10.5" customHeight="1" x14ac:dyDescent="0.2">
      <c r="B128" s="4"/>
      <c r="I128" s="4"/>
      <c r="K128" s="4"/>
      <c r="M128" s="4"/>
    </row>
    <row r="129" spans="2:13" ht="10.5" customHeight="1" x14ac:dyDescent="0.2">
      <c r="B129" s="4"/>
    </row>
    <row r="130" spans="2:13" ht="10.5" customHeight="1" x14ac:dyDescent="0.2">
      <c r="B130" s="4"/>
      <c r="I130" s="4"/>
      <c r="K130" s="4"/>
      <c r="M130" s="4"/>
    </row>
    <row r="131" spans="2:13" ht="10.5" customHeight="1" x14ac:dyDescent="0.2"/>
    <row r="132" spans="2:13" ht="10.5" customHeight="1" x14ac:dyDescent="0.2"/>
    <row r="133" spans="2:13" ht="10.5" customHeight="1" x14ac:dyDescent="0.2"/>
    <row r="134" spans="2:13" ht="10.5" customHeight="1" x14ac:dyDescent="0.2"/>
    <row r="135" spans="2:13" ht="10.5" customHeight="1" x14ac:dyDescent="0.2"/>
    <row r="136" spans="2:13" ht="10.5" customHeight="1" x14ac:dyDescent="0.2"/>
    <row r="137" spans="2:13" ht="10.5" customHeight="1" x14ac:dyDescent="0.2"/>
    <row r="138" spans="2:13" ht="10.5" customHeight="1" x14ac:dyDescent="0.2"/>
    <row r="139" spans="2:13" ht="10.5" customHeight="1" x14ac:dyDescent="0.2"/>
    <row r="140" spans="2:13" ht="10.5" customHeight="1" x14ac:dyDescent="0.2"/>
    <row r="141" spans="2:13" ht="10.5" customHeight="1" x14ac:dyDescent="0.2"/>
    <row r="142" spans="2:13" ht="10.5" customHeight="1" x14ac:dyDescent="0.2"/>
    <row r="143" spans="2:13" ht="10.5" customHeight="1" x14ac:dyDescent="0.2"/>
    <row r="144" spans="2:13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44">
    <mergeCell ref="B7:K7"/>
    <mergeCell ref="B8:F10"/>
    <mergeCell ref="G8:J8"/>
    <mergeCell ref="G9:H9"/>
    <mergeCell ref="I9:J9"/>
    <mergeCell ref="B11:F11"/>
    <mergeCell ref="B12:F12"/>
    <mergeCell ref="B13:F13"/>
    <mergeCell ref="B14:F14"/>
    <mergeCell ref="B15:F15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24:F26"/>
    <mergeCell ref="G24:H24"/>
    <mergeCell ref="G25:H25"/>
    <mergeCell ref="G26:H26"/>
    <mergeCell ref="B27:F29"/>
    <mergeCell ref="G27:H27"/>
    <mergeCell ref="G28:H28"/>
    <mergeCell ref="G29:H29"/>
    <mergeCell ref="B30:F32"/>
    <mergeCell ref="G30:H30"/>
    <mergeCell ref="G31:H31"/>
    <mergeCell ref="G32:H32"/>
    <mergeCell ref="B33:F35"/>
    <mergeCell ref="G33:H33"/>
    <mergeCell ref="G34:H34"/>
    <mergeCell ref="G35:H35"/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3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22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19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14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3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2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7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6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2300-000000000000}"/>
  </hyperlinks>
  <pageMargins left="0.7" right="0.7" top="0.75" bottom="0.75" header="0.3" footer="0.3"/>
  <pageSetup paperSize="9" scale="78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H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6" width="7.42578125" customWidth="1"/>
    <col min="7" max="7" width="7.42578125" hidden="1" customWidth="1"/>
    <col min="8" max="8" width="7.42578125" customWidth="1"/>
    <col min="9" max="9" width="7.42578125" hidden="1" customWidth="1"/>
    <col min="10" max="10" width="7.42578125" customWidth="1"/>
    <col min="11" max="11" width="7.42578125" hidden="1" customWidth="1"/>
    <col min="12" max="13" width="7.42578125" customWidth="1"/>
    <col min="14" max="14" width="7.42578125" hidden="1" customWidth="1"/>
    <col min="15" max="15" width="7.42578125" customWidth="1"/>
    <col min="16" max="16" width="7.42578125" hidden="1" customWidth="1"/>
    <col min="17" max="17" width="7.42578125" customWidth="1"/>
    <col min="18" max="18" width="7.42578125" hidden="1" customWidth="1"/>
    <col min="19" max="20" width="7.42578125" customWidth="1"/>
    <col min="21" max="21" width="7.42578125" hidden="1" customWidth="1"/>
    <col min="22" max="22" width="7.42578125" customWidth="1"/>
    <col min="23" max="23" width="7.42578125" hidden="1" customWidth="1"/>
    <col min="24" max="24" width="7.42578125" customWidth="1"/>
    <col min="25" max="25" width="7.42578125" hidden="1" customWidth="1"/>
    <col min="26" max="27" width="7.42578125" customWidth="1"/>
    <col min="28" max="28" width="7.42578125" hidden="1" customWidth="1"/>
    <col min="29" max="29" width="7.42578125" customWidth="1"/>
    <col min="30" max="30" width="7.42578125" hidden="1" customWidth="1"/>
    <col min="31" max="31" width="7.42578125" customWidth="1"/>
    <col min="32" max="32" width="7.42578125" hidden="1" customWidth="1"/>
    <col min="33" max="34" width="7.42578125" customWidth="1"/>
  </cols>
  <sheetData>
    <row r="1" spans="1:34" ht="10.5" customHeight="1" x14ac:dyDescent="0.2">
      <c r="I1" s="155"/>
    </row>
    <row r="2" spans="1:34" ht="10.5" customHeight="1" x14ac:dyDescent="0.2">
      <c r="B2" s="31" t="s">
        <v>235</v>
      </c>
      <c r="C2" s="31"/>
      <c r="D2" s="31"/>
      <c r="E2" s="31"/>
      <c r="F2" s="31"/>
      <c r="G2" s="31"/>
      <c r="H2" s="31"/>
      <c r="I2" s="155"/>
    </row>
    <row r="3" spans="1:34" ht="10.5" customHeight="1" x14ac:dyDescent="0.2">
      <c r="B3" s="29"/>
      <c r="C3" s="29"/>
      <c r="D3" s="29"/>
      <c r="E3" s="29"/>
      <c r="F3" s="29"/>
      <c r="G3" s="29"/>
      <c r="H3" s="29"/>
      <c r="I3" s="246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34" ht="10.5" customHeight="1" x14ac:dyDescent="0.2">
      <c r="A4" s="45"/>
      <c r="B4" s="44"/>
      <c r="C4" s="254"/>
      <c r="D4" s="254"/>
      <c r="E4" s="254"/>
      <c r="F4" s="254"/>
      <c r="G4" s="254"/>
      <c r="H4" s="2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</row>
    <row r="5" spans="1:34" ht="10.5" customHeight="1" x14ac:dyDescent="0.2">
      <c r="A5" s="45"/>
      <c r="B5" s="44" t="str">
        <f>Índice!$B$55</f>
        <v>2.2.3.2. Perfil del residente por grado de dependencia, edad o sexo y titularidad del centro en centros de atención a personas con discapacidad</v>
      </c>
      <c r="C5" s="44"/>
      <c r="D5" s="44"/>
      <c r="E5" s="44"/>
      <c r="F5" s="44"/>
      <c r="G5" s="44"/>
      <c r="H5" s="44"/>
      <c r="L5" s="134"/>
      <c r="U5" s="44"/>
      <c r="V5" s="44"/>
      <c r="W5" s="44"/>
      <c r="X5" s="44"/>
      <c r="Y5" s="44"/>
    </row>
    <row r="6" spans="1:34" ht="10.5" customHeight="1" x14ac:dyDescent="0.2">
      <c r="A6" s="45"/>
      <c r="B6" s="44"/>
      <c r="C6" s="44"/>
      <c r="D6" s="44"/>
      <c r="E6" s="44"/>
      <c r="F6" s="44"/>
      <c r="G6" s="44"/>
      <c r="H6" s="44"/>
      <c r="L6" s="134"/>
      <c r="U6" s="44"/>
      <c r="V6" s="44"/>
    </row>
    <row r="7" spans="1:34" ht="10.5" customHeight="1" x14ac:dyDescent="0.2">
      <c r="B7" s="494" t="str">
        <f>'Anexo I. Abreviaturas'!$B$33</f>
        <v>Centros de atención a personas con discapacidad</v>
      </c>
      <c r="C7" s="495"/>
      <c r="D7" s="495"/>
      <c r="E7" s="495"/>
      <c r="F7" s="495"/>
      <c r="G7" s="495"/>
      <c r="H7" s="495"/>
      <c r="I7" s="495"/>
      <c r="J7" s="495"/>
      <c r="K7" s="495"/>
      <c r="L7" s="495"/>
      <c r="M7" s="495"/>
      <c r="N7" s="495"/>
      <c r="O7" s="495"/>
      <c r="P7" s="495"/>
      <c r="Q7" s="495"/>
      <c r="R7" s="495"/>
      <c r="S7" s="495"/>
      <c r="T7" s="495"/>
      <c r="U7" s="495"/>
      <c r="V7" s="495"/>
      <c r="W7" s="495"/>
      <c r="X7" s="495"/>
      <c r="Y7" s="495"/>
      <c r="Z7" s="495"/>
      <c r="AA7" s="495"/>
      <c r="AB7" s="495"/>
      <c r="AC7" s="495"/>
      <c r="AD7" s="495"/>
      <c r="AE7" s="495"/>
      <c r="AF7" s="495"/>
      <c r="AG7" s="495"/>
      <c r="AH7" s="496"/>
    </row>
    <row r="8" spans="1:34" ht="10.5" customHeight="1" x14ac:dyDescent="0.2">
      <c r="B8" s="443" t="str">
        <f>'Anexo I. Abreviaturas'!$B$14</f>
        <v>CCAA</v>
      </c>
      <c r="C8" s="444"/>
      <c r="D8" s="444"/>
      <c r="E8" s="444"/>
      <c r="F8" s="445"/>
      <c r="G8" s="512" t="s">
        <v>213</v>
      </c>
      <c r="H8" s="474"/>
      <c r="I8" s="474"/>
      <c r="J8" s="474"/>
      <c r="K8" s="474"/>
      <c r="L8" s="474"/>
      <c r="M8" s="513"/>
      <c r="N8" s="514" t="s">
        <v>214</v>
      </c>
      <c r="O8" s="515"/>
      <c r="P8" s="515"/>
      <c r="Q8" s="515"/>
      <c r="R8" s="515"/>
      <c r="S8" s="515"/>
      <c r="T8" s="479"/>
      <c r="U8" s="514" t="s">
        <v>215</v>
      </c>
      <c r="V8" s="530"/>
      <c r="W8" s="530"/>
      <c r="X8" s="515"/>
      <c r="Y8" s="515"/>
      <c r="Z8" s="515"/>
      <c r="AA8" s="479"/>
      <c r="AB8" s="516" t="str">
        <f>'Anexo II. Términos'!$B$51</f>
        <v>Total</v>
      </c>
      <c r="AC8" s="517"/>
      <c r="AD8" s="517"/>
      <c r="AE8" s="517"/>
      <c r="AF8" s="517"/>
      <c r="AG8" s="517"/>
      <c r="AH8" s="518"/>
    </row>
    <row r="9" spans="1:34" ht="10.5" customHeight="1" x14ac:dyDescent="0.2">
      <c r="B9" s="446"/>
      <c r="C9" s="447"/>
      <c r="D9" s="447"/>
      <c r="E9" s="447"/>
      <c r="F9" s="448"/>
      <c r="G9" s="510" t="str">
        <f>'Anexo II. Términos'!$B$37</f>
        <v>Sin grado</v>
      </c>
      <c r="H9" s="511"/>
      <c r="I9" s="511" t="str">
        <f>'Anexo I. Abreviaturas'!$B$56</f>
        <v>Grado I o II</v>
      </c>
      <c r="J9" s="511"/>
      <c r="K9" s="511" t="str">
        <f>'Anexo I. Abreviaturas'!$B$57</f>
        <v>Grado III</v>
      </c>
      <c r="L9" s="511"/>
      <c r="M9" s="175" t="str">
        <f>'Anexo II. Términos'!$B$51</f>
        <v>Total</v>
      </c>
      <c r="N9" s="510" t="str">
        <f>'Anexo II. Términos'!$B$37</f>
        <v>Sin grado</v>
      </c>
      <c r="O9" s="511"/>
      <c r="P9" s="511" t="str">
        <f>'Anexo I. Abreviaturas'!$B$56</f>
        <v>Grado I o II</v>
      </c>
      <c r="Q9" s="511"/>
      <c r="R9" s="511" t="str">
        <f>'Anexo I. Abreviaturas'!$B$57</f>
        <v>Grado III</v>
      </c>
      <c r="S9" s="511"/>
      <c r="T9" s="175" t="str">
        <f>'Anexo II. Términos'!$B$51</f>
        <v>Total</v>
      </c>
      <c r="U9" s="510" t="str">
        <f>'Anexo II. Términos'!$B$37</f>
        <v>Sin grado</v>
      </c>
      <c r="V9" s="511"/>
      <c r="W9" s="511" t="str">
        <f>'Anexo I. Abreviaturas'!$B$56</f>
        <v>Grado I o II</v>
      </c>
      <c r="X9" s="511"/>
      <c r="Y9" s="511" t="str">
        <f>'Anexo I. Abreviaturas'!$B$57</f>
        <v>Grado III</v>
      </c>
      <c r="Z9" s="511"/>
      <c r="AA9" s="175" t="str">
        <f>'Anexo II. Términos'!$B$51</f>
        <v>Total</v>
      </c>
      <c r="AB9" s="510" t="str">
        <f>'Anexo II. Términos'!$B$37</f>
        <v>Sin grado</v>
      </c>
      <c r="AC9" s="511"/>
      <c r="AD9" s="511" t="str">
        <f>'Anexo I. Abreviaturas'!$B$56</f>
        <v>Grado I o II</v>
      </c>
      <c r="AE9" s="511"/>
      <c r="AF9" s="511" t="str">
        <f>'Anexo I. Abreviaturas'!$B$57</f>
        <v>Grado III</v>
      </c>
      <c r="AG9" s="511"/>
      <c r="AH9" s="175" t="str">
        <f>'Anexo II. Términos'!$B$51</f>
        <v>Total</v>
      </c>
    </row>
    <row r="10" spans="1:34" ht="10.5" customHeight="1" x14ac:dyDescent="0.2">
      <c r="B10" s="449"/>
      <c r="C10" s="450"/>
      <c r="D10" s="450"/>
      <c r="E10" s="450"/>
      <c r="F10" s="451"/>
      <c r="G10" s="52" t="str">
        <f>'Anexo I. Abreviaturas'!$B$16</f>
        <v>Núm.</v>
      </c>
      <c r="H10" s="98" t="str">
        <f>'Anexo I. Abreviaturas'!$B$8</f>
        <v>%</v>
      </c>
      <c r="I10" s="98" t="str">
        <f>'Anexo I. Abreviaturas'!$B$16</f>
        <v>Núm.</v>
      </c>
      <c r="J10" s="98" t="str">
        <f>'Anexo I. Abreviaturas'!$B$8</f>
        <v>%</v>
      </c>
      <c r="K10" s="98" t="str">
        <f>'Anexo I. Abreviaturas'!$B$16</f>
        <v>Núm.</v>
      </c>
      <c r="L10" s="98" t="str">
        <f>'Anexo I. Abreviaturas'!$B$8</f>
        <v>%</v>
      </c>
      <c r="M10" s="53" t="str">
        <f>'Anexo I. Abreviaturas'!$B$16</f>
        <v>Núm.</v>
      </c>
      <c r="N10" s="52" t="str">
        <f>'Anexo I. Abreviaturas'!$B$16</f>
        <v>Núm.</v>
      </c>
      <c r="O10" s="98" t="str">
        <f>'Anexo I. Abreviaturas'!$B$8</f>
        <v>%</v>
      </c>
      <c r="P10" s="98" t="str">
        <f>'Anexo I. Abreviaturas'!$B$16</f>
        <v>Núm.</v>
      </c>
      <c r="Q10" s="98" t="str">
        <f>'Anexo I. Abreviaturas'!$B$8</f>
        <v>%</v>
      </c>
      <c r="R10" s="98" t="str">
        <f>'Anexo I. Abreviaturas'!$B$16</f>
        <v>Núm.</v>
      </c>
      <c r="S10" s="98" t="str">
        <f>'Anexo I. Abreviaturas'!$B$8</f>
        <v>%</v>
      </c>
      <c r="T10" s="53" t="str">
        <f>'Anexo I. Abreviaturas'!$B$16</f>
        <v>Núm.</v>
      </c>
      <c r="U10" s="52" t="str">
        <f>'Anexo I. Abreviaturas'!$B$16</f>
        <v>Núm.</v>
      </c>
      <c r="V10" s="98" t="str">
        <f>'Anexo I. Abreviaturas'!$B$8</f>
        <v>%</v>
      </c>
      <c r="W10" s="98" t="str">
        <f>'Anexo I. Abreviaturas'!$B$16</f>
        <v>Núm.</v>
      </c>
      <c r="X10" s="98" t="str">
        <f>'Anexo I. Abreviaturas'!$B$8</f>
        <v>%</v>
      </c>
      <c r="Y10" s="98" t="str">
        <f>'Anexo I. Abreviaturas'!$B$16</f>
        <v>Núm.</v>
      </c>
      <c r="Z10" s="98" t="str">
        <f>'Anexo I. Abreviaturas'!$B$8</f>
        <v>%</v>
      </c>
      <c r="AA10" s="53" t="str">
        <f>'Anexo I. Abreviaturas'!$B$16</f>
        <v>Núm.</v>
      </c>
      <c r="AB10" s="52" t="str">
        <f>'Anexo I. Abreviaturas'!$B$16</f>
        <v>Núm.</v>
      </c>
      <c r="AC10" s="98" t="str">
        <f>'Anexo I. Abreviaturas'!$B$8</f>
        <v>%</v>
      </c>
      <c r="AD10" s="98" t="str">
        <f>'Anexo I. Abreviaturas'!$B$16</f>
        <v>Núm.</v>
      </c>
      <c r="AE10" s="98" t="str">
        <f>'Anexo I. Abreviaturas'!$B$8</f>
        <v>%</v>
      </c>
      <c r="AF10" s="98" t="str">
        <f>'Anexo I. Abreviaturas'!$B$16</f>
        <v>Núm.</v>
      </c>
      <c r="AG10" s="98" t="str">
        <f>'Anexo I. Abreviaturas'!$B$8</f>
        <v>%</v>
      </c>
      <c r="AH10" s="53" t="str">
        <f>'Anexo I. Abreviaturas'!$B$16</f>
        <v>Núm.</v>
      </c>
    </row>
    <row r="11" spans="1:34" ht="10.5" customHeight="1" x14ac:dyDescent="0.2">
      <c r="B11" s="460" t="s">
        <v>7</v>
      </c>
      <c r="C11" s="461"/>
      <c r="D11" s="461"/>
      <c r="E11" s="461"/>
      <c r="F11" s="462"/>
      <c r="G11" s="75">
        <v>134</v>
      </c>
      <c r="H11" s="241">
        <f t="shared" ref="H11:H29" si="0">IF(G11=0,"-",G11/M11)</f>
        <v>3.218059558117195E-2</v>
      </c>
      <c r="I11" s="178">
        <v>1783</v>
      </c>
      <c r="J11" s="76">
        <f t="shared" ref="J11:J29" si="1">IF(I11=0,"-",I11/M11)</f>
        <v>0.4281940441882805</v>
      </c>
      <c r="K11" s="168">
        <v>2247</v>
      </c>
      <c r="L11" s="241">
        <f t="shared" ref="L11:L29" si="2">IF(K11=0,"-",K11/M11)</f>
        <v>0.53962536023054752</v>
      </c>
      <c r="M11" s="270">
        <f t="shared" ref="M11:M28" si="3">G11+I11+K11</f>
        <v>4164</v>
      </c>
      <c r="N11" s="75">
        <v>34</v>
      </c>
      <c r="O11" s="241">
        <f t="shared" ref="O11:O29" si="4">IF(N11=0,"-",N11/T11)</f>
        <v>1.8743109151047408E-2</v>
      </c>
      <c r="P11" s="178">
        <v>1264</v>
      </c>
      <c r="Q11" s="76">
        <f t="shared" ref="Q11:Q29" si="5">IF(P11=0,"-",P11/T11)</f>
        <v>0.69680264608599785</v>
      </c>
      <c r="R11" s="168">
        <v>516</v>
      </c>
      <c r="S11" s="241">
        <f t="shared" ref="S11:S29" si="6">IF(R11=0,"-",R11/T11)</f>
        <v>0.28445424476295478</v>
      </c>
      <c r="T11" s="270">
        <f t="shared" ref="T11:T28" si="7">N11+P11+R11</f>
        <v>1814</v>
      </c>
      <c r="U11" s="75">
        <v>1</v>
      </c>
      <c r="V11" s="241">
        <f t="shared" ref="V11:V29" si="8">IF(U11=0,"-",U11/AA11)</f>
        <v>3.2786885245901639E-3</v>
      </c>
      <c r="W11" s="178">
        <v>152</v>
      </c>
      <c r="X11" s="76">
        <f t="shared" ref="X11:X29" si="9">IF(W11=0,"-",W11/AA11)</f>
        <v>0.49836065573770494</v>
      </c>
      <c r="Y11" s="168">
        <v>152</v>
      </c>
      <c r="Z11" s="241">
        <f t="shared" ref="Z11:Z29" si="10">IF(Y11=0,"-",Y11/AA11)</f>
        <v>0.49836065573770494</v>
      </c>
      <c r="AA11" s="270">
        <f t="shared" ref="AA11:AA28" si="11">U11+W11+Y11</f>
        <v>305</v>
      </c>
      <c r="AB11" s="132">
        <f t="shared" ref="AB11:AB28" si="12">G11+N11+U11</f>
        <v>169</v>
      </c>
      <c r="AC11" s="245">
        <f t="shared" ref="AC11:AC29" si="13">IF(AB11=0,"-",AB11/AH11)</f>
        <v>2.6897978672608628E-2</v>
      </c>
      <c r="AD11" s="265">
        <f t="shared" ref="AD11:AD28" si="14">I11+P11+W11</f>
        <v>3199</v>
      </c>
      <c r="AE11" s="263">
        <f t="shared" ref="AE11:AE29" si="15">IF(AD11=0,"-",AD11/AH11)</f>
        <v>0.50915167913417159</v>
      </c>
      <c r="AF11" s="230">
        <f t="shared" ref="AF11:AF28" si="16">K11+R11+Y11</f>
        <v>2915</v>
      </c>
      <c r="AG11" s="245">
        <f t="shared" ref="AG11:AG29" si="17">IF(AF11=0,"-",AF11/AH11)</f>
        <v>0.46395034219321979</v>
      </c>
      <c r="AH11" s="234">
        <f t="shared" ref="AH11:AH28" si="18">AB11+AD11+AF11</f>
        <v>6283</v>
      </c>
    </row>
    <row r="12" spans="1:34" ht="10.5" customHeight="1" x14ac:dyDescent="0.2">
      <c r="B12" s="440" t="s">
        <v>6</v>
      </c>
      <c r="C12" s="441"/>
      <c r="D12" s="441"/>
      <c r="E12" s="441"/>
      <c r="F12" s="442"/>
      <c r="G12" s="78">
        <v>177</v>
      </c>
      <c r="H12" s="242">
        <f t="shared" si="0"/>
        <v>0.12403644008409251</v>
      </c>
      <c r="I12" s="108">
        <v>661</v>
      </c>
      <c r="J12" s="72">
        <f t="shared" si="1"/>
        <v>0.46320953048353186</v>
      </c>
      <c r="K12" s="244">
        <v>589</v>
      </c>
      <c r="L12" s="242">
        <f t="shared" si="2"/>
        <v>0.4127540294323756</v>
      </c>
      <c r="M12" s="235">
        <f t="shared" si="3"/>
        <v>1427</v>
      </c>
      <c r="N12" s="78">
        <v>11</v>
      </c>
      <c r="O12" s="242">
        <f t="shared" si="4"/>
        <v>4.3999999999999997E-2</v>
      </c>
      <c r="P12" s="108">
        <v>76</v>
      </c>
      <c r="Q12" s="72">
        <f t="shared" si="5"/>
        <v>0.30399999999999999</v>
      </c>
      <c r="R12" s="244">
        <v>163</v>
      </c>
      <c r="S12" s="242">
        <f t="shared" si="6"/>
        <v>0.65200000000000002</v>
      </c>
      <c r="T12" s="235">
        <f t="shared" si="7"/>
        <v>250</v>
      </c>
      <c r="U12" s="78">
        <v>40</v>
      </c>
      <c r="V12" s="242">
        <f t="shared" si="8"/>
        <v>0.5714285714285714</v>
      </c>
      <c r="W12" s="108">
        <v>20</v>
      </c>
      <c r="X12" s="72">
        <f t="shared" si="9"/>
        <v>0.2857142857142857</v>
      </c>
      <c r="Y12" s="244">
        <v>10</v>
      </c>
      <c r="Z12" s="242">
        <f t="shared" si="10"/>
        <v>0.14285714285714285</v>
      </c>
      <c r="AA12" s="235">
        <f t="shared" si="11"/>
        <v>70</v>
      </c>
      <c r="AB12" s="133">
        <f t="shared" si="12"/>
        <v>228</v>
      </c>
      <c r="AC12" s="237">
        <f t="shared" si="13"/>
        <v>0.13050944476244991</v>
      </c>
      <c r="AD12" s="130">
        <f t="shared" si="14"/>
        <v>757</v>
      </c>
      <c r="AE12" s="177">
        <f t="shared" si="15"/>
        <v>0.43331425300515169</v>
      </c>
      <c r="AF12" s="231">
        <f t="shared" si="16"/>
        <v>762</v>
      </c>
      <c r="AG12" s="237">
        <f t="shared" si="17"/>
        <v>0.43617630223239839</v>
      </c>
      <c r="AH12" s="235">
        <f t="shared" si="18"/>
        <v>1747</v>
      </c>
    </row>
    <row r="13" spans="1:34" ht="10.5" customHeight="1" x14ac:dyDescent="0.2">
      <c r="B13" s="440" t="s">
        <v>9</v>
      </c>
      <c r="C13" s="441"/>
      <c r="D13" s="441"/>
      <c r="E13" s="441"/>
      <c r="F13" s="442"/>
      <c r="G13" s="78">
        <v>35</v>
      </c>
      <c r="H13" s="242">
        <f t="shared" si="0"/>
        <v>6.7437379576107903E-2</v>
      </c>
      <c r="I13" s="108">
        <v>300</v>
      </c>
      <c r="J13" s="72">
        <f t="shared" si="1"/>
        <v>0.5780346820809249</v>
      </c>
      <c r="K13" s="244">
        <v>184</v>
      </c>
      <c r="L13" s="242">
        <f t="shared" si="2"/>
        <v>0.35452793834296725</v>
      </c>
      <c r="M13" s="235">
        <f t="shared" si="3"/>
        <v>519</v>
      </c>
      <c r="N13" s="78">
        <v>0</v>
      </c>
      <c r="O13" s="242" t="str">
        <f t="shared" si="4"/>
        <v>-</v>
      </c>
      <c r="P13" s="108">
        <v>18</v>
      </c>
      <c r="Q13" s="72">
        <f t="shared" si="5"/>
        <v>0.34615384615384615</v>
      </c>
      <c r="R13" s="244">
        <v>34</v>
      </c>
      <c r="S13" s="242">
        <f t="shared" si="6"/>
        <v>0.65384615384615385</v>
      </c>
      <c r="T13" s="235">
        <f t="shared" si="7"/>
        <v>52</v>
      </c>
      <c r="U13" s="78">
        <v>6</v>
      </c>
      <c r="V13" s="242">
        <f t="shared" si="8"/>
        <v>0.1111111111111111</v>
      </c>
      <c r="W13" s="108">
        <v>31</v>
      </c>
      <c r="X13" s="72">
        <f t="shared" si="9"/>
        <v>0.57407407407407407</v>
      </c>
      <c r="Y13" s="244">
        <v>17</v>
      </c>
      <c r="Z13" s="242">
        <f t="shared" si="10"/>
        <v>0.31481481481481483</v>
      </c>
      <c r="AA13" s="235">
        <f t="shared" si="11"/>
        <v>54</v>
      </c>
      <c r="AB13" s="133">
        <f t="shared" si="12"/>
        <v>41</v>
      </c>
      <c r="AC13" s="237">
        <f t="shared" si="13"/>
        <v>6.5600000000000006E-2</v>
      </c>
      <c r="AD13" s="130">
        <f t="shared" si="14"/>
        <v>349</v>
      </c>
      <c r="AE13" s="177">
        <f t="shared" si="15"/>
        <v>0.55840000000000001</v>
      </c>
      <c r="AF13" s="231">
        <f t="shared" si="16"/>
        <v>235</v>
      </c>
      <c r="AG13" s="237">
        <f t="shared" si="17"/>
        <v>0.376</v>
      </c>
      <c r="AH13" s="235">
        <f t="shared" si="18"/>
        <v>625</v>
      </c>
    </row>
    <row r="14" spans="1:34" ht="10.5" customHeight="1" x14ac:dyDescent="0.2">
      <c r="B14" s="440" t="s">
        <v>10</v>
      </c>
      <c r="C14" s="441"/>
      <c r="D14" s="441"/>
      <c r="E14" s="441"/>
      <c r="F14" s="442"/>
      <c r="G14" s="78">
        <v>114</v>
      </c>
      <c r="H14" s="242">
        <f t="shared" si="0"/>
        <v>0.20727272727272728</v>
      </c>
      <c r="I14" s="108">
        <v>282</v>
      </c>
      <c r="J14" s="72">
        <f t="shared" si="1"/>
        <v>0.5127272727272727</v>
      </c>
      <c r="K14" s="244">
        <v>154</v>
      </c>
      <c r="L14" s="242">
        <f t="shared" si="2"/>
        <v>0.28000000000000003</v>
      </c>
      <c r="M14" s="235">
        <f t="shared" si="3"/>
        <v>550</v>
      </c>
      <c r="N14" s="78">
        <v>27</v>
      </c>
      <c r="O14" s="242">
        <f t="shared" si="4"/>
        <v>0.10344827586206896</v>
      </c>
      <c r="P14" s="108">
        <v>84</v>
      </c>
      <c r="Q14" s="72">
        <f t="shared" si="5"/>
        <v>0.32183908045977011</v>
      </c>
      <c r="R14" s="244">
        <v>150</v>
      </c>
      <c r="S14" s="242">
        <f t="shared" si="6"/>
        <v>0.57471264367816088</v>
      </c>
      <c r="T14" s="235">
        <f t="shared" si="7"/>
        <v>261</v>
      </c>
      <c r="U14" s="78">
        <v>0</v>
      </c>
      <c r="V14" s="242" t="str">
        <f t="shared" si="8"/>
        <v>-</v>
      </c>
      <c r="W14" s="108">
        <v>7</v>
      </c>
      <c r="X14" s="72">
        <f t="shared" si="9"/>
        <v>1</v>
      </c>
      <c r="Y14" s="244">
        <v>0</v>
      </c>
      <c r="Z14" s="242" t="str">
        <f t="shared" si="10"/>
        <v>-</v>
      </c>
      <c r="AA14" s="235">
        <f t="shared" si="11"/>
        <v>7</v>
      </c>
      <c r="AB14" s="133">
        <f t="shared" si="12"/>
        <v>141</v>
      </c>
      <c r="AC14" s="237">
        <f t="shared" si="13"/>
        <v>0.17237163814180928</v>
      </c>
      <c r="AD14" s="130">
        <f t="shared" si="14"/>
        <v>373</v>
      </c>
      <c r="AE14" s="177">
        <f t="shared" si="15"/>
        <v>0.45599022004889977</v>
      </c>
      <c r="AF14" s="231">
        <f t="shared" si="16"/>
        <v>304</v>
      </c>
      <c r="AG14" s="237">
        <f t="shared" si="17"/>
        <v>0.37163814180929094</v>
      </c>
      <c r="AH14" s="235">
        <f t="shared" si="18"/>
        <v>818</v>
      </c>
    </row>
    <row r="15" spans="1:34" ht="10.5" customHeight="1" x14ac:dyDescent="0.2">
      <c r="B15" s="440" t="s">
        <v>5</v>
      </c>
      <c r="C15" s="441"/>
      <c r="D15" s="441"/>
      <c r="E15" s="441"/>
      <c r="F15" s="442"/>
      <c r="G15" s="78">
        <v>64</v>
      </c>
      <c r="H15" s="242">
        <f t="shared" si="0"/>
        <v>0.13114754098360656</v>
      </c>
      <c r="I15" s="108">
        <v>278</v>
      </c>
      <c r="J15" s="72">
        <f t="shared" si="1"/>
        <v>0.56967213114754101</v>
      </c>
      <c r="K15" s="244">
        <v>146</v>
      </c>
      <c r="L15" s="242">
        <f t="shared" si="2"/>
        <v>0.29918032786885246</v>
      </c>
      <c r="M15" s="235">
        <f t="shared" si="3"/>
        <v>488</v>
      </c>
      <c r="N15" s="78">
        <v>10</v>
      </c>
      <c r="O15" s="242">
        <f t="shared" si="4"/>
        <v>4.9504950495049507E-2</v>
      </c>
      <c r="P15" s="108">
        <v>88</v>
      </c>
      <c r="Q15" s="72">
        <f t="shared" si="5"/>
        <v>0.43564356435643564</v>
      </c>
      <c r="R15" s="244">
        <v>104</v>
      </c>
      <c r="S15" s="242">
        <f t="shared" si="6"/>
        <v>0.51485148514851486</v>
      </c>
      <c r="T15" s="235">
        <f t="shared" si="7"/>
        <v>202</v>
      </c>
      <c r="U15" s="78">
        <v>7</v>
      </c>
      <c r="V15" s="242">
        <f t="shared" si="8"/>
        <v>2.6315789473684209E-2</v>
      </c>
      <c r="W15" s="108">
        <v>63</v>
      </c>
      <c r="X15" s="72">
        <f t="shared" si="9"/>
        <v>0.23684210526315788</v>
      </c>
      <c r="Y15" s="244">
        <v>196</v>
      </c>
      <c r="Z15" s="242">
        <f t="shared" si="10"/>
        <v>0.73684210526315785</v>
      </c>
      <c r="AA15" s="235">
        <f t="shared" si="11"/>
        <v>266</v>
      </c>
      <c r="AB15" s="133">
        <f t="shared" si="12"/>
        <v>81</v>
      </c>
      <c r="AC15" s="237">
        <f t="shared" si="13"/>
        <v>8.4728033472803346E-2</v>
      </c>
      <c r="AD15" s="130">
        <f t="shared" si="14"/>
        <v>429</v>
      </c>
      <c r="AE15" s="177">
        <f t="shared" si="15"/>
        <v>0.44874476987447698</v>
      </c>
      <c r="AF15" s="231">
        <f t="shared" si="16"/>
        <v>446</v>
      </c>
      <c r="AG15" s="237">
        <f t="shared" si="17"/>
        <v>0.46652719665271969</v>
      </c>
      <c r="AH15" s="235">
        <f t="shared" si="18"/>
        <v>956</v>
      </c>
    </row>
    <row r="16" spans="1:34" ht="10.5" customHeight="1" x14ac:dyDescent="0.2">
      <c r="B16" s="440" t="s">
        <v>4</v>
      </c>
      <c r="C16" s="441"/>
      <c r="D16" s="441"/>
      <c r="E16" s="441"/>
      <c r="F16" s="442"/>
      <c r="G16" s="78">
        <v>12</v>
      </c>
      <c r="H16" s="242">
        <f t="shared" si="0"/>
        <v>4.3165467625899283E-2</v>
      </c>
      <c r="I16" s="108">
        <v>176</v>
      </c>
      <c r="J16" s="72">
        <f t="shared" si="1"/>
        <v>0.63309352517985606</v>
      </c>
      <c r="K16" s="244">
        <v>90</v>
      </c>
      <c r="L16" s="242">
        <f t="shared" si="2"/>
        <v>0.32374100719424459</v>
      </c>
      <c r="M16" s="235">
        <f t="shared" si="3"/>
        <v>278</v>
      </c>
      <c r="N16" s="78">
        <v>12</v>
      </c>
      <c r="O16" s="242">
        <f t="shared" si="4"/>
        <v>6.7796610169491525E-2</v>
      </c>
      <c r="P16" s="108">
        <v>83</v>
      </c>
      <c r="Q16" s="72">
        <f t="shared" si="5"/>
        <v>0.46892655367231639</v>
      </c>
      <c r="R16" s="244">
        <v>82</v>
      </c>
      <c r="S16" s="242">
        <f t="shared" si="6"/>
        <v>0.4632768361581921</v>
      </c>
      <c r="T16" s="235">
        <f t="shared" si="7"/>
        <v>177</v>
      </c>
      <c r="U16" s="78">
        <v>0</v>
      </c>
      <c r="V16" s="242" t="str">
        <f t="shared" si="8"/>
        <v>-</v>
      </c>
      <c r="W16" s="108">
        <v>0</v>
      </c>
      <c r="X16" s="72" t="str">
        <f t="shared" si="9"/>
        <v>-</v>
      </c>
      <c r="Y16" s="244">
        <v>0</v>
      </c>
      <c r="Z16" s="242" t="str">
        <f t="shared" si="10"/>
        <v>-</v>
      </c>
      <c r="AA16" s="235">
        <f t="shared" si="11"/>
        <v>0</v>
      </c>
      <c r="AB16" s="133">
        <f t="shared" si="12"/>
        <v>24</v>
      </c>
      <c r="AC16" s="237">
        <f t="shared" si="13"/>
        <v>5.2747252747252747E-2</v>
      </c>
      <c r="AD16" s="130">
        <f t="shared" si="14"/>
        <v>259</v>
      </c>
      <c r="AE16" s="177">
        <f t="shared" si="15"/>
        <v>0.56923076923076921</v>
      </c>
      <c r="AF16" s="231">
        <f t="shared" si="16"/>
        <v>172</v>
      </c>
      <c r="AG16" s="237">
        <f t="shared" si="17"/>
        <v>0.37802197802197801</v>
      </c>
      <c r="AH16" s="235">
        <f t="shared" si="18"/>
        <v>455</v>
      </c>
    </row>
    <row r="17" spans="2:34" ht="10.5" customHeight="1" x14ac:dyDescent="0.2">
      <c r="B17" s="440" t="s">
        <v>3</v>
      </c>
      <c r="C17" s="441"/>
      <c r="D17" s="441"/>
      <c r="E17" s="441"/>
      <c r="F17" s="442"/>
      <c r="G17" s="78">
        <v>599</v>
      </c>
      <c r="H17" s="242">
        <f t="shared" si="0"/>
        <v>0.16694537346711261</v>
      </c>
      <c r="I17" s="108">
        <v>1963</v>
      </c>
      <c r="J17" s="72">
        <f t="shared" si="1"/>
        <v>0.54710144927536231</v>
      </c>
      <c r="K17" s="244">
        <v>1026</v>
      </c>
      <c r="L17" s="242">
        <f t="shared" si="2"/>
        <v>0.28595317725752506</v>
      </c>
      <c r="M17" s="235">
        <f t="shared" si="3"/>
        <v>3588</v>
      </c>
      <c r="N17" s="78">
        <v>26</v>
      </c>
      <c r="O17" s="242">
        <f t="shared" si="4"/>
        <v>2.4007386888273315E-2</v>
      </c>
      <c r="P17" s="108">
        <v>382</v>
      </c>
      <c r="Q17" s="72">
        <f t="shared" si="5"/>
        <v>0.35272391505078488</v>
      </c>
      <c r="R17" s="244">
        <v>675</v>
      </c>
      <c r="S17" s="242">
        <f t="shared" si="6"/>
        <v>0.62326869806094187</v>
      </c>
      <c r="T17" s="235">
        <f t="shared" si="7"/>
        <v>1083</v>
      </c>
      <c r="U17" s="78">
        <v>7</v>
      </c>
      <c r="V17" s="242">
        <f t="shared" si="8"/>
        <v>5.1094890510948905E-2</v>
      </c>
      <c r="W17" s="108">
        <v>78</v>
      </c>
      <c r="X17" s="72">
        <f t="shared" si="9"/>
        <v>0.56934306569343063</v>
      </c>
      <c r="Y17" s="244">
        <v>52</v>
      </c>
      <c r="Z17" s="242">
        <f t="shared" si="10"/>
        <v>0.37956204379562042</v>
      </c>
      <c r="AA17" s="235">
        <f t="shared" si="11"/>
        <v>137</v>
      </c>
      <c r="AB17" s="133">
        <f t="shared" si="12"/>
        <v>632</v>
      </c>
      <c r="AC17" s="237">
        <f t="shared" si="13"/>
        <v>0.13144758735440931</v>
      </c>
      <c r="AD17" s="130">
        <f t="shared" si="14"/>
        <v>2423</v>
      </c>
      <c r="AE17" s="177">
        <f t="shared" si="15"/>
        <v>0.50395174708818635</v>
      </c>
      <c r="AF17" s="231">
        <f t="shared" si="16"/>
        <v>1753</v>
      </c>
      <c r="AG17" s="237">
        <f t="shared" si="17"/>
        <v>0.36460066555740434</v>
      </c>
      <c r="AH17" s="235">
        <f t="shared" si="18"/>
        <v>4808</v>
      </c>
    </row>
    <row r="18" spans="2:34" ht="10.5" customHeight="1" x14ac:dyDescent="0.2">
      <c r="B18" s="440" t="s">
        <v>11</v>
      </c>
      <c r="C18" s="441"/>
      <c r="D18" s="441"/>
      <c r="E18" s="441"/>
      <c r="F18" s="442"/>
      <c r="G18" s="78">
        <v>106</v>
      </c>
      <c r="H18" s="242">
        <f t="shared" si="0"/>
        <v>9.6188747731397461E-2</v>
      </c>
      <c r="I18" s="108">
        <v>560</v>
      </c>
      <c r="J18" s="72">
        <f t="shared" si="1"/>
        <v>0.50816696914700543</v>
      </c>
      <c r="K18" s="244">
        <v>436</v>
      </c>
      <c r="L18" s="242">
        <f t="shared" si="2"/>
        <v>0.39564428312159711</v>
      </c>
      <c r="M18" s="235">
        <f t="shared" si="3"/>
        <v>1102</v>
      </c>
      <c r="N18" s="78">
        <v>47</v>
      </c>
      <c r="O18" s="242">
        <f t="shared" si="4"/>
        <v>0.12020460358056266</v>
      </c>
      <c r="P18" s="108">
        <v>88</v>
      </c>
      <c r="Q18" s="72">
        <f t="shared" si="5"/>
        <v>0.22506393861892582</v>
      </c>
      <c r="R18" s="244">
        <v>256</v>
      </c>
      <c r="S18" s="242">
        <f t="shared" si="6"/>
        <v>0.65473145780051156</v>
      </c>
      <c r="T18" s="235">
        <f t="shared" si="7"/>
        <v>391</v>
      </c>
      <c r="U18" s="78">
        <v>79</v>
      </c>
      <c r="V18" s="242">
        <f t="shared" si="8"/>
        <v>0.23372781065088757</v>
      </c>
      <c r="W18" s="108">
        <v>122</v>
      </c>
      <c r="X18" s="72">
        <f t="shared" si="9"/>
        <v>0.36094674556213019</v>
      </c>
      <c r="Y18" s="244">
        <v>137</v>
      </c>
      <c r="Z18" s="242">
        <f t="shared" si="10"/>
        <v>0.40532544378698226</v>
      </c>
      <c r="AA18" s="235">
        <f t="shared" si="11"/>
        <v>338</v>
      </c>
      <c r="AB18" s="133">
        <f t="shared" si="12"/>
        <v>232</v>
      </c>
      <c r="AC18" s="237">
        <f t="shared" si="13"/>
        <v>0.12670671764063354</v>
      </c>
      <c r="AD18" s="130">
        <f t="shared" si="14"/>
        <v>770</v>
      </c>
      <c r="AE18" s="177">
        <f t="shared" si="15"/>
        <v>0.42053522665210269</v>
      </c>
      <c r="AF18" s="231">
        <f t="shared" si="16"/>
        <v>829</v>
      </c>
      <c r="AG18" s="237">
        <f t="shared" si="17"/>
        <v>0.4527580557072638</v>
      </c>
      <c r="AH18" s="235">
        <f t="shared" si="18"/>
        <v>1831</v>
      </c>
    </row>
    <row r="19" spans="2:34" ht="10.5" customHeight="1" x14ac:dyDescent="0.2">
      <c r="B19" s="440" t="s">
        <v>12</v>
      </c>
      <c r="C19" s="441"/>
      <c r="D19" s="441"/>
      <c r="E19" s="441"/>
      <c r="F19" s="442"/>
      <c r="G19" s="78">
        <v>642</v>
      </c>
      <c r="H19" s="242">
        <f t="shared" si="0"/>
        <v>9.7199091597274787E-2</v>
      </c>
      <c r="I19" s="108">
        <v>3764</v>
      </c>
      <c r="J19" s="72">
        <f t="shared" si="1"/>
        <v>0.56987130961392884</v>
      </c>
      <c r="K19" s="244">
        <v>2199</v>
      </c>
      <c r="L19" s="242">
        <f t="shared" si="2"/>
        <v>0.33292959878879635</v>
      </c>
      <c r="M19" s="235">
        <f t="shared" si="3"/>
        <v>6605</v>
      </c>
      <c r="N19" s="78">
        <v>16</v>
      </c>
      <c r="O19" s="242">
        <f t="shared" si="4"/>
        <v>4.5845272206303724E-2</v>
      </c>
      <c r="P19" s="108">
        <v>96</v>
      </c>
      <c r="Q19" s="72">
        <f t="shared" si="5"/>
        <v>0.27507163323782235</v>
      </c>
      <c r="R19" s="244">
        <v>237</v>
      </c>
      <c r="S19" s="242">
        <f t="shared" si="6"/>
        <v>0.6790830945558739</v>
      </c>
      <c r="T19" s="235">
        <f t="shared" si="7"/>
        <v>349</v>
      </c>
      <c r="U19" s="78">
        <v>13</v>
      </c>
      <c r="V19" s="242">
        <f t="shared" si="8"/>
        <v>1.5834348355663823E-2</v>
      </c>
      <c r="W19" s="108">
        <v>262</v>
      </c>
      <c r="X19" s="72">
        <f t="shared" si="9"/>
        <v>0.31912302070645554</v>
      </c>
      <c r="Y19" s="244">
        <v>546</v>
      </c>
      <c r="Z19" s="242">
        <f t="shared" si="10"/>
        <v>0.66504263093788063</v>
      </c>
      <c r="AA19" s="235">
        <f t="shared" si="11"/>
        <v>821</v>
      </c>
      <c r="AB19" s="133">
        <f t="shared" si="12"/>
        <v>671</v>
      </c>
      <c r="AC19" s="237">
        <f t="shared" si="13"/>
        <v>8.6302250803858518E-2</v>
      </c>
      <c r="AD19" s="130">
        <f t="shared" si="14"/>
        <v>4122</v>
      </c>
      <c r="AE19" s="177">
        <f t="shared" si="15"/>
        <v>0.53016077170418008</v>
      </c>
      <c r="AF19" s="231">
        <f t="shared" si="16"/>
        <v>2982</v>
      </c>
      <c r="AG19" s="237">
        <f t="shared" si="17"/>
        <v>0.38353697749196142</v>
      </c>
      <c r="AH19" s="235">
        <f t="shared" si="18"/>
        <v>7775</v>
      </c>
    </row>
    <row r="20" spans="2:34" ht="10.5" customHeight="1" x14ac:dyDescent="0.2">
      <c r="B20" s="440" t="s">
        <v>2</v>
      </c>
      <c r="C20" s="441"/>
      <c r="D20" s="441"/>
      <c r="E20" s="441"/>
      <c r="F20" s="442"/>
      <c r="G20" s="78">
        <v>134</v>
      </c>
      <c r="H20" s="242">
        <f t="shared" si="0"/>
        <v>9.2159559834938107E-2</v>
      </c>
      <c r="I20" s="108">
        <v>838</v>
      </c>
      <c r="J20" s="72">
        <f t="shared" si="1"/>
        <v>0.5763411279229711</v>
      </c>
      <c r="K20" s="244">
        <v>482</v>
      </c>
      <c r="L20" s="242">
        <f t="shared" si="2"/>
        <v>0.33149931224209078</v>
      </c>
      <c r="M20" s="235">
        <f t="shared" si="3"/>
        <v>1454</v>
      </c>
      <c r="N20" s="78">
        <v>0</v>
      </c>
      <c r="O20" s="242" t="str">
        <f t="shared" si="4"/>
        <v>-</v>
      </c>
      <c r="P20" s="108">
        <v>118</v>
      </c>
      <c r="Q20" s="72">
        <f t="shared" si="5"/>
        <v>0.22648752399232247</v>
      </c>
      <c r="R20" s="244">
        <v>403</v>
      </c>
      <c r="S20" s="242">
        <f t="shared" si="6"/>
        <v>0.77351247600767759</v>
      </c>
      <c r="T20" s="235">
        <f t="shared" si="7"/>
        <v>521</v>
      </c>
      <c r="U20" s="78">
        <v>9</v>
      </c>
      <c r="V20" s="242">
        <f t="shared" si="8"/>
        <v>2.8037383177570093E-2</v>
      </c>
      <c r="W20" s="108">
        <v>184</v>
      </c>
      <c r="X20" s="72">
        <f t="shared" si="9"/>
        <v>0.57320872274143297</v>
      </c>
      <c r="Y20" s="244">
        <v>128</v>
      </c>
      <c r="Z20" s="242">
        <f t="shared" si="10"/>
        <v>0.39875389408099687</v>
      </c>
      <c r="AA20" s="235">
        <f t="shared" si="11"/>
        <v>321</v>
      </c>
      <c r="AB20" s="133">
        <f t="shared" si="12"/>
        <v>143</v>
      </c>
      <c r="AC20" s="237">
        <f t="shared" si="13"/>
        <v>6.2282229965156796E-2</v>
      </c>
      <c r="AD20" s="130">
        <f t="shared" si="14"/>
        <v>1140</v>
      </c>
      <c r="AE20" s="177">
        <f t="shared" si="15"/>
        <v>0.49651567944250868</v>
      </c>
      <c r="AF20" s="231">
        <f t="shared" si="16"/>
        <v>1013</v>
      </c>
      <c r="AG20" s="237">
        <f t="shared" si="17"/>
        <v>0.44120209059233451</v>
      </c>
      <c r="AH20" s="235">
        <f t="shared" si="18"/>
        <v>2296</v>
      </c>
    </row>
    <row r="21" spans="2:34" ht="10.5" customHeight="1" x14ac:dyDescent="0.2">
      <c r="B21" s="440" t="s">
        <v>1</v>
      </c>
      <c r="C21" s="441"/>
      <c r="D21" s="441"/>
      <c r="E21" s="441"/>
      <c r="F21" s="442"/>
      <c r="G21" s="78">
        <v>142</v>
      </c>
      <c r="H21" s="242">
        <f t="shared" si="0"/>
        <v>0.17839195979899497</v>
      </c>
      <c r="I21" s="108">
        <v>401</v>
      </c>
      <c r="J21" s="72">
        <f t="shared" si="1"/>
        <v>0.50376884422110557</v>
      </c>
      <c r="K21" s="244">
        <v>253</v>
      </c>
      <c r="L21" s="242">
        <f t="shared" si="2"/>
        <v>0.31783919597989951</v>
      </c>
      <c r="M21" s="235">
        <f t="shared" si="3"/>
        <v>796</v>
      </c>
      <c r="N21" s="78">
        <v>22</v>
      </c>
      <c r="O21" s="242">
        <f t="shared" si="4"/>
        <v>4.9661399548532728E-2</v>
      </c>
      <c r="P21" s="108">
        <v>180</v>
      </c>
      <c r="Q21" s="72">
        <f t="shared" si="5"/>
        <v>0.40632054176072235</v>
      </c>
      <c r="R21" s="244">
        <v>241</v>
      </c>
      <c r="S21" s="242">
        <f t="shared" si="6"/>
        <v>0.54401805869074493</v>
      </c>
      <c r="T21" s="235">
        <f t="shared" si="7"/>
        <v>443</v>
      </c>
      <c r="U21" s="78">
        <v>42</v>
      </c>
      <c r="V21" s="242">
        <f t="shared" si="8"/>
        <v>0.34426229508196721</v>
      </c>
      <c r="W21" s="108">
        <v>45</v>
      </c>
      <c r="X21" s="72">
        <f t="shared" si="9"/>
        <v>0.36885245901639346</v>
      </c>
      <c r="Y21" s="244">
        <v>35</v>
      </c>
      <c r="Z21" s="242">
        <f t="shared" si="10"/>
        <v>0.28688524590163933</v>
      </c>
      <c r="AA21" s="235">
        <f t="shared" si="11"/>
        <v>122</v>
      </c>
      <c r="AB21" s="133">
        <f t="shared" si="12"/>
        <v>206</v>
      </c>
      <c r="AC21" s="237">
        <f t="shared" si="13"/>
        <v>0.15135929463629685</v>
      </c>
      <c r="AD21" s="130">
        <f t="shared" si="14"/>
        <v>626</v>
      </c>
      <c r="AE21" s="177">
        <f t="shared" si="15"/>
        <v>0.45995591476855252</v>
      </c>
      <c r="AF21" s="231">
        <f t="shared" si="16"/>
        <v>529</v>
      </c>
      <c r="AG21" s="237">
        <f t="shared" si="17"/>
        <v>0.3886847905951506</v>
      </c>
      <c r="AH21" s="235">
        <f t="shared" si="18"/>
        <v>1361</v>
      </c>
    </row>
    <row r="22" spans="2:34" ht="10.5" customHeight="1" x14ac:dyDescent="0.2">
      <c r="B22" s="440" t="s">
        <v>8</v>
      </c>
      <c r="C22" s="441"/>
      <c r="D22" s="441"/>
      <c r="E22" s="441"/>
      <c r="F22" s="442"/>
      <c r="G22" s="78">
        <v>148</v>
      </c>
      <c r="H22" s="242">
        <f t="shared" si="0"/>
        <v>8.5697741748697168E-2</v>
      </c>
      <c r="I22" s="108">
        <v>783</v>
      </c>
      <c r="J22" s="72">
        <f t="shared" si="1"/>
        <v>0.45338737695425596</v>
      </c>
      <c r="K22" s="244">
        <v>796</v>
      </c>
      <c r="L22" s="242">
        <f t="shared" si="2"/>
        <v>0.46091488129704689</v>
      </c>
      <c r="M22" s="235">
        <f t="shared" si="3"/>
        <v>1727</v>
      </c>
      <c r="N22" s="78">
        <v>42</v>
      </c>
      <c r="O22" s="242">
        <f t="shared" si="4"/>
        <v>9.3126385809312637E-2</v>
      </c>
      <c r="P22" s="108">
        <v>81</v>
      </c>
      <c r="Q22" s="72">
        <f t="shared" si="5"/>
        <v>0.17960088691796008</v>
      </c>
      <c r="R22" s="244">
        <v>328</v>
      </c>
      <c r="S22" s="242">
        <f t="shared" si="6"/>
        <v>0.72727272727272729</v>
      </c>
      <c r="T22" s="235">
        <f t="shared" si="7"/>
        <v>451</v>
      </c>
      <c r="U22" s="78">
        <v>30</v>
      </c>
      <c r="V22" s="242">
        <f t="shared" si="8"/>
        <v>0.15873015873015872</v>
      </c>
      <c r="W22" s="108">
        <v>105</v>
      </c>
      <c r="X22" s="72">
        <f t="shared" si="9"/>
        <v>0.55555555555555558</v>
      </c>
      <c r="Y22" s="244">
        <v>54</v>
      </c>
      <c r="Z22" s="242">
        <f t="shared" si="10"/>
        <v>0.2857142857142857</v>
      </c>
      <c r="AA22" s="235">
        <f t="shared" si="11"/>
        <v>189</v>
      </c>
      <c r="AB22" s="133">
        <f t="shared" si="12"/>
        <v>220</v>
      </c>
      <c r="AC22" s="237">
        <f t="shared" si="13"/>
        <v>9.2944655682298274E-2</v>
      </c>
      <c r="AD22" s="130">
        <f t="shared" si="14"/>
        <v>969</v>
      </c>
      <c r="AE22" s="177">
        <f t="shared" si="15"/>
        <v>0.40937896070975921</v>
      </c>
      <c r="AF22" s="231">
        <f t="shared" si="16"/>
        <v>1178</v>
      </c>
      <c r="AG22" s="237">
        <f t="shared" si="17"/>
        <v>0.49767638360794253</v>
      </c>
      <c r="AH22" s="235">
        <f t="shared" si="18"/>
        <v>2367</v>
      </c>
    </row>
    <row r="23" spans="2:34" ht="10.5" customHeight="1" x14ac:dyDescent="0.2">
      <c r="B23" s="440" t="s">
        <v>13</v>
      </c>
      <c r="C23" s="441"/>
      <c r="D23" s="441"/>
      <c r="E23" s="441"/>
      <c r="F23" s="442"/>
      <c r="G23" s="78">
        <v>0</v>
      </c>
      <c r="H23" s="242" t="str">
        <f t="shared" si="0"/>
        <v>-</v>
      </c>
      <c r="I23" s="108">
        <v>0</v>
      </c>
      <c r="J23" s="72" t="str">
        <f t="shared" si="1"/>
        <v>-</v>
      </c>
      <c r="K23" s="244">
        <v>0</v>
      </c>
      <c r="L23" s="242" t="str">
        <f t="shared" si="2"/>
        <v>-</v>
      </c>
      <c r="M23" s="235">
        <f t="shared" si="3"/>
        <v>0</v>
      </c>
      <c r="N23" s="78">
        <v>0</v>
      </c>
      <c r="O23" s="242" t="str">
        <f t="shared" si="4"/>
        <v>-</v>
      </c>
      <c r="P23" s="108">
        <v>0</v>
      </c>
      <c r="Q23" s="72" t="str">
        <f t="shared" si="5"/>
        <v>-</v>
      </c>
      <c r="R23" s="244">
        <v>0</v>
      </c>
      <c r="S23" s="242" t="str">
        <f t="shared" si="6"/>
        <v>-</v>
      </c>
      <c r="T23" s="235">
        <f t="shared" si="7"/>
        <v>0</v>
      </c>
      <c r="U23" s="78">
        <v>0</v>
      </c>
      <c r="V23" s="242" t="str">
        <f t="shared" si="8"/>
        <v>-</v>
      </c>
      <c r="W23" s="108">
        <v>0</v>
      </c>
      <c r="X23" s="72" t="str">
        <f t="shared" si="9"/>
        <v>-</v>
      </c>
      <c r="Y23" s="244">
        <v>0</v>
      </c>
      <c r="Z23" s="242" t="str">
        <f t="shared" si="10"/>
        <v>-</v>
      </c>
      <c r="AA23" s="235">
        <f t="shared" si="11"/>
        <v>0</v>
      </c>
      <c r="AB23" s="133">
        <f t="shared" si="12"/>
        <v>0</v>
      </c>
      <c r="AC23" s="237" t="str">
        <f t="shared" si="13"/>
        <v>-</v>
      </c>
      <c r="AD23" s="130">
        <f t="shared" si="14"/>
        <v>0</v>
      </c>
      <c r="AE23" s="177" t="str">
        <f t="shared" si="15"/>
        <v>-</v>
      </c>
      <c r="AF23" s="231">
        <f t="shared" si="16"/>
        <v>0</v>
      </c>
      <c r="AG23" s="237" t="str">
        <f t="shared" si="17"/>
        <v>-</v>
      </c>
      <c r="AH23" s="235">
        <f t="shared" si="18"/>
        <v>0</v>
      </c>
    </row>
    <row r="24" spans="2:34" ht="10.5" customHeight="1" x14ac:dyDescent="0.2">
      <c r="B24" s="440" t="s">
        <v>14</v>
      </c>
      <c r="C24" s="441"/>
      <c r="D24" s="441"/>
      <c r="E24" s="441"/>
      <c r="F24" s="442"/>
      <c r="G24" s="78">
        <v>13</v>
      </c>
      <c r="H24" s="242">
        <f t="shared" si="0"/>
        <v>1.5681544028950542E-2</v>
      </c>
      <c r="I24" s="108">
        <v>491</v>
      </c>
      <c r="J24" s="72">
        <f t="shared" si="1"/>
        <v>0.59227985524728588</v>
      </c>
      <c r="K24" s="244">
        <v>325</v>
      </c>
      <c r="L24" s="242">
        <f t="shared" si="2"/>
        <v>0.39203860072376356</v>
      </c>
      <c r="M24" s="235">
        <f t="shared" si="3"/>
        <v>829</v>
      </c>
      <c r="N24" s="78">
        <v>1</v>
      </c>
      <c r="O24" s="242">
        <f t="shared" si="4"/>
        <v>3.968253968253968E-3</v>
      </c>
      <c r="P24" s="108">
        <v>33</v>
      </c>
      <c r="Q24" s="72">
        <f t="shared" si="5"/>
        <v>0.13095238095238096</v>
      </c>
      <c r="R24" s="244">
        <v>218</v>
      </c>
      <c r="S24" s="242">
        <f t="shared" si="6"/>
        <v>0.86507936507936511</v>
      </c>
      <c r="T24" s="235">
        <f t="shared" si="7"/>
        <v>252</v>
      </c>
      <c r="U24" s="78">
        <v>0</v>
      </c>
      <c r="V24" s="242" t="str">
        <f t="shared" si="8"/>
        <v>-</v>
      </c>
      <c r="W24" s="108">
        <v>0</v>
      </c>
      <c r="X24" s="72" t="str">
        <f t="shared" si="9"/>
        <v>-</v>
      </c>
      <c r="Y24" s="244">
        <v>0</v>
      </c>
      <c r="Z24" s="242" t="str">
        <f t="shared" si="10"/>
        <v>-</v>
      </c>
      <c r="AA24" s="235">
        <f t="shared" si="11"/>
        <v>0</v>
      </c>
      <c r="AB24" s="133">
        <f t="shared" si="12"/>
        <v>14</v>
      </c>
      <c r="AC24" s="237">
        <f t="shared" si="13"/>
        <v>1.2950971322849213E-2</v>
      </c>
      <c r="AD24" s="130">
        <f t="shared" si="14"/>
        <v>524</v>
      </c>
      <c r="AE24" s="177">
        <f t="shared" si="15"/>
        <v>0.48473635522664199</v>
      </c>
      <c r="AF24" s="231">
        <f t="shared" si="16"/>
        <v>543</v>
      </c>
      <c r="AG24" s="237">
        <f t="shared" si="17"/>
        <v>0.50231267345050878</v>
      </c>
      <c r="AH24" s="235">
        <f t="shared" si="18"/>
        <v>1081</v>
      </c>
    </row>
    <row r="25" spans="2:34" ht="10.5" customHeight="1" x14ac:dyDescent="0.2">
      <c r="B25" s="440" t="s">
        <v>15</v>
      </c>
      <c r="C25" s="441"/>
      <c r="D25" s="441"/>
      <c r="E25" s="441"/>
      <c r="F25" s="442"/>
      <c r="G25" s="78">
        <v>86</v>
      </c>
      <c r="H25" s="242">
        <f t="shared" si="0"/>
        <v>0.33992094861660077</v>
      </c>
      <c r="I25" s="108">
        <v>154</v>
      </c>
      <c r="J25" s="72">
        <f t="shared" si="1"/>
        <v>0.60869565217391308</v>
      </c>
      <c r="K25" s="244">
        <v>13</v>
      </c>
      <c r="L25" s="242">
        <f t="shared" si="2"/>
        <v>5.1383399209486168E-2</v>
      </c>
      <c r="M25" s="235">
        <f t="shared" si="3"/>
        <v>253</v>
      </c>
      <c r="N25" s="78">
        <v>6</v>
      </c>
      <c r="O25" s="242">
        <f t="shared" si="4"/>
        <v>1</v>
      </c>
      <c r="P25" s="108">
        <v>0</v>
      </c>
      <c r="Q25" s="72" t="str">
        <f t="shared" si="5"/>
        <v>-</v>
      </c>
      <c r="R25" s="244">
        <v>0</v>
      </c>
      <c r="S25" s="242" t="str">
        <f t="shared" si="6"/>
        <v>-</v>
      </c>
      <c r="T25" s="235">
        <f t="shared" si="7"/>
        <v>6</v>
      </c>
      <c r="U25" s="78">
        <v>37</v>
      </c>
      <c r="V25" s="242">
        <f t="shared" si="8"/>
        <v>0.63793103448275867</v>
      </c>
      <c r="W25" s="108">
        <v>21</v>
      </c>
      <c r="X25" s="72">
        <f t="shared" si="9"/>
        <v>0.36206896551724138</v>
      </c>
      <c r="Y25" s="244">
        <v>0</v>
      </c>
      <c r="Z25" s="242" t="str">
        <f t="shared" si="10"/>
        <v>-</v>
      </c>
      <c r="AA25" s="235">
        <f t="shared" si="11"/>
        <v>58</v>
      </c>
      <c r="AB25" s="133">
        <f t="shared" si="12"/>
        <v>129</v>
      </c>
      <c r="AC25" s="237">
        <f t="shared" si="13"/>
        <v>0.40694006309148267</v>
      </c>
      <c r="AD25" s="130">
        <f t="shared" si="14"/>
        <v>175</v>
      </c>
      <c r="AE25" s="177">
        <f t="shared" si="15"/>
        <v>0.55205047318611988</v>
      </c>
      <c r="AF25" s="231">
        <f t="shared" si="16"/>
        <v>13</v>
      </c>
      <c r="AG25" s="237">
        <f t="shared" si="17"/>
        <v>4.1009463722397478E-2</v>
      </c>
      <c r="AH25" s="235">
        <f t="shared" si="18"/>
        <v>317</v>
      </c>
    </row>
    <row r="26" spans="2:34" ht="10.5" customHeight="1" x14ac:dyDescent="0.2">
      <c r="B26" s="440" t="s">
        <v>16</v>
      </c>
      <c r="C26" s="441"/>
      <c r="D26" s="441"/>
      <c r="E26" s="441"/>
      <c r="F26" s="442"/>
      <c r="G26" s="78">
        <v>35</v>
      </c>
      <c r="H26" s="242">
        <f t="shared" si="0"/>
        <v>0.32407407407407407</v>
      </c>
      <c r="I26" s="108">
        <v>37</v>
      </c>
      <c r="J26" s="72">
        <f t="shared" si="1"/>
        <v>0.34259259259259262</v>
      </c>
      <c r="K26" s="244">
        <v>36</v>
      </c>
      <c r="L26" s="242">
        <f t="shared" si="2"/>
        <v>0.33333333333333331</v>
      </c>
      <c r="M26" s="235">
        <f t="shared" si="3"/>
        <v>108</v>
      </c>
      <c r="N26" s="78">
        <v>0</v>
      </c>
      <c r="O26" s="242" t="str">
        <f t="shared" si="4"/>
        <v>-</v>
      </c>
      <c r="P26" s="108">
        <v>0</v>
      </c>
      <c r="Q26" s="72" t="str">
        <f t="shared" si="5"/>
        <v>-</v>
      </c>
      <c r="R26" s="244">
        <v>0</v>
      </c>
      <c r="S26" s="242" t="str">
        <f t="shared" si="6"/>
        <v>-</v>
      </c>
      <c r="T26" s="235">
        <f t="shared" si="7"/>
        <v>0</v>
      </c>
      <c r="U26" s="78">
        <v>0</v>
      </c>
      <c r="V26" s="242" t="str">
        <f t="shared" si="8"/>
        <v>-</v>
      </c>
      <c r="W26" s="108">
        <v>15</v>
      </c>
      <c r="X26" s="72">
        <f t="shared" si="9"/>
        <v>0.83333333333333337</v>
      </c>
      <c r="Y26" s="244">
        <v>3</v>
      </c>
      <c r="Z26" s="242">
        <f t="shared" si="10"/>
        <v>0.16666666666666666</v>
      </c>
      <c r="AA26" s="235">
        <f t="shared" si="11"/>
        <v>18</v>
      </c>
      <c r="AB26" s="133">
        <f t="shared" si="12"/>
        <v>35</v>
      </c>
      <c r="AC26" s="237">
        <f t="shared" si="13"/>
        <v>0.27777777777777779</v>
      </c>
      <c r="AD26" s="130">
        <f t="shared" si="14"/>
        <v>52</v>
      </c>
      <c r="AE26" s="177">
        <f t="shared" si="15"/>
        <v>0.41269841269841268</v>
      </c>
      <c r="AF26" s="231">
        <f t="shared" si="16"/>
        <v>39</v>
      </c>
      <c r="AG26" s="237">
        <f t="shared" si="17"/>
        <v>0.30952380952380953</v>
      </c>
      <c r="AH26" s="235">
        <f t="shared" si="18"/>
        <v>126</v>
      </c>
    </row>
    <row r="27" spans="2:34" ht="10.5" customHeight="1" x14ac:dyDescent="0.2">
      <c r="B27" s="440" t="s">
        <v>17</v>
      </c>
      <c r="C27" s="441"/>
      <c r="D27" s="441"/>
      <c r="E27" s="441"/>
      <c r="F27" s="442"/>
      <c r="G27" s="78">
        <v>0</v>
      </c>
      <c r="H27" s="242" t="str">
        <f t="shared" si="0"/>
        <v>-</v>
      </c>
      <c r="I27" s="108">
        <v>0</v>
      </c>
      <c r="J27" s="72" t="str">
        <f t="shared" si="1"/>
        <v>-</v>
      </c>
      <c r="K27" s="244">
        <v>0</v>
      </c>
      <c r="L27" s="242" t="str">
        <f t="shared" si="2"/>
        <v>-</v>
      </c>
      <c r="M27" s="235">
        <f t="shared" si="3"/>
        <v>0</v>
      </c>
      <c r="N27" s="78">
        <v>0</v>
      </c>
      <c r="O27" s="242" t="str">
        <f t="shared" si="4"/>
        <v>-</v>
      </c>
      <c r="P27" s="108">
        <v>0</v>
      </c>
      <c r="Q27" s="72" t="str">
        <f t="shared" si="5"/>
        <v>-</v>
      </c>
      <c r="R27" s="244">
        <v>0</v>
      </c>
      <c r="S27" s="242" t="str">
        <f t="shared" si="6"/>
        <v>-</v>
      </c>
      <c r="T27" s="235">
        <f t="shared" si="7"/>
        <v>0</v>
      </c>
      <c r="U27" s="78">
        <v>0</v>
      </c>
      <c r="V27" s="242" t="str">
        <f t="shared" si="8"/>
        <v>-</v>
      </c>
      <c r="W27" s="108">
        <v>0</v>
      </c>
      <c r="X27" s="72" t="str">
        <f t="shared" si="9"/>
        <v>-</v>
      </c>
      <c r="Y27" s="244">
        <v>0</v>
      </c>
      <c r="Z27" s="242" t="str">
        <f t="shared" si="10"/>
        <v>-</v>
      </c>
      <c r="AA27" s="235">
        <f t="shared" si="11"/>
        <v>0</v>
      </c>
      <c r="AB27" s="133">
        <f t="shared" si="12"/>
        <v>0</v>
      </c>
      <c r="AC27" s="237" t="str">
        <f t="shared" si="13"/>
        <v>-</v>
      </c>
      <c r="AD27" s="130">
        <f t="shared" si="14"/>
        <v>0</v>
      </c>
      <c r="AE27" s="177" t="str">
        <f t="shared" si="15"/>
        <v>-</v>
      </c>
      <c r="AF27" s="231">
        <f t="shared" si="16"/>
        <v>0</v>
      </c>
      <c r="AG27" s="237" t="str">
        <f t="shared" si="17"/>
        <v>-</v>
      </c>
      <c r="AH27" s="235">
        <f t="shared" si="18"/>
        <v>0</v>
      </c>
    </row>
    <row r="28" spans="2:34" ht="10.5" customHeight="1" x14ac:dyDescent="0.2">
      <c r="B28" s="440" t="s">
        <v>0</v>
      </c>
      <c r="C28" s="441"/>
      <c r="D28" s="441"/>
      <c r="E28" s="441"/>
      <c r="F28" s="442"/>
      <c r="G28" s="78">
        <v>16</v>
      </c>
      <c r="H28" s="242">
        <f t="shared" si="0"/>
        <v>0.30188679245283018</v>
      </c>
      <c r="I28" s="108">
        <v>21</v>
      </c>
      <c r="J28" s="72">
        <f t="shared" si="1"/>
        <v>0.39622641509433965</v>
      </c>
      <c r="K28" s="244">
        <v>16</v>
      </c>
      <c r="L28" s="242">
        <f t="shared" si="2"/>
        <v>0.30188679245283018</v>
      </c>
      <c r="M28" s="235">
        <f t="shared" si="3"/>
        <v>53</v>
      </c>
      <c r="N28" s="78">
        <v>0</v>
      </c>
      <c r="O28" s="242" t="str">
        <f t="shared" si="4"/>
        <v>-</v>
      </c>
      <c r="P28" s="108">
        <v>0</v>
      </c>
      <c r="Q28" s="72" t="str">
        <f t="shared" si="5"/>
        <v>-</v>
      </c>
      <c r="R28" s="244">
        <v>0</v>
      </c>
      <c r="S28" s="242" t="str">
        <f t="shared" si="6"/>
        <v>-</v>
      </c>
      <c r="T28" s="235">
        <f t="shared" si="7"/>
        <v>0</v>
      </c>
      <c r="U28" s="78">
        <v>5</v>
      </c>
      <c r="V28" s="242">
        <f t="shared" si="8"/>
        <v>0.14285714285714285</v>
      </c>
      <c r="W28" s="108">
        <v>10</v>
      </c>
      <c r="X28" s="72">
        <f t="shared" si="9"/>
        <v>0.2857142857142857</v>
      </c>
      <c r="Y28" s="244">
        <v>20</v>
      </c>
      <c r="Z28" s="242">
        <f t="shared" si="10"/>
        <v>0.5714285714285714</v>
      </c>
      <c r="AA28" s="235">
        <f t="shared" si="11"/>
        <v>35</v>
      </c>
      <c r="AB28" s="133">
        <f t="shared" si="12"/>
        <v>21</v>
      </c>
      <c r="AC28" s="237">
        <f t="shared" si="13"/>
        <v>0.23863636363636365</v>
      </c>
      <c r="AD28" s="130">
        <f t="shared" si="14"/>
        <v>31</v>
      </c>
      <c r="AE28" s="177">
        <f t="shared" si="15"/>
        <v>0.35227272727272729</v>
      </c>
      <c r="AF28" s="231">
        <f t="shared" si="16"/>
        <v>36</v>
      </c>
      <c r="AG28" s="237">
        <f t="shared" si="17"/>
        <v>0.40909090909090912</v>
      </c>
      <c r="AH28" s="235">
        <f t="shared" si="18"/>
        <v>88</v>
      </c>
    </row>
    <row r="29" spans="2:34" ht="10.5" customHeight="1" x14ac:dyDescent="0.2">
      <c r="B29" s="463" t="str">
        <f>'Anexo II. Términos'!$B$52</f>
        <v>Total nacional</v>
      </c>
      <c r="C29" s="464"/>
      <c r="D29" s="464"/>
      <c r="E29" s="464"/>
      <c r="F29" s="465"/>
      <c r="G29" s="80">
        <f>SUM(G11:G28)</f>
        <v>2457</v>
      </c>
      <c r="H29" s="243">
        <f t="shared" si="0"/>
        <v>0.10262729209306211</v>
      </c>
      <c r="I29" s="214">
        <f>SUM(I11:I28)</f>
        <v>12492</v>
      </c>
      <c r="J29" s="99">
        <f t="shared" si="1"/>
        <v>0.52178271584311431</v>
      </c>
      <c r="K29" s="238">
        <f>SUM(K11:K28)</f>
        <v>8992</v>
      </c>
      <c r="L29" s="239">
        <f t="shared" si="2"/>
        <v>0.37558999206382354</v>
      </c>
      <c r="M29" s="236">
        <f>SUM(M11:M28)</f>
        <v>23941</v>
      </c>
      <c r="N29" s="80">
        <f>SUM(N11:N28)</f>
        <v>254</v>
      </c>
      <c r="O29" s="243">
        <f t="shared" si="4"/>
        <v>4.0626999360204731E-2</v>
      </c>
      <c r="P29" s="214">
        <f>SUM(P11:P28)</f>
        <v>2591</v>
      </c>
      <c r="Q29" s="99">
        <f t="shared" si="5"/>
        <v>0.41442738323736406</v>
      </c>
      <c r="R29" s="238">
        <f>SUM(R11:R28)</f>
        <v>3407</v>
      </c>
      <c r="S29" s="239">
        <f t="shared" si="6"/>
        <v>0.54494561740243119</v>
      </c>
      <c r="T29" s="236">
        <f>SUM(T11:T28)</f>
        <v>6252</v>
      </c>
      <c r="U29" s="80">
        <f>SUM(U11:U28)</f>
        <v>276</v>
      </c>
      <c r="V29" s="243">
        <f t="shared" si="8"/>
        <v>0.10069317767238234</v>
      </c>
      <c r="W29" s="214">
        <f>SUM(W11:W28)</f>
        <v>1115</v>
      </c>
      <c r="X29" s="99">
        <f t="shared" si="9"/>
        <v>0.40678584458226924</v>
      </c>
      <c r="Y29" s="238">
        <f>SUM(Y11:Y28)</f>
        <v>1350</v>
      </c>
      <c r="Z29" s="239">
        <f t="shared" si="10"/>
        <v>0.49252097774534842</v>
      </c>
      <c r="AA29" s="236">
        <f>SUM(AA11:AA28)</f>
        <v>2741</v>
      </c>
      <c r="AB29" s="80">
        <f>SUM(AB11:AB28)</f>
        <v>2987</v>
      </c>
      <c r="AC29" s="243">
        <f t="shared" si="13"/>
        <v>9.0696544604360232E-2</v>
      </c>
      <c r="AD29" s="214">
        <f>SUM(AD11:AD28)</f>
        <v>16198</v>
      </c>
      <c r="AE29" s="99">
        <f t="shared" si="15"/>
        <v>0.49183214914677842</v>
      </c>
      <c r="AF29" s="229">
        <f>SUM(AF11:AF28)</f>
        <v>13749</v>
      </c>
      <c r="AG29" s="243">
        <f t="shared" si="17"/>
        <v>0.41747130624886136</v>
      </c>
      <c r="AH29" s="236">
        <f>SUM(AH11:AH28)</f>
        <v>32934</v>
      </c>
    </row>
    <row r="30" spans="2:34" ht="10.5" customHeight="1" x14ac:dyDescent="0.2"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</row>
    <row r="31" spans="2:34" ht="10.5" customHeight="1" x14ac:dyDescent="0.2"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</row>
    <row r="32" spans="2:34" ht="10.5" customHeight="1" x14ac:dyDescent="0.2"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</row>
    <row r="33" spans="2:34" ht="10.5" customHeight="1" x14ac:dyDescent="0.2">
      <c r="B33" s="494" t="str">
        <f>'Anexo I. Abreviaturas'!$B$33</f>
        <v>Centros de atención a personas con discapacidad</v>
      </c>
      <c r="C33" s="495"/>
      <c r="D33" s="495"/>
      <c r="E33" s="495"/>
      <c r="F33" s="495"/>
      <c r="G33" s="495"/>
      <c r="H33" s="495"/>
      <c r="I33" s="495"/>
      <c r="J33" s="495"/>
      <c r="K33" s="495"/>
      <c r="L33" s="495"/>
      <c r="M33" s="495"/>
      <c r="N33" s="495"/>
      <c r="O33" s="495"/>
      <c r="P33" s="495"/>
      <c r="Q33" s="495"/>
      <c r="R33" s="495"/>
      <c r="S33" s="495"/>
      <c r="T33" s="495"/>
      <c r="U33" s="495"/>
      <c r="V33" s="495"/>
      <c r="W33" s="495"/>
      <c r="X33" s="495"/>
      <c r="Y33" s="495"/>
      <c r="Z33" s="495"/>
      <c r="AA33" s="495"/>
      <c r="AB33" s="495"/>
      <c r="AC33" s="495"/>
      <c r="AD33" s="495"/>
      <c r="AE33" s="495"/>
      <c r="AF33" s="495"/>
      <c r="AG33" s="495"/>
      <c r="AH33" s="496"/>
    </row>
    <row r="34" spans="2:34" ht="10.5" customHeight="1" x14ac:dyDescent="0.2">
      <c r="B34" s="443" t="str">
        <f>'Anexo I. Abreviaturas'!$B$14</f>
        <v>CCAA</v>
      </c>
      <c r="C34" s="444"/>
      <c r="D34" s="444"/>
      <c r="E34" s="444"/>
      <c r="F34" s="445"/>
      <c r="G34" s="512" t="s">
        <v>213</v>
      </c>
      <c r="H34" s="474"/>
      <c r="I34" s="474"/>
      <c r="J34" s="474"/>
      <c r="K34" s="474"/>
      <c r="L34" s="474"/>
      <c r="M34" s="513"/>
      <c r="N34" s="514" t="s">
        <v>214</v>
      </c>
      <c r="O34" s="515"/>
      <c r="P34" s="515"/>
      <c r="Q34" s="515"/>
      <c r="R34" s="515"/>
      <c r="S34" s="515"/>
      <c r="T34" s="479"/>
      <c r="U34" s="514" t="s">
        <v>215</v>
      </c>
      <c r="V34" s="530"/>
      <c r="W34" s="530"/>
      <c r="X34" s="515"/>
      <c r="Y34" s="515"/>
      <c r="Z34" s="515"/>
      <c r="AA34" s="479"/>
      <c r="AB34" s="516" t="str">
        <f>'Anexo II. Términos'!$B$51</f>
        <v>Total</v>
      </c>
      <c r="AC34" s="517"/>
      <c r="AD34" s="517"/>
      <c r="AE34" s="517"/>
      <c r="AF34" s="517"/>
      <c r="AG34" s="517"/>
      <c r="AH34" s="518"/>
    </row>
    <row r="35" spans="2:34" ht="10.5" customHeight="1" x14ac:dyDescent="0.2">
      <c r="B35" s="446"/>
      <c r="C35" s="447"/>
      <c r="D35" s="447"/>
      <c r="E35" s="447"/>
      <c r="F35" s="448"/>
      <c r="G35" s="532" t="s">
        <v>208</v>
      </c>
      <c r="H35" s="533"/>
      <c r="I35" s="533" t="s">
        <v>209</v>
      </c>
      <c r="J35" s="533"/>
      <c r="K35" s="533" t="s">
        <v>210</v>
      </c>
      <c r="L35" s="533"/>
      <c r="M35" s="481" t="str">
        <f>'Anexo II. Términos'!$B$51</f>
        <v>Total</v>
      </c>
      <c r="N35" s="532" t="s">
        <v>208</v>
      </c>
      <c r="O35" s="533"/>
      <c r="P35" s="533" t="s">
        <v>209</v>
      </c>
      <c r="Q35" s="533"/>
      <c r="R35" s="533" t="s">
        <v>210</v>
      </c>
      <c r="S35" s="533"/>
      <c r="T35" s="481" t="str">
        <f>'Anexo II. Términos'!$B$51</f>
        <v>Total</v>
      </c>
      <c r="U35" s="532" t="s">
        <v>208</v>
      </c>
      <c r="V35" s="533"/>
      <c r="W35" s="533" t="s">
        <v>209</v>
      </c>
      <c r="X35" s="533"/>
      <c r="Y35" s="533" t="s">
        <v>210</v>
      </c>
      <c r="Z35" s="533"/>
      <c r="AA35" s="481" t="str">
        <f>'Anexo II. Términos'!$B$51</f>
        <v>Total</v>
      </c>
      <c r="AB35" s="532" t="s">
        <v>208</v>
      </c>
      <c r="AC35" s="533"/>
      <c r="AD35" s="533" t="s">
        <v>209</v>
      </c>
      <c r="AE35" s="533"/>
      <c r="AF35" s="533" t="s">
        <v>210</v>
      </c>
      <c r="AG35" s="533"/>
      <c r="AH35" s="481" t="str">
        <f>'Anexo II. Términos'!$B$51</f>
        <v>Total</v>
      </c>
    </row>
    <row r="36" spans="2:34" ht="10.5" customHeight="1" x14ac:dyDescent="0.2">
      <c r="B36" s="446"/>
      <c r="C36" s="447"/>
      <c r="D36" s="447"/>
      <c r="E36" s="447"/>
      <c r="F36" s="448"/>
      <c r="G36" s="534"/>
      <c r="H36" s="535"/>
      <c r="I36" s="535"/>
      <c r="J36" s="535"/>
      <c r="K36" s="535"/>
      <c r="L36" s="535"/>
      <c r="M36" s="531"/>
      <c r="N36" s="534"/>
      <c r="O36" s="535"/>
      <c r="P36" s="535"/>
      <c r="Q36" s="535"/>
      <c r="R36" s="535"/>
      <c r="S36" s="535"/>
      <c r="T36" s="531"/>
      <c r="U36" s="534"/>
      <c r="V36" s="535"/>
      <c r="W36" s="535"/>
      <c r="X36" s="535"/>
      <c r="Y36" s="535"/>
      <c r="Z36" s="535"/>
      <c r="AA36" s="531"/>
      <c r="AB36" s="534"/>
      <c r="AC36" s="535"/>
      <c r="AD36" s="535"/>
      <c r="AE36" s="535"/>
      <c r="AF36" s="535"/>
      <c r="AG36" s="535"/>
      <c r="AH36" s="531"/>
    </row>
    <row r="37" spans="2:34" ht="10.5" customHeight="1" x14ac:dyDescent="0.2">
      <c r="B37" s="446"/>
      <c r="C37" s="447"/>
      <c r="D37" s="447"/>
      <c r="E37" s="447"/>
      <c r="F37" s="448"/>
      <c r="G37" s="536"/>
      <c r="H37" s="537"/>
      <c r="I37" s="537"/>
      <c r="J37" s="537"/>
      <c r="K37" s="537"/>
      <c r="L37" s="537"/>
      <c r="M37" s="509"/>
      <c r="N37" s="536"/>
      <c r="O37" s="537"/>
      <c r="P37" s="537"/>
      <c r="Q37" s="537"/>
      <c r="R37" s="537"/>
      <c r="S37" s="537"/>
      <c r="T37" s="509"/>
      <c r="U37" s="536"/>
      <c r="V37" s="537"/>
      <c r="W37" s="537"/>
      <c r="X37" s="537"/>
      <c r="Y37" s="537"/>
      <c r="Z37" s="537"/>
      <c r="AA37" s="509"/>
      <c r="AB37" s="536"/>
      <c r="AC37" s="537"/>
      <c r="AD37" s="537"/>
      <c r="AE37" s="537"/>
      <c r="AF37" s="537"/>
      <c r="AG37" s="537"/>
      <c r="AH37" s="509"/>
    </row>
    <row r="38" spans="2:34" ht="10.5" customHeight="1" x14ac:dyDescent="0.2">
      <c r="B38" s="449"/>
      <c r="C38" s="450"/>
      <c r="D38" s="450"/>
      <c r="E38" s="450"/>
      <c r="F38" s="451"/>
      <c r="G38" s="52" t="str">
        <f>'Anexo I. Abreviaturas'!$B$8</f>
        <v>%</v>
      </c>
      <c r="H38" s="98" t="str">
        <f>'Anexo I. Abreviaturas'!$B$16</f>
        <v>Núm.</v>
      </c>
      <c r="I38" s="98" t="str">
        <f>'Anexo I. Abreviaturas'!$B$8</f>
        <v>%</v>
      </c>
      <c r="J38" s="98" t="str">
        <f>'Anexo I. Abreviaturas'!$B$16</f>
        <v>Núm.</v>
      </c>
      <c r="K38" s="98" t="str">
        <f>'Anexo I. Abreviaturas'!$B$8</f>
        <v>%</v>
      </c>
      <c r="L38" s="98" t="str">
        <f>'Anexo I. Abreviaturas'!$B$16</f>
        <v>Núm.</v>
      </c>
      <c r="M38" s="53" t="str">
        <f>'Anexo I. Abreviaturas'!$B$16</f>
        <v>Núm.</v>
      </c>
      <c r="N38" s="52" t="str">
        <f>'Anexo I. Abreviaturas'!$B$8</f>
        <v>%</v>
      </c>
      <c r="O38" s="98" t="str">
        <f>'Anexo I. Abreviaturas'!$B$16</f>
        <v>Núm.</v>
      </c>
      <c r="P38" s="98" t="str">
        <f>'Anexo I. Abreviaturas'!$B$8</f>
        <v>%</v>
      </c>
      <c r="Q38" s="98" t="str">
        <f>'Anexo I. Abreviaturas'!$B$16</f>
        <v>Núm.</v>
      </c>
      <c r="R38" s="98" t="str">
        <f>'Anexo I. Abreviaturas'!$B$8</f>
        <v>%</v>
      </c>
      <c r="S38" s="98" t="str">
        <f>'Anexo I. Abreviaturas'!$B$16</f>
        <v>Núm.</v>
      </c>
      <c r="T38" s="53" t="str">
        <f>'Anexo I. Abreviaturas'!$B$16</f>
        <v>Núm.</v>
      </c>
      <c r="U38" s="52" t="str">
        <f>'Anexo I. Abreviaturas'!$B$8</f>
        <v>%</v>
      </c>
      <c r="V38" s="98" t="str">
        <f>'Anexo I. Abreviaturas'!$B$16</f>
        <v>Núm.</v>
      </c>
      <c r="W38" s="98" t="str">
        <f>'Anexo I. Abreviaturas'!$B$8</f>
        <v>%</v>
      </c>
      <c r="X38" s="98" t="str">
        <f>'Anexo I. Abreviaturas'!$B$16</f>
        <v>Núm.</v>
      </c>
      <c r="Y38" s="98" t="str">
        <f>'Anexo I. Abreviaturas'!$B$8</f>
        <v>%</v>
      </c>
      <c r="Z38" s="98" t="str">
        <f>'Anexo I. Abreviaturas'!$B$16</f>
        <v>Núm.</v>
      </c>
      <c r="AA38" s="53" t="str">
        <f>'Anexo I. Abreviaturas'!$B$16</f>
        <v>Núm.</v>
      </c>
      <c r="AB38" s="52" t="str">
        <f>'Anexo I. Abreviaturas'!$B$8</f>
        <v>%</v>
      </c>
      <c r="AC38" s="98" t="str">
        <f>'Anexo I. Abreviaturas'!$B$16</f>
        <v>Núm.</v>
      </c>
      <c r="AD38" s="98" t="str">
        <f>'Anexo I. Abreviaturas'!$B$8</f>
        <v>%</v>
      </c>
      <c r="AE38" s="98" t="str">
        <f>'Anexo I. Abreviaturas'!$B$16</f>
        <v>Núm.</v>
      </c>
      <c r="AF38" s="98" t="str">
        <f>'Anexo I. Abreviaturas'!$B$8</f>
        <v>%</v>
      </c>
      <c r="AG38" s="98" t="str">
        <f>'Anexo I. Abreviaturas'!$B$16</f>
        <v>Núm.</v>
      </c>
      <c r="AH38" s="53" t="str">
        <f>'Anexo I. Abreviaturas'!$B$16</f>
        <v>Núm.</v>
      </c>
    </row>
    <row r="39" spans="2:34" ht="10.5" customHeight="1" x14ac:dyDescent="0.2">
      <c r="B39" s="460" t="s">
        <v>7</v>
      </c>
      <c r="C39" s="461"/>
      <c r="D39" s="461"/>
      <c r="E39" s="461"/>
      <c r="F39" s="462"/>
      <c r="G39" s="268">
        <f t="shared" ref="G39:G57" si="19">IF(H39=0,"-",H39/M39)</f>
        <v>0.90465898174831894</v>
      </c>
      <c r="H39" s="147">
        <v>3767</v>
      </c>
      <c r="I39" s="76">
        <f t="shared" ref="I39:I57" si="20">IF(J39=0,"-",J39/M39)</f>
        <v>8.5734870317002887E-2</v>
      </c>
      <c r="J39" s="178">
        <v>357</v>
      </c>
      <c r="K39" s="266">
        <f t="shared" ref="K39:K57" si="21">IF(L39=0,"-",L39/M39)</f>
        <v>9.6061479346781949E-3</v>
      </c>
      <c r="L39" s="147">
        <v>40</v>
      </c>
      <c r="M39" s="234">
        <f t="shared" ref="M39:M56" si="22">H39+J39+L39</f>
        <v>4164</v>
      </c>
      <c r="N39" s="268">
        <f t="shared" ref="N39:N57" si="23">IF(O39=0,"-",O39/T39)</f>
        <v>0.96582138919514882</v>
      </c>
      <c r="O39" s="147">
        <v>1752</v>
      </c>
      <c r="P39" s="76">
        <f t="shared" ref="P39:P57" si="24">IF(Q39=0,"-",Q39/T39)</f>
        <v>3.1973539140022052E-2</v>
      </c>
      <c r="Q39" s="178">
        <v>58</v>
      </c>
      <c r="R39" s="266">
        <f t="shared" ref="R39:R57" si="25">IF(S39=0,"-",S39/T39)</f>
        <v>2.205071664829107E-3</v>
      </c>
      <c r="S39" s="147">
        <v>4</v>
      </c>
      <c r="T39" s="234">
        <f t="shared" ref="T39:T56" si="26">O39+Q39+S39</f>
        <v>1814</v>
      </c>
      <c r="U39" s="268">
        <f t="shared" ref="U39:U57" si="27">IF(V39=0,"-",V39/AA39)</f>
        <v>0.95737704918032784</v>
      </c>
      <c r="V39" s="147">
        <v>292</v>
      </c>
      <c r="W39" s="76">
        <f t="shared" ref="W39:W57" si="28">IF(X39=0,"-",X39/AA39)</f>
        <v>4.2622950819672129E-2</v>
      </c>
      <c r="X39" s="178">
        <v>13</v>
      </c>
      <c r="Y39" s="266" t="str">
        <f t="shared" ref="Y39:Y57" si="29">IF(Z39=0,"-",Z39/AA39)</f>
        <v>-</v>
      </c>
      <c r="Z39" s="147">
        <v>0</v>
      </c>
      <c r="AA39" s="234">
        <f t="shared" ref="AA39:AA56" si="30">V39+X39+Z39</f>
        <v>305</v>
      </c>
      <c r="AB39" s="276">
        <f t="shared" ref="AB39:AB57" si="31">IF(AC39=0,"-",AC39/$AH39)</f>
        <v>0.92487665128123508</v>
      </c>
      <c r="AC39" s="278">
        <f t="shared" ref="AC39:AC56" si="32">H39+O39+V39</f>
        <v>5811</v>
      </c>
      <c r="AD39" s="276">
        <f t="shared" ref="AD39:AD57" si="33">IF(AE39=0,"-",AE39/$AH39)</f>
        <v>6.8120324685659719E-2</v>
      </c>
      <c r="AE39" s="278">
        <f t="shared" ref="AE39:AE56" si="34">J39+Q39+X39</f>
        <v>428</v>
      </c>
      <c r="AF39" s="276">
        <f t="shared" ref="AF39:AF57" si="35">IF(AG39=0,"-",AG39/$AH39)</f>
        <v>7.0030240331052044E-3</v>
      </c>
      <c r="AG39" s="278">
        <f t="shared" ref="AG39:AG56" si="36">L39+S39+Z39</f>
        <v>44</v>
      </c>
      <c r="AH39" s="234">
        <f t="shared" ref="AH39:AH56" si="37">AC39+AE39+AG39</f>
        <v>6283</v>
      </c>
    </row>
    <row r="40" spans="2:34" ht="10.5" customHeight="1" x14ac:dyDescent="0.2">
      <c r="B40" s="440" t="s">
        <v>6</v>
      </c>
      <c r="C40" s="441"/>
      <c r="D40" s="441"/>
      <c r="E40" s="441"/>
      <c r="F40" s="442"/>
      <c r="G40" s="271">
        <f t="shared" si="19"/>
        <v>0.75753328661527686</v>
      </c>
      <c r="H40" s="149">
        <v>1081</v>
      </c>
      <c r="I40" s="72">
        <f t="shared" si="20"/>
        <v>0.19621583742116327</v>
      </c>
      <c r="J40" s="108">
        <v>280</v>
      </c>
      <c r="K40" s="273">
        <f t="shared" si="21"/>
        <v>4.6250875963559916E-2</v>
      </c>
      <c r="L40" s="149">
        <v>66</v>
      </c>
      <c r="M40" s="235">
        <f t="shared" si="22"/>
        <v>1427</v>
      </c>
      <c r="N40" s="271">
        <f t="shared" si="23"/>
        <v>0.66800000000000004</v>
      </c>
      <c r="O40" s="149">
        <v>167</v>
      </c>
      <c r="P40" s="72">
        <f t="shared" si="24"/>
        <v>0.20799999999999999</v>
      </c>
      <c r="Q40" s="108">
        <v>52</v>
      </c>
      <c r="R40" s="273">
        <f t="shared" si="25"/>
        <v>0.124</v>
      </c>
      <c r="S40" s="149">
        <v>31</v>
      </c>
      <c r="T40" s="235">
        <f t="shared" si="26"/>
        <v>250</v>
      </c>
      <c r="U40" s="271">
        <f t="shared" si="27"/>
        <v>0.61428571428571432</v>
      </c>
      <c r="V40" s="149">
        <v>43</v>
      </c>
      <c r="W40" s="72">
        <f t="shared" si="28"/>
        <v>0.34285714285714286</v>
      </c>
      <c r="X40" s="108">
        <v>24</v>
      </c>
      <c r="Y40" s="273">
        <f t="shared" si="29"/>
        <v>4.2857142857142858E-2</v>
      </c>
      <c r="Z40" s="149">
        <v>3</v>
      </c>
      <c r="AA40" s="235">
        <f t="shared" si="30"/>
        <v>70</v>
      </c>
      <c r="AB40" s="277">
        <f t="shared" si="31"/>
        <v>0.73898111047510018</v>
      </c>
      <c r="AC40" s="279">
        <f t="shared" si="32"/>
        <v>1291</v>
      </c>
      <c r="AD40" s="277">
        <f t="shared" si="33"/>
        <v>0.20377790497996565</v>
      </c>
      <c r="AE40" s="279">
        <f t="shared" si="34"/>
        <v>356</v>
      </c>
      <c r="AF40" s="277">
        <f t="shared" si="35"/>
        <v>5.7240984544934176E-2</v>
      </c>
      <c r="AG40" s="279">
        <f t="shared" si="36"/>
        <v>100</v>
      </c>
      <c r="AH40" s="235">
        <f t="shared" si="37"/>
        <v>1747</v>
      </c>
    </row>
    <row r="41" spans="2:34" ht="10.5" customHeight="1" x14ac:dyDescent="0.2">
      <c r="B41" s="440" t="s">
        <v>9</v>
      </c>
      <c r="C41" s="441"/>
      <c r="D41" s="441"/>
      <c r="E41" s="441"/>
      <c r="F41" s="442"/>
      <c r="G41" s="271">
        <f t="shared" si="19"/>
        <v>0.83236994219653182</v>
      </c>
      <c r="H41" s="149">
        <v>432</v>
      </c>
      <c r="I41" s="72">
        <f t="shared" si="20"/>
        <v>6.7437379576107903E-2</v>
      </c>
      <c r="J41" s="108">
        <v>35</v>
      </c>
      <c r="K41" s="273">
        <f t="shared" si="21"/>
        <v>0.1001926782273603</v>
      </c>
      <c r="L41" s="149">
        <v>52</v>
      </c>
      <c r="M41" s="235">
        <f t="shared" si="22"/>
        <v>519</v>
      </c>
      <c r="N41" s="271">
        <f t="shared" si="23"/>
        <v>0.86538461538461542</v>
      </c>
      <c r="O41" s="149">
        <v>45</v>
      </c>
      <c r="P41" s="72">
        <f t="shared" si="24"/>
        <v>0.13461538461538461</v>
      </c>
      <c r="Q41" s="108">
        <v>7</v>
      </c>
      <c r="R41" s="273" t="str">
        <f t="shared" si="25"/>
        <v>-</v>
      </c>
      <c r="S41" s="149">
        <v>0</v>
      </c>
      <c r="T41" s="235">
        <f t="shared" si="26"/>
        <v>52</v>
      </c>
      <c r="U41" s="271">
        <f t="shared" si="27"/>
        <v>0.96296296296296291</v>
      </c>
      <c r="V41" s="149">
        <v>52</v>
      </c>
      <c r="W41" s="72">
        <f t="shared" si="28"/>
        <v>3.7037037037037035E-2</v>
      </c>
      <c r="X41" s="108">
        <v>2</v>
      </c>
      <c r="Y41" s="273" t="str">
        <f t="shared" si="29"/>
        <v>-</v>
      </c>
      <c r="Z41" s="149">
        <v>0</v>
      </c>
      <c r="AA41" s="235">
        <f t="shared" si="30"/>
        <v>54</v>
      </c>
      <c r="AB41" s="277">
        <f t="shared" si="31"/>
        <v>0.84640000000000004</v>
      </c>
      <c r="AC41" s="279">
        <f t="shared" si="32"/>
        <v>529</v>
      </c>
      <c r="AD41" s="277">
        <f t="shared" si="33"/>
        <v>7.0400000000000004E-2</v>
      </c>
      <c r="AE41" s="279">
        <f t="shared" si="34"/>
        <v>44</v>
      </c>
      <c r="AF41" s="277">
        <f t="shared" si="35"/>
        <v>8.3199999999999996E-2</v>
      </c>
      <c r="AG41" s="279">
        <f t="shared" si="36"/>
        <v>52</v>
      </c>
      <c r="AH41" s="235">
        <f t="shared" si="37"/>
        <v>625</v>
      </c>
    </row>
    <row r="42" spans="2:34" ht="10.5" customHeight="1" x14ac:dyDescent="0.2">
      <c r="B42" s="440" t="s">
        <v>10</v>
      </c>
      <c r="C42" s="441"/>
      <c r="D42" s="441"/>
      <c r="E42" s="441"/>
      <c r="F42" s="442"/>
      <c r="G42" s="271">
        <f t="shared" si="19"/>
        <v>0.92545454545454542</v>
      </c>
      <c r="H42" s="149">
        <v>509</v>
      </c>
      <c r="I42" s="72">
        <f t="shared" si="20"/>
        <v>6.7272727272727276E-2</v>
      </c>
      <c r="J42" s="108">
        <v>37</v>
      </c>
      <c r="K42" s="273">
        <f t="shared" si="21"/>
        <v>7.2727272727272727E-3</v>
      </c>
      <c r="L42" s="149">
        <v>4</v>
      </c>
      <c r="M42" s="235">
        <f t="shared" si="22"/>
        <v>550</v>
      </c>
      <c r="N42" s="271">
        <f t="shared" si="23"/>
        <v>0.90038314176245215</v>
      </c>
      <c r="O42" s="149">
        <v>235</v>
      </c>
      <c r="P42" s="72">
        <f t="shared" si="24"/>
        <v>8.8122605363984668E-2</v>
      </c>
      <c r="Q42" s="108">
        <v>23</v>
      </c>
      <c r="R42" s="273">
        <f t="shared" si="25"/>
        <v>1.1494252873563218E-2</v>
      </c>
      <c r="S42" s="149">
        <v>3</v>
      </c>
      <c r="T42" s="235">
        <f t="shared" si="26"/>
        <v>261</v>
      </c>
      <c r="U42" s="271">
        <f t="shared" si="27"/>
        <v>1</v>
      </c>
      <c r="V42" s="149">
        <v>7</v>
      </c>
      <c r="W42" s="72" t="str">
        <f t="shared" si="28"/>
        <v>-</v>
      </c>
      <c r="X42" s="108">
        <v>0</v>
      </c>
      <c r="Y42" s="273" t="str">
        <f t="shared" si="29"/>
        <v>-</v>
      </c>
      <c r="Z42" s="149">
        <v>0</v>
      </c>
      <c r="AA42" s="235">
        <f t="shared" si="30"/>
        <v>7</v>
      </c>
      <c r="AB42" s="277">
        <f t="shared" si="31"/>
        <v>0.91809290953545231</v>
      </c>
      <c r="AC42" s="279">
        <f t="shared" si="32"/>
        <v>751</v>
      </c>
      <c r="AD42" s="277">
        <f t="shared" si="33"/>
        <v>7.3349633251833746E-2</v>
      </c>
      <c r="AE42" s="279">
        <f t="shared" si="34"/>
        <v>60</v>
      </c>
      <c r="AF42" s="277">
        <f t="shared" si="35"/>
        <v>8.557457212713936E-3</v>
      </c>
      <c r="AG42" s="279">
        <f t="shared" si="36"/>
        <v>7</v>
      </c>
      <c r="AH42" s="235">
        <f t="shared" si="37"/>
        <v>818</v>
      </c>
    </row>
    <row r="43" spans="2:34" ht="10.5" customHeight="1" x14ac:dyDescent="0.2">
      <c r="B43" s="440" t="s">
        <v>5</v>
      </c>
      <c r="C43" s="441"/>
      <c r="D43" s="441"/>
      <c r="E43" s="441"/>
      <c r="F43" s="442"/>
      <c r="G43" s="271">
        <f t="shared" si="19"/>
        <v>0.86680327868852458</v>
      </c>
      <c r="H43" s="149">
        <v>423</v>
      </c>
      <c r="I43" s="72">
        <f t="shared" si="20"/>
        <v>7.7868852459016397E-2</v>
      </c>
      <c r="J43" s="108">
        <v>38</v>
      </c>
      <c r="K43" s="273">
        <f t="shared" si="21"/>
        <v>5.5327868852459015E-2</v>
      </c>
      <c r="L43" s="149">
        <v>27</v>
      </c>
      <c r="M43" s="235">
        <f t="shared" si="22"/>
        <v>488</v>
      </c>
      <c r="N43" s="271">
        <f t="shared" si="23"/>
        <v>0.97524752475247523</v>
      </c>
      <c r="O43" s="149">
        <v>197</v>
      </c>
      <c r="P43" s="72">
        <f t="shared" si="24"/>
        <v>2.4752475247524754E-2</v>
      </c>
      <c r="Q43" s="108">
        <v>5</v>
      </c>
      <c r="R43" s="273" t="str">
        <f t="shared" si="25"/>
        <v>-</v>
      </c>
      <c r="S43" s="149">
        <v>0</v>
      </c>
      <c r="T43" s="235">
        <f t="shared" si="26"/>
        <v>202</v>
      </c>
      <c r="U43" s="271">
        <f t="shared" si="27"/>
        <v>0.92105263157894735</v>
      </c>
      <c r="V43" s="149">
        <v>245</v>
      </c>
      <c r="W43" s="72">
        <f t="shared" si="28"/>
        <v>7.5187969924812026E-2</v>
      </c>
      <c r="X43" s="108">
        <v>20</v>
      </c>
      <c r="Y43" s="273">
        <f t="shared" si="29"/>
        <v>3.7593984962406013E-3</v>
      </c>
      <c r="Z43" s="149">
        <v>1</v>
      </c>
      <c r="AA43" s="235">
        <f t="shared" si="30"/>
        <v>266</v>
      </c>
      <c r="AB43" s="277">
        <f t="shared" si="31"/>
        <v>0.90481171548117156</v>
      </c>
      <c r="AC43" s="279">
        <f t="shared" si="32"/>
        <v>865</v>
      </c>
      <c r="AD43" s="277">
        <f t="shared" si="33"/>
        <v>6.5899581589958164E-2</v>
      </c>
      <c r="AE43" s="279">
        <f t="shared" si="34"/>
        <v>63</v>
      </c>
      <c r="AF43" s="277">
        <f t="shared" si="35"/>
        <v>2.9288702928870293E-2</v>
      </c>
      <c r="AG43" s="279">
        <f t="shared" si="36"/>
        <v>28</v>
      </c>
      <c r="AH43" s="235">
        <f t="shared" si="37"/>
        <v>956</v>
      </c>
    </row>
    <row r="44" spans="2:34" ht="10.5" customHeight="1" x14ac:dyDescent="0.2">
      <c r="B44" s="440" t="s">
        <v>4</v>
      </c>
      <c r="C44" s="441"/>
      <c r="D44" s="441"/>
      <c r="E44" s="441"/>
      <c r="F44" s="442"/>
      <c r="G44" s="271">
        <f t="shared" si="19"/>
        <v>0.84892086330935257</v>
      </c>
      <c r="H44" s="149">
        <v>236</v>
      </c>
      <c r="I44" s="72">
        <f t="shared" si="20"/>
        <v>0.13309352517985612</v>
      </c>
      <c r="J44" s="108">
        <v>37</v>
      </c>
      <c r="K44" s="273">
        <f t="shared" si="21"/>
        <v>1.7985611510791366E-2</v>
      </c>
      <c r="L44" s="149">
        <v>5</v>
      </c>
      <c r="M44" s="235">
        <f t="shared" si="22"/>
        <v>278</v>
      </c>
      <c r="N44" s="271">
        <f t="shared" si="23"/>
        <v>9.03954802259887E-2</v>
      </c>
      <c r="O44" s="149">
        <v>16</v>
      </c>
      <c r="P44" s="72">
        <f t="shared" si="24"/>
        <v>0.19209039548022599</v>
      </c>
      <c r="Q44" s="108">
        <v>34</v>
      </c>
      <c r="R44" s="273">
        <f t="shared" si="25"/>
        <v>0.71751412429378536</v>
      </c>
      <c r="S44" s="149">
        <v>127</v>
      </c>
      <c r="T44" s="235">
        <f t="shared" si="26"/>
        <v>177</v>
      </c>
      <c r="U44" s="271" t="str">
        <f t="shared" si="27"/>
        <v>-</v>
      </c>
      <c r="V44" s="149">
        <v>0</v>
      </c>
      <c r="W44" s="72" t="str">
        <f t="shared" si="28"/>
        <v>-</v>
      </c>
      <c r="X44" s="108">
        <v>0</v>
      </c>
      <c r="Y44" s="273" t="str">
        <f t="shared" si="29"/>
        <v>-</v>
      </c>
      <c r="Z44" s="149">
        <v>0</v>
      </c>
      <c r="AA44" s="235">
        <f t="shared" si="30"/>
        <v>0</v>
      </c>
      <c r="AB44" s="277">
        <f t="shared" si="31"/>
        <v>0.55384615384615388</v>
      </c>
      <c r="AC44" s="279">
        <f t="shared" si="32"/>
        <v>252</v>
      </c>
      <c r="AD44" s="277">
        <f t="shared" si="33"/>
        <v>0.15604395604395604</v>
      </c>
      <c r="AE44" s="279">
        <f t="shared" si="34"/>
        <v>71</v>
      </c>
      <c r="AF44" s="277">
        <f t="shared" si="35"/>
        <v>0.29010989010989013</v>
      </c>
      <c r="AG44" s="279">
        <f t="shared" si="36"/>
        <v>132</v>
      </c>
      <c r="AH44" s="235">
        <f t="shared" si="37"/>
        <v>455</v>
      </c>
    </row>
    <row r="45" spans="2:34" ht="10.5" customHeight="1" x14ac:dyDescent="0.2">
      <c r="B45" s="440" t="s">
        <v>3</v>
      </c>
      <c r="C45" s="441"/>
      <c r="D45" s="441"/>
      <c r="E45" s="441"/>
      <c r="F45" s="442"/>
      <c r="G45" s="271">
        <f t="shared" si="19"/>
        <v>0.7770345596432553</v>
      </c>
      <c r="H45" s="149">
        <v>2788</v>
      </c>
      <c r="I45" s="72">
        <f t="shared" si="20"/>
        <v>0.18924191750278707</v>
      </c>
      <c r="J45" s="108">
        <v>679</v>
      </c>
      <c r="K45" s="273">
        <f t="shared" si="21"/>
        <v>3.372352285395764E-2</v>
      </c>
      <c r="L45" s="149">
        <v>121</v>
      </c>
      <c r="M45" s="235">
        <f t="shared" si="22"/>
        <v>3588</v>
      </c>
      <c r="N45" s="271">
        <f t="shared" si="23"/>
        <v>0.83379501385041555</v>
      </c>
      <c r="O45" s="149">
        <v>903</v>
      </c>
      <c r="P45" s="72">
        <f t="shared" si="24"/>
        <v>0.1505078485687904</v>
      </c>
      <c r="Q45" s="108">
        <v>163</v>
      </c>
      <c r="R45" s="273">
        <f t="shared" si="25"/>
        <v>1.569713758079409E-2</v>
      </c>
      <c r="S45" s="149">
        <v>17</v>
      </c>
      <c r="T45" s="235">
        <f t="shared" si="26"/>
        <v>1083</v>
      </c>
      <c r="U45" s="271">
        <f t="shared" si="27"/>
        <v>0.8978102189781022</v>
      </c>
      <c r="V45" s="149">
        <v>123</v>
      </c>
      <c r="W45" s="72">
        <f t="shared" si="28"/>
        <v>0.10218978102189781</v>
      </c>
      <c r="X45" s="108">
        <v>14</v>
      </c>
      <c r="Y45" s="273" t="str">
        <f t="shared" si="29"/>
        <v>-</v>
      </c>
      <c r="Z45" s="149">
        <v>0</v>
      </c>
      <c r="AA45" s="235">
        <f t="shared" si="30"/>
        <v>137</v>
      </c>
      <c r="AB45" s="277">
        <f t="shared" si="31"/>
        <v>0.79326123128119796</v>
      </c>
      <c r="AC45" s="279">
        <f t="shared" si="32"/>
        <v>3814</v>
      </c>
      <c r="AD45" s="277">
        <f t="shared" si="33"/>
        <v>0.17803660565723795</v>
      </c>
      <c r="AE45" s="279">
        <f t="shared" si="34"/>
        <v>856</v>
      </c>
      <c r="AF45" s="277">
        <f t="shared" si="35"/>
        <v>2.8702163061564059E-2</v>
      </c>
      <c r="AG45" s="279">
        <f t="shared" si="36"/>
        <v>138</v>
      </c>
      <c r="AH45" s="235">
        <f t="shared" si="37"/>
        <v>4808</v>
      </c>
    </row>
    <row r="46" spans="2:34" ht="10.5" customHeight="1" x14ac:dyDescent="0.2">
      <c r="B46" s="440" t="s">
        <v>11</v>
      </c>
      <c r="C46" s="441"/>
      <c r="D46" s="441"/>
      <c r="E46" s="441"/>
      <c r="F46" s="442"/>
      <c r="G46" s="271">
        <f t="shared" si="19"/>
        <v>0.78221415607985478</v>
      </c>
      <c r="H46" s="149">
        <v>862</v>
      </c>
      <c r="I46" s="72">
        <f t="shared" si="20"/>
        <v>0.17422867513611615</v>
      </c>
      <c r="J46" s="108">
        <v>192</v>
      </c>
      <c r="K46" s="273">
        <f t="shared" si="21"/>
        <v>4.3557168784029036E-2</v>
      </c>
      <c r="L46" s="149">
        <v>48</v>
      </c>
      <c r="M46" s="235">
        <f t="shared" si="22"/>
        <v>1102</v>
      </c>
      <c r="N46" s="271">
        <f t="shared" si="23"/>
        <v>0.75959079283887465</v>
      </c>
      <c r="O46" s="149">
        <v>297</v>
      </c>
      <c r="P46" s="72">
        <f t="shared" si="24"/>
        <v>0.14322250639386189</v>
      </c>
      <c r="Q46" s="108">
        <v>56</v>
      </c>
      <c r="R46" s="273">
        <f t="shared" si="25"/>
        <v>9.718670076726342E-2</v>
      </c>
      <c r="S46" s="149">
        <v>38</v>
      </c>
      <c r="T46" s="235">
        <f t="shared" si="26"/>
        <v>391</v>
      </c>
      <c r="U46" s="271">
        <f t="shared" si="27"/>
        <v>0.77218934911242598</v>
      </c>
      <c r="V46" s="149">
        <v>261</v>
      </c>
      <c r="W46" s="72">
        <f t="shared" si="28"/>
        <v>0.11538461538461539</v>
      </c>
      <c r="X46" s="108">
        <v>39</v>
      </c>
      <c r="Y46" s="273">
        <f t="shared" si="29"/>
        <v>0.11242603550295859</v>
      </c>
      <c r="Z46" s="149">
        <v>38</v>
      </c>
      <c r="AA46" s="235">
        <f t="shared" si="30"/>
        <v>338</v>
      </c>
      <c r="AB46" s="277">
        <f t="shared" si="31"/>
        <v>0.77553249590387763</v>
      </c>
      <c r="AC46" s="279">
        <f t="shared" si="32"/>
        <v>1420</v>
      </c>
      <c r="AD46" s="277">
        <f t="shared" si="33"/>
        <v>0.15674494811578371</v>
      </c>
      <c r="AE46" s="279">
        <f t="shared" si="34"/>
        <v>287</v>
      </c>
      <c r="AF46" s="277">
        <f t="shared" si="35"/>
        <v>6.772255598033862E-2</v>
      </c>
      <c r="AG46" s="279">
        <f t="shared" si="36"/>
        <v>124</v>
      </c>
      <c r="AH46" s="235">
        <f t="shared" si="37"/>
        <v>1831</v>
      </c>
    </row>
    <row r="47" spans="2:34" ht="10.5" customHeight="1" x14ac:dyDescent="0.2">
      <c r="B47" s="440" t="s">
        <v>12</v>
      </c>
      <c r="C47" s="441"/>
      <c r="D47" s="441"/>
      <c r="E47" s="441"/>
      <c r="F47" s="442"/>
      <c r="G47" s="271">
        <f t="shared" si="19"/>
        <v>0.82558667676003028</v>
      </c>
      <c r="H47" s="149">
        <v>5453</v>
      </c>
      <c r="I47" s="72">
        <f t="shared" si="20"/>
        <v>0.13020439061317185</v>
      </c>
      <c r="J47" s="108">
        <v>860</v>
      </c>
      <c r="K47" s="273">
        <f t="shared" si="21"/>
        <v>4.4208932626797884E-2</v>
      </c>
      <c r="L47" s="149">
        <v>292</v>
      </c>
      <c r="M47" s="235">
        <f t="shared" si="22"/>
        <v>6605</v>
      </c>
      <c r="N47" s="271">
        <f t="shared" si="23"/>
        <v>0.92836676217765046</v>
      </c>
      <c r="O47" s="149">
        <v>324</v>
      </c>
      <c r="P47" s="72">
        <f t="shared" si="24"/>
        <v>7.1633237822349566E-2</v>
      </c>
      <c r="Q47" s="108">
        <v>25</v>
      </c>
      <c r="R47" s="273" t="str">
        <f t="shared" si="25"/>
        <v>-</v>
      </c>
      <c r="S47" s="149">
        <v>0</v>
      </c>
      <c r="T47" s="235">
        <f t="shared" si="26"/>
        <v>349</v>
      </c>
      <c r="U47" s="271">
        <f t="shared" si="27"/>
        <v>0.86114494518879414</v>
      </c>
      <c r="V47" s="149">
        <v>707</v>
      </c>
      <c r="W47" s="72">
        <f t="shared" si="28"/>
        <v>0.11084043848964677</v>
      </c>
      <c r="X47" s="108">
        <v>91</v>
      </c>
      <c r="Y47" s="273">
        <f t="shared" si="29"/>
        <v>2.8014616321559074E-2</v>
      </c>
      <c r="Z47" s="149">
        <v>23</v>
      </c>
      <c r="AA47" s="235">
        <f t="shared" si="30"/>
        <v>821</v>
      </c>
      <c r="AB47" s="277">
        <f t="shared" si="31"/>
        <v>0.83395498392282963</v>
      </c>
      <c r="AC47" s="279">
        <f t="shared" si="32"/>
        <v>6484</v>
      </c>
      <c r="AD47" s="277">
        <f t="shared" si="33"/>
        <v>0.1255305466237942</v>
      </c>
      <c r="AE47" s="279">
        <f t="shared" si="34"/>
        <v>976</v>
      </c>
      <c r="AF47" s="277">
        <f t="shared" si="35"/>
        <v>4.0514469453376209E-2</v>
      </c>
      <c r="AG47" s="279">
        <f t="shared" si="36"/>
        <v>315</v>
      </c>
      <c r="AH47" s="235">
        <f t="shared" si="37"/>
        <v>7775</v>
      </c>
    </row>
    <row r="48" spans="2:34" ht="10.5" customHeight="1" x14ac:dyDescent="0.2">
      <c r="B48" s="440" t="s">
        <v>2</v>
      </c>
      <c r="C48" s="441"/>
      <c r="D48" s="441"/>
      <c r="E48" s="441"/>
      <c r="F48" s="442"/>
      <c r="G48" s="271">
        <f t="shared" si="19"/>
        <v>0.9236588720770289</v>
      </c>
      <c r="H48" s="149">
        <v>1343</v>
      </c>
      <c r="I48" s="72">
        <f t="shared" si="20"/>
        <v>6.2585969738651992E-2</v>
      </c>
      <c r="J48" s="108">
        <v>91</v>
      </c>
      <c r="K48" s="273">
        <f t="shared" si="21"/>
        <v>1.3755158184319119E-2</v>
      </c>
      <c r="L48" s="149">
        <v>20</v>
      </c>
      <c r="M48" s="235">
        <f t="shared" si="22"/>
        <v>1454</v>
      </c>
      <c r="N48" s="271">
        <f t="shared" si="23"/>
        <v>0.90019193857965452</v>
      </c>
      <c r="O48" s="149">
        <v>469</v>
      </c>
      <c r="P48" s="72">
        <f t="shared" si="24"/>
        <v>9.7888675623800381E-2</v>
      </c>
      <c r="Q48" s="108">
        <v>51</v>
      </c>
      <c r="R48" s="273">
        <f t="shared" si="25"/>
        <v>1.9193857965451055E-3</v>
      </c>
      <c r="S48" s="149">
        <v>1</v>
      </c>
      <c r="T48" s="235">
        <f t="shared" si="26"/>
        <v>521</v>
      </c>
      <c r="U48" s="271">
        <f t="shared" si="27"/>
        <v>0.9470404984423676</v>
      </c>
      <c r="V48" s="149">
        <v>304</v>
      </c>
      <c r="W48" s="72">
        <f t="shared" si="28"/>
        <v>5.2959501557632398E-2</v>
      </c>
      <c r="X48" s="108">
        <v>17</v>
      </c>
      <c r="Y48" s="273" t="str">
        <f t="shared" si="29"/>
        <v>-</v>
      </c>
      <c r="Z48" s="149">
        <v>0</v>
      </c>
      <c r="AA48" s="235">
        <f t="shared" si="30"/>
        <v>321</v>
      </c>
      <c r="AB48" s="277">
        <f t="shared" si="31"/>
        <v>0.92160278745644597</v>
      </c>
      <c r="AC48" s="279">
        <f t="shared" si="32"/>
        <v>2116</v>
      </c>
      <c r="AD48" s="277">
        <f t="shared" si="33"/>
        <v>6.9250871080139373E-2</v>
      </c>
      <c r="AE48" s="279">
        <f t="shared" si="34"/>
        <v>159</v>
      </c>
      <c r="AF48" s="277">
        <f t="shared" si="35"/>
        <v>9.1463414634146336E-3</v>
      </c>
      <c r="AG48" s="279">
        <f t="shared" si="36"/>
        <v>21</v>
      </c>
      <c r="AH48" s="235">
        <f t="shared" si="37"/>
        <v>2296</v>
      </c>
    </row>
    <row r="49" spans="2:34" ht="10.5" customHeight="1" x14ac:dyDescent="0.2">
      <c r="B49" s="440" t="s">
        <v>1</v>
      </c>
      <c r="C49" s="441"/>
      <c r="D49" s="441"/>
      <c r="E49" s="441"/>
      <c r="F49" s="442"/>
      <c r="G49" s="271">
        <f t="shared" si="19"/>
        <v>0.8693467336683417</v>
      </c>
      <c r="H49" s="149">
        <v>692</v>
      </c>
      <c r="I49" s="72">
        <f t="shared" si="20"/>
        <v>0.10301507537688442</v>
      </c>
      <c r="J49" s="108">
        <v>82</v>
      </c>
      <c r="K49" s="273">
        <f t="shared" si="21"/>
        <v>2.7638190954773871E-2</v>
      </c>
      <c r="L49" s="149">
        <v>22</v>
      </c>
      <c r="M49" s="235">
        <f t="shared" si="22"/>
        <v>796</v>
      </c>
      <c r="N49" s="271">
        <f t="shared" si="23"/>
        <v>0.79909706546275394</v>
      </c>
      <c r="O49" s="149">
        <v>354</v>
      </c>
      <c r="P49" s="72">
        <f t="shared" si="24"/>
        <v>0.16252821670428894</v>
      </c>
      <c r="Q49" s="108">
        <v>72</v>
      </c>
      <c r="R49" s="273">
        <f t="shared" si="25"/>
        <v>3.8374717832957109E-2</v>
      </c>
      <c r="S49" s="149">
        <v>17</v>
      </c>
      <c r="T49" s="235">
        <f t="shared" si="26"/>
        <v>443</v>
      </c>
      <c r="U49" s="271">
        <f t="shared" si="27"/>
        <v>0.5</v>
      </c>
      <c r="V49" s="149">
        <v>61</v>
      </c>
      <c r="W49" s="72">
        <f t="shared" si="28"/>
        <v>0.12295081967213115</v>
      </c>
      <c r="X49" s="108">
        <v>15</v>
      </c>
      <c r="Y49" s="273">
        <f t="shared" si="29"/>
        <v>0.37704918032786883</v>
      </c>
      <c r="Z49" s="149">
        <v>46</v>
      </c>
      <c r="AA49" s="235">
        <f t="shared" si="30"/>
        <v>122</v>
      </c>
      <c r="AB49" s="277">
        <f t="shared" si="31"/>
        <v>0.81337252020573103</v>
      </c>
      <c r="AC49" s="279">
        <f t="shared" si="32"/>
        <v>1107</v>
      </c>
      <c r="AD49" s="277">
        <f t="shared" si="33"/>
        <v>0.12417340191036003</v>
      </c>
      <c r="AE49" s="279">
        <f t="shared" si="34"/>
        <v>169</v>
      </c>
      <c r="AF49" s="277">
        <f t="shared" si="35"/>
        <v>6.2454077883908887E-2</v>
      </c>
      <c r="AG49" s="279">
        <f t="shared" si="36"/>
        <v>85</v>
      </c>
      <c r="AH49" s="235">
        <f t="shared" si="37"/>
        <v>1361</v>
      </c>
    </row>
    <row r="50" spans="2:34" ht="10.5" customHeight="1" x14ac:dyDescent="0.2">
      <c r="B50" s="440" t="s">
        <v>8</v>
      </c>
      <c r="C50" s="441"/>
      <c r="D50" s="441"/>
      <c r="E50" s="441"/>
      <c r="F50" s="442"/>
      <c r="G50" s="271">
        <f t="shared" si="19"/>
        <v>0.9166184134337001</v>
      </c>
      <c r="H50" s="149">
        <v>1583</v>
      </c>
      <c r="I50" s="72">
        <f t="shared" si="20"/>
        <v>7.8170237405906201E-2</v>
      </c>
      <c r="J50" s="108">
        <v>135</v>
      </c>
      <c r="K50" s="273">
        <f t="shared" si="21"/>
        <v>5.2113491603937466E-3</v>
      </c>
      <c r="L50" s="149">
        <v>9</v>
      </c>
      <c r="M50" s="235">
        <f t="shared" si="22"/>
        <v>1727</v>
      </c>
      <c r="N50" s="271">
        <f t="shared" si="23"/>
        <v>0.8470066518847007</v>
      </c>
      <c r="O50" s="149">
        <v>382</v>
      </c>
      <c r="P50" s="72">
        <f t="shared" si="24"/>
        <v>0.14634146341463414</v>
      </c>
      <c r="Q50" s="108">
        <v>66</v>
      </c>
      <c r="R50" s="273">
        <f t="shared" si="25"/>
        <v>6.6518847006651885E-3</v>
      </c>
      <c r="S50" s="149">
        <v>3</v>
      </c>
      <c r="T50" s="235">
        <f t="shared" si="26"/>
        <v>451</v>
      </c>
      <c r="U50" s="271">
        <f t="shared" si="27"/>
        <v>0.99470899470899465</v>
      </c>
      <c r="V50" s="149">
        <v>188</v>
      </c>
      <c r="W50" s="72">
        <f t="shared" si="28"/>
        <v>5.2910052910052907E-3</v>
      </c>
      <c r="X50" s="108">
        <v>1</v>
      </c>
      <c r="Y50" s="273" t="str">
        <f t="shared" si="29"/>
        <v>-</v>
      </c>
      <c r="Z50" s="149">
        <v>0</v>
      </c>
      <c r="AA50" s="235">
        <f t="shared" si="30"/>
        <v>189</v>
      </c>
      <c r="AB50" s="277">
        <f t="shared" si="31"/>
        <v>0.90959019856358259</v>
      </c>
      <c r="AC50" s="279">
        <f t="shared" si="32"/>
        <v>2153</v>
      </c>
      <c r="AD50" s="277">
        <f t="shared" si="33"/>
        <v>8.5340092944655679E-2</v>
      </c>
      <c r="AE50" s="279">
        <f t="shared" si="34"/>
        <v>202</v>
      </c>
      <c r="AF50" s="277">
        <f t="shared" si="35"/>
        <v>5.0697084917617234E-3</v>
      </c>
      <c r="AG50" s="279">
        <f t="shared" si="36"/>
        <v>12</v>
      </c>
      <c r="AH50" s="235">
        <f t="shared" si="37"/>
        <v>2367</v>
      </c>
    </row>
    <row r="51" spans="2:34" ht="10.5" customHeight="1" x14ac:dyDescent="0.2">
      <c r="B51" s="440" t="s">
        <v>13</v>
      </c>
      <c r="C51" s="441"/>
      <c r="D51" s="441"/>
      <c r="E51" s="441"/>
      <c r="F51" s="442"/>
      <c r="G51" s="271" t="str">
        <f t="shared" si="19"/>
        <v>-</v>
      </c>
      <c r="H51" s="149">
        <v>0</v>
      </c>
      <c r="I51" s="72" t="str">
        <f t="shared" si="20"/>
        <v>-</v>
      </c>
      <c r="J51" s="108">
        <v>0</v>
      </c>
      <c r="K51" s="273" t="str">
        <f t="shared" si="21"/>
        <v>-</v>
      </c>
      <c r="L51" s="149">
        <v>0</v>
      </c>
      <c r="M51" s="235">
        <f t="shared" si="22"/>
        <v>0</v>
      </c>
      <c r="N51" s="271" t="str">
        <f t="shared" si="23"/>
        <v>-</v>
      </c>
      <c r="O51" s="149">
        <v>0</v>
      </c>
      <c r="P51" s="72" t="str">
        <f t="shared" si="24"/>
        <v>-</v>
      </c>
      <c r="Q51" s="108">
        <v>0</v>
      </c>
      <c r="R51" s="273" t="str">
        <f t="shared" si="25"/>
        <v>-</v>
      </c>
      <c r="S51" s="149">
        <v>0</v>
      </c>
      <c r="T51" s="235">
        <f t="shared" si="26"/>
        <v>0</v>
      </c>
      <c r="U51" s="271" t="str">
        <f t="shared" si="27"/>
        <v>-</v>
      </c>
      <c r="V51" s="149">
        <v>0</v>
      </c>
      <c r="W51" s="72" t="str">
        <f t="shared" si="28"/>
        <v>-</v>
      </c>
      <c r="X51" s="108">
        <v>0</v>
      </c>
      <c r="Y51" s="273" t="str">
        <f t="shared" si="29"/>
        <v>-</v>
      </c>
      <c r="Z51" s="149">
        <v>0</v>
      </c>
      <c r="AA51" s="235">
        <f t="shared" si="30"/>
        <v>0</v>
      </c>
      <c r="AB51" s="277" t="str">
        <f t="shared" si="31"/>
        <v>-</v>
      </c>
      <c r="AC51" s="279">
        <f t="shared" si="32"/>
        <v>0</v>
      </c>
      <c r="AD51" s="277" t="str">
        <f t="shared" si="33"/>
        <v>-</v>
      </c>
      <c r="AE51" s="279">
        <f t="shared" si="34"/>
        <v>0</v>
      </c>
      <c r="AF51" s="277" t="str">
        <f t="shared" si="35"/>
        <v>-</v>
      </c>
      <c r="AG51" s="279">
        <f t="shared" si="36"/>
        <v>0</v>
      </c>
      <c r="AH51" s="235">
        <f t="shared" si="37"/>
        <v>0</v>
      </c>
    </row>
    <row r="52" spans="2:34" ht="10.5" customHeight="1" x14ac:dyDescent="0.2">
      <c r="B52" s="440" t="s">
        <v>14</v>
      </c>
      <c r="C52" s="441"/>
      <c r="D52" s="441"/>
      <c r="E52" s="441"/>
      <c r="F52" s="442"/>
      <c r="G52" s="271">
        <f t="shared" si="19"/>
        <v>0.92882991556091676</v>
      </c>
      <c r="H52" s="149">
        <v>770</v>
      </c>
      <c r="I52" s="72">
        <f t="shared" si="20"/>
        <v>6.8757539203860074E-2</v>
      </c>
      <c r="J52" s="108">
        <v>57</v>
      </c>
      <c r="K52" s="273">
        <f t="shared" si="21"/>
        <v>2.4125452352231603E-3</v>
      </c>
      <c r="L52" s="149">
        <v>2</v>
      </c>
      <c r="M52" s="235">
        <f t="shared" si="22"/>
        <v>829</v>
      </c>
      <c r="N52" s="271">
        <f t="shared" si="23"/>
        <v>0.90476190476190477</v>
      </c>
      <c r="O52" s="149">
        <v>228</v>
      </c>
      <c r="P52" s="72">
        <f t="shared" si="24"/>
        <v>8.7301587301587297E-2</v>
      </c>
      <c r="Q52" s="108">
        <v>22</v>
      </c>
      <c r="R52" s="273">
        <f t="shared" si="25"/>
        <v>7.9365079365079361E-3</v>
      </c>
      <c r="S52" s="149">
        <v>2</v>
      </c>
      <c r="T52" s="235">
        <f t="shared" si="26"/>
        <v>252</v>
      </c>
      <c r="U52" s="271" t="str">
        <f t="shared" si="27"/>
        <v>-</v>
      </c>
      <c r="V52" s="149">
        <v>0</v>
      </c>
      <c r="W52" s="72" t="str">
        <f t="shared" si="28"/>
        <v>-</v>
      </c>
      <c r="X52" s="108">
        <v>0</v>
      </c>
      <c r="Y52" s="273" t="str">
        <f t="shared" si="29"/>
        <v>-</v>
      </c>
      <c r="Z52" s="149">
        <v>0</v>
      </c>
      <c r="AA52" s="235">
        <f t="shared" si="30"/>
        <v>0</v>
      </c>
      <c r="AB52" s="277">
        <f t="shared" si="31"/>
        <v>0.92321924144310819</v>
      </c>
      <c r="AC52" s="279">
        <f t="shared" si="32"/>
        <v>998</v>
      </c>
      <c r="AD52" s="277">
        <f t="shared" si="33"/>
        <v>7.3080481036077699E-2</v>
      </c>
      <c r="AE52" s="279">
        <f t="shared" si="34"/>
        <v>79</v>
      </c>
      <c r="AF52" s="277">
        <f t="shared" si="35"/>
        <v>3.7002775208140612E-3</v>
      </c>
      <c r="AG52" s="279">
        <f t="shared" si="36"/>
        <v>4</v>
      </c>
      <c r="AH52" s="235">
        <f t="shared" si="37"/>
        <v>1081</v>
      </c>
    </row>
    <row r="53" spans="2:34" ht="10.5" customHeight="1" x14ac:dyDescent="0.2">
      <c r="B53" s="440" t="s">
        <v>15</v>
      </c>
      <c r="C53" s="441"/>
      <c r="D53" s="441"/>
      <c r="E53" s="441"/>
      <c r="F53" s="442"/>
      <c r="G53" s="271">
        <f t="shared" si="19"/>
        <v>0.75098814229249011</v>
      </c>
      <c r="H53" s="149">
        <v>190</v>
      </c>
      <c r="I53" s="72">
        <f t="shared" si="20"/>
        <v>0.15019762845849802</v>
      </c>
      <c r="J53" s="108">
        <v>38</v>
      </c>
      <c r="K53" s="273">
        <f t="shared" si="21"/>
        <v>9.8814229249011856E-2</v>
      </c>
      <c r="L53" s="149">
        <v>25</v>
      </c>
      <c r="M53" s="235">
        <f t="shared" si="22"/>
        <v>253</v>
      </c>
      <c r="N53" s="271">
        <f t="shared" si="23"/>
        <v>1</v>
      </c>
      <c r="O53" s="149">
        <v>6</v>
      </c>
      <c r="P53" s="72" t="str">
        <f t="shared" si="24"/>
        <v>-</v>
      </c>
      <c r="Q53" s="108">
        <v>0</v>
      </c>
      <c r="R53" s="273" t="str">
        <f t="shared" si="25"/>
        <v>-</v>
      </c>
      <c r="S53" s="149">
        <v>0</v>
      </c>
      <c r="T53" s="235">
        <f t="shared" si="26"/>
        <v>6</v>
      </c>
      <c r="U53" s="271">
        <f t="shared" si="27"/>
        <v>0.91379310344827591</v>
      </c>
      <c r="V53" s="149">
        <v>53</v>
      </c>
      <c r="W53" s="72">
        <f t="shared" si="28"/>
        <v>8.6206896551724144E-2</v>
      </c>
      <c r="X53" s="108">
        <v>5</v>
      </c>
      <c r="Y53" s="273" t="str">
        <f t="shared" si="29"/>
        <v>-</v>
      </c>
      <c r="Z53" s="149">
        <v>0</v>
      </c>
      <c r="AA53" s="235">
        <f t="shared" si="30"/>
        <v>58</v>
      </c>
      <c r="AB53" s="277">
        <f t="shared" si="31"/>
        <v>0.78548895899053628</v>
      </c>
      <c r="AC53" s="279">
        <f t="shared" si="32"/>
        <v>249</v>
      </c>
      <c r="AD53" s="277">
        <f t="shared" si="33"/>
        <v>0.13564668769716087</v>
      </c>
      <c r="AE53" s="279">
        <f t="shared" si="34"/>
        <v>43</v>
      </c>
      <c r="AF53" s="277">
        <f t="shared" si="35"/>
        <v>7.8864353312302835E-2</v>
      </c>
      <c r="AG53" s="279">
        <f t="shared" si="36"/>
        <v>25</v>
      </c>
      <c r="AH53" s="235">
        <f t="shared" si="37"/>
        <v>317</v>
      </c>
    </row>
    <row r="54" spans="2:34" ht="10.5" customHeight="1" x14ac:dyDescent="0.2">
      <c r="B54" s="440" t="s">
        <v>16</v>
      </c>
      <c r="C54" s="441"/>
      <c r="D54" s="441"/>
      <c r="E54" s="441"/>
      <c r="F54" s="442"/>
      <c r="G54" s="271">
        <f t="shared" si="19"/>
        <v>0.51851851851851849</v>
      </c>
      <c r="H54" s="149">
        <v>56</v>
      </c>
      <c r="I54" s="72">
        <f t="shared" si="20"/>
        <v>0.16666666666666666</v>
      </c>
      <c r="J54" s="108">
        <v>18</v>
      </c>
      <c r="K54" s="273">
        <f t="shared" si="21"/>
        <v>0.31481481481481483</v>
      </c>
      <c r="L54" s="149">
        <v>34</v>
      </c>
      <c r="M54" s="235">
        <f t="shared" si="22"/>
        <v>108</v>
      </c>
      <c r="N54" s="271" t="str">
        <f t="shared" si="23"/>
        <v>-</v>
      </c>
      <c r="O54" s="149">
        <v>0</v>
      </c>
      <c r="P54" s="72" t="str">
        <f t="shared" si="24"/>
        <v>-</v>
      </c>
      <c r="Q54" s="108">
        <v>0</v>
      </c>
      <c r="R54" s="273" t="str">
        <f t="shared" si="25"/>
        <v>-</v>
      </c>
      <c r="S54" s="149">
        <v>0</v>
      </c>
      <c r="T54" s="235">
        <f t="shared" si="26"/>
        <v>0</v>
      </c>
      <c r="U54" s="271">
        <f t="shared" si="27"/>
        <v>0.66666666666666663</v>
      </c>
      <c r="V54" s="149">
        <v>12</v>
      </c>
      <c r="W54" s="72">
        <f t="shared" si="28"/>
        <v>0.33333333333333331</v>
      </c>
      <c r="X54" s="108">
        <v>6</v>
      </c>
      <c r="Y54" s="273" t="str">
        <f t="shared" si="29"/>
        <v>-</v>
      </c>
      <c r="Z54" s="149">
        <v>0</v>
      </c>
      <c r="AA54" s="235">
        <f t="shared" si="30"/>
        <v>18</v>
      </c>
      <c r="AB54" s="277">
        <f t="shared" si="31"/>
        <v>0.53968253968253965</v>
      </c>
      <c r="AC54" s="279">
        <f t="shared" si="32"/>
        <v>68</v>
      </c>
      <c r="AD54" s="277">
        <f t="shared" si="33"/>
        <v>0.19047619047619047</v>
      </c>
      <c r="AE54" s="279">
        <f t="shared" si="34"/>
        <v>24</v>
      </c>
      <c r="AF54" s="277">
        <f t="shared" si="35"/>
        <v>0.26984126984126983</v>
      </c>
      <c r="AG54" s="279">
        <f t="shared" si="36"/>
        <v>34</v>
      </c>
      <c r="AH54" s="235">
        <f t="shared" si="37"/>
        <v>126</v>
      </c>
    </row>
    <row r="55" spans="2:34" ht="10.5" customHeight="1" x14ac:dyDescent="0.2">
      <c r="B55" s="440" t="s">
        <v>17</v>
      </c>
      <c r="C55" s="441"/>
      <c r="D55" s="441"/>
      <c r="E55" s="441"/>
      <c r="F55" s="442"/>
      <c r="G55" s="271" t="str">
        <f t="shared" si="19"/>
        <v>-</v>
      </c>
      <c r="H55" s="149">
        <v>0</v>
      </c>
      <c r="I55" s="72" t="str">
        <f t="shared" si="20"/>
        <v>-</v>
      </c>
      <c r="J55" s="108">
        <v>0</v>
      </c>
      <c r="K55" s="273" t="str">
        <f t="shared" si="21"/>
        <v>-</v>
      </c>
      <c r="L55" s="149">
        <v>0</v>
      </c>
      <c r="M55" s="235">
        <f t="shared" si="22"/>
        <v>0</v>
      </c>
      <c r="N55" s="271" t="str">
        <f t="shared" si="23"/>
        <v>-</v>
      </c>
      <c r="O55" s="149">
        <v>0</v>
      </c>
      <c r="P55" s="72" t="str">
        <f t="shared" si="24"/>
        <v>-</v>
      </c>
      <c r="Q55" s="108">
        <v>0</v>
      </c>
      <c r="R55" s="273" t="str">
        <f t="shared" si="25"/>
        <v>-</v>
      </c>
      <c r="S55" s="149">
        <v>0</v>
      </c>
      <c r="T55" s="235">
        <f t="shared" si="26"/>
        <v>0</v>
      </c>
      <c r="U55" s="271" t="str">
        <f t="shared" si="27"/>
        <v>-</v>
      </c>
      <c r="V55" s="149">
        <v>0</v>
      </c>
      <c r="W55" s="72" t="str">
        <f t="shared" si="28"/>
        <v>-</v>
      </c>
      <c r="X55" s="108">
        <v>0</v>
      </c>
      <c r="Y55" s="273" t="str">
        <f t="shared" si="29"/>
        <v>-</v>
      </c>
      <c r="Z55" s="149">
        <v>0</v>
      </c>
      <c r="AA55" s="235">
        <f t="shared" si="30"/>
        <v>0</v>
      </c>
      <c r="AB55" s="277" t="str">
        <f t="shared" si="31"/>
        <v>-</v>
      </c>
      <c r="AC55" s="279">
        <f t="shared" si="32"/>
        <v>0</v>
      </c>
      <c r="AD55" s="277" t="str">
        <f t="shared" si="33"/>
        <v>-</v>
      </c>
      <c r="AE55" s="279">
        <f t="shared" si="34"/>
        <v>0</v>
      </c>
      <c r="AF55" s="277" t="str">
        <f t="shared" si="35"/>
        <v>-</v>
      </c>
      <c r="AG55" s="279">
        <f t="shared" si="36"/>
        <v>0</v>
      </c>
      <c r="AH55" s="235">
        <f t="shared" si="37"/>
        <v>0</v>
      </c>
    </row>
    <row r="56" spans="2:34" ht="10.5" customHeight="1" x14ac:dyDescent="0.2">
      <c r="B56" s="440" t="s">
        <v>0</v>
      </c>
      <c r="C56" s="441"/>
      <c r="D56" s="441"/>
      <c r="E56" s="441"/>
      <c r="F56" s="442"/>
      <c r="G56" s="271">
        <f t="shared" si="19"/>
        <v>0.24528301886792453</v>
      </c>
      <c r="H56" s="149">
        <v>13</v>
      </c>
      <c r="I56" s="72">
        <f t="shared" si="20"/>
        <v>0.13207547169811321</v>
      </c>
      <c r="J56" s="108">
        <v>7</v>
      </c>
      <c r="K56" s="273">
        <f t="shared" si="21"/>
        <v>0.62264150943396224</v>
      </c>
      <c r="L56" s="149">
        <v>33</v>
      </c>
      <c r="M56" s="235">
        <f t="shared" si="22"/>
        <v>53</v>
      </c>
      <c r="N56" s="271" t="str">
        <f t="shared" si="23"/>
        <v>-</v>
      </c>
      <c r="O56" s="149">
        <v>0</v>
      </c>
      <c r="P56" s="72" t="str">
        <f t="shared" si="24"/>
        <v>-</v>
      </c>
      <c r="Q56" s="108">
        <v>0</v>
      </c>
      <c r="R56" s="273" t="str">
        <f t="shared" si="25"/>
        <v>-</v>
      </c>
      <c r="S56" s="149">
        <v>0</v>
      </c>
      <c r="T56" s="235">
        <f t="shared" si="26"/>
        <v>0</v>
      </c>
      <c r="U56" s="271">
        <f t="shared" si="27"/>
        <v>0.82857142857142863</v>
      </c>
      <c r="V56" s="149">
        <v>29</v>
      </c>
      <c r="W56" s="72">
        <f t="shared" si="28"/>
        <v>0.17142857142857143</v>
      </c>
      <c r="X56" s="108">
        <v>6</v>
      </c>
      <c r="Y56" s="273" t="str">
        <f t="shared" si="29"/>
        <v>-</v>
      </c>
      <c r="Z56" s="149">
        <v>0</v>
      </c>
      <c r="AA56" s="235">
        <f t="shared" si="30"/>
        <v>35</v>
      </c>
      <c r="AB56" s="277">
        <f t="shared" si="31"/>
        <v>0.47727272727272729</v>
      </c>
      <c r="AC56" s="279">
        <f t="shared" si="32"/>
        <v>42</v>
      </c>
      <c r="AD56" s="277">
        <f t="shared" si="33"/>
        <v>0.14772727272727273</v>
      </c>
      <c r="AE56" s="279">
        <f t="shared" si="34"/>
        <v>13</v>
      </c>
      <c r="AF56" s="277">
        <f t="shared" si="35"/>
        <v>0.375</v>
      </c>
      <c r="AG56" s="279">
        <f t="shared" si="36"/>
        <v>33</v>
      </c>
      <c r="AH56" s="235">
        <f t="shared" si="37"/>
        <v>88</v>
      </c>
    </row>
    <row r="57" spans="2:34" ht="10.5" customHeight="1" x14ac:dyDescent="0.2">
      <c r="B57" s="463" t="str">
        <f>'Anexo II. Términos'!$B$52</f>
        <v>Total nacional</v>
      </c>
      <c r="C57" s="464"/>
      <c r="D57" s="464"/>
      <c r="E57" s="464"/>
      <c r="F57" s="465"/>
      <c r="G57" s="272">
        <f t="shared" si="19"/>
        <v>0.84365732425546136</v>
      </c>
      <c r="H57" s="269">
        <f>SUM(H39:H56)</f>
        <v>20198</v>
      </c>
      <c r="I57" s="99">
        <f t="shared" si="20"/>
        <v>0.12292719602355791</v>
      </c>
      <c r="J57" s="214">
        <f>SUM(J39:J56)</f>
        <v>2943</v>
      </c>
      <c r="K57" s="274">
        <f t="shared" si="21"/>
        <v>3.3415479720980745E-2</v>
      </c>
      <c r="L57" s="275">
        <f>SUM(L39:L56)</f>
        <v>800</v>
      </c>
      <c r="M57" s="236">
        <f>SUM(M39:M56)</f>
        <v>23941</v>
      </c>
      <c r="N57" s="272">
        <f t="shared" si="23"/>
        <v>0.85972488803582858</v>
      </c>
      <c r="O57" s="269">
        <f>SUM(O39:O56)</f>
        <v>5375</v>
      </c>
      <c r="P57" s="99">
        <f t="shared" si="24"/>
        <v>0.10140754958413307</v>
      </c>
      <c r="Q57" s="214">
        <f>SUM(Q39:Q56)</f>
        <v>634</v>
      </c>
      <c r="R57" s="274">
        <f t="shared" si="25"/>
        <v>3.8867562380038391E-2</v>
      </c>
      <c r="S57" s="275">
        <f>SUM(S39:S56)</f>
        <v>243</v>
      </c>
      <c r="T57" s="236">
        <f>SUM(T39:T56)</f>
        <v>6252</v>
      </c>
      <c r="U57" s="272">
        <f t="shared" si="27"/>
        <v>0.86720175118569864</v>
      </c>
      <c r="V57" s="269">
        <f>SUM(V39:V56)</f>
        <v>2377</v>
      </c>
      <c r="W57" s="99">
        <f t="shared" si="28"/>
        <v>9.2302079533017153E-2</v>
      </c>
      <c r="X57" s="214">
        <f>SUM(X39:X56)</f>
        <v>253</v>
      </c>
      <c r="Y57" s="274">
        <f t="shared" si="29"/>
        <v>4.0496169281284203E-2</v>
      </c>
      <c r="Z57" s="275">
        <f>SUM(Z39:Z56)</f>
        <v>111</v>
      </c>
      <c r="AA57" s="236">
        <f>SUM(AA39:AA56)</f>
        <v>2741</v>
      </c>
      <c r="AB57" s="272">
        <f t="shared" si="31"/>
        <v>0.84866703103176044</v>
      </c>
      <c r="AC57" s="269">
        <f>SUM(AC39:AC56)</f>
        <v>27950</v>
      </c>
      <c r="AD57" s="272">
        <f t="shared" si="33"/>
        <v>0.11629319244549706</v>
      </c>
      <c r="AE57" s="269">
        <f>SUM(AE39:AE56)</f>
        <v>3830</v>
      </c>
      <c r="AF57" s="272">
        <f t="shared" si="35"/>
        <v>3.5039776522742455E-2</v>
      </c>
      <c r="AG57" s="269">
        <f>SUM(AG39:AG56)</f>
        <v>1154</v>
      </c>
      <c r="AH57" s="236">
        <f>SUM(AH39:AH56)</f>
        <v>32934</v>
      </c>
    </row>
    <row r="58" spans="2:34" ht="10.5" customHeight="1" x14ac:dyDescent="0.2">
      <c r="B58" s="267"/>
      <c r="C58" s="267"/>
      <c r="D58" s="267"/>
      <c r="E58" s="267"/>
      <c r="F58" s="267"/>
      <c r="G58" s="267"/>
      <c r="H58" s="267"/>
      <c r="I58" s="267"/>
      <c r="J58" s="267"/>
      <c r="K58" s="267"/>
      <c r="L58" s="267"/>
      <c r="M58" s="267"/>
      <c r="N58" s="267"/>
      <c r="O58" s="267"/>
      <c r="P58" s="267"/>
      <c r="Q58" s="267"/>
      <c r="R58" s="267"/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267"/>
      <c r="AG58" s="267"/>
      <c r="AH58" s="267"/>
    </row>
    <row r="59" spans="2:34" ht="10.5" customHeight="1" x14ac:dyDescent="0.2">
      <c r="B59" s="267"/>
      <c r="C59" s="267"/>
      <c r="D59" s="267"/>
      <c r="E59" s="267"/>
      <c r="F59" s="267"/>
      <c r="G59" s="267"/>
      <c r="H59" s="267"/>
      <c r="I59" s="267"/>
      <c r="J59" s="267"/>
      <c r="K59" s="267"/>
      <c r="L59" s="267"/>
      <c r="M59" s="267"/>
      <c r="N59" s="267"/>
      <c r="O59" s="267"/>
      <c r="P59" s="267"/>
      <c r="Q59" s="267"/>
      <c r="R59" s="267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</row>
    <row r="60" spans="2:34" ht="10.5" customHeight="1" x14ac:dyDescent="0.2">
      <c r="B60" s="267"/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7"/>
      <c r="AH60" s="267"/>
    </row>
    <row r="61" spans="2:34" ht="10.5" customHeight="1" x14ac:dyDescent="0.2">
      <c r="B61" s="267"/>
      <c r="C61" s="267"/>
      <c r="D61" s="267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267"/>
      <c r="AG61" s="267"/>
      <c r="AH61" s="267"/>
    </row>
    <row r="62" spans="2:34" ht="10.5" customHeight="1" x14ac:dyDescent="0.2">
      <c r="B62" s="267"/>
      <c r="C62" s="267"/>
      <c r="D62" s="267"/>
      <c r="E62" s="267"/>
      <c r="F62" s="267"/>
      <c r="G62" s="267"/>
      <c r="H62" s="267"/>
      <c r="I62" s="267"/>
      <c r="J62" s="267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267"/>
      <c r="AG62" s="267"/>
      <c r="AH62" s="267"/>
    </row>
    <row r="63" spans="2:34" ht="10.5" customHeight="1" x14ac:dyDescent="0.2">
      <c r="B63" s="267"/>
      <c r="C63" s="267"/>
      <c r="D63" s="267"/>
      <c r="E63" s="267"/>
      <c r="F63" s="267"/>
      <c r="G63" s="267"/>
      <c r="H63" s="267"/>
      <c r="I63" s="267"/>
      <c r="J63" s="267"/>
      <c r="K63" s="267"/>
      <c r="L63" s="267"/>
      <c r="M63" s="267"/>
      <c r="N63" s="267"/>
      <c r="O63" s="267"/>
      <c r="P63" s="267"/>
      <c r="Q63" s="267"/>
      <c r="R63" s="267"/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</row>
    <row r="64" spans="2:34" ht="10.5" customHeight="1" x14ac:dyDescent="0.2">
      <c r="B64" s="267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</row>
    <row r="65" spans="2:34" ht="10.5" customHeight="1" x14ac:dyDescent="0.2">
      <c r="B65" s="267"/>
      <c r="C65" s="267"/>
      <c r="D65" s="267"/>
      <c r="E65" s="267"/>
      <c r="F65" s="267"/>
      <c r="G65" s="267"/>
      <c r="H65" s="267"/>
      <c r="I65" s="267"/>
      <c r="J65" s="267"/>
      <c r="K65" s="267"/>
      <c r="L65" s="267"/>
      <c r="M65" s="267"/>
      <c r="N65" s="267"/>
      <c r="O65" s="267"/>
      <c r="P65" s="267"/>
      <c r="Q65" s="267"/>
      <c r="R65" s="267"/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</row>
    <row r="66" spans="2:34" ht="10.5" customHeight="1" x14ac:dyDescent="0.2">
      <c r="B66" s="267"/>
      <c r="C66" s="267"/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267"/>
      <c r="O66" s="267"/>
      <c r="P66" s="267"/>
      <c r="Q66" s="267"/>
      <c r="R66" s="267"/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</row>
    <row r="67" spans="2:34" ht="10.5" customHeight="1" x14ac:dyDescent="0.2">
      <c r="B67" s="267"/>
      <c r="C67" s="267"/>
      <c r="D67" s="267"/>
      <c r="E67" s="267"/>
      <c r="F67" s="267"/>
      <c r="G67" s="267"/>
      <c r="H67" s="267"/>
      <c r="I67" s="267"/>
      <c r="J67" s="267"/>
      <c r="K67" s="267"/>
      <c r="L67" s="267"/>
      <c r="M67" s="267"/>
      <c r="N67" s="267"/>
      <c r="O67" s="267"/>
      <c r="P67" s="267"/>
      <c r="Q67" s="267"/>
      <c r="R67" s="267"/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</row>
    <row r="68" spans="2:34" ht="10.5" customHeight="1" x14ac:dyDescent="0.2">
      <c r="B68" s="267"/>
      <c r="C68" s="267"/>
      <c r="D68" s="267"/>
      <c r="E68" s="267"/>
      <c r="F68" s="267"/>
      <c r="G68" s="267"/>
      <c r="H68" s="267"/>
      <c r="I68" s="267"/>
      <c r="J68" s="267"/>
      <c r="K68" s="267"/>
      <c r="L68" s="267"/>
      <c r="M68" s="267"/>
      <c r="N68" s="267"/>
      <c r="O68" s="267"/>
      <c r="P68" s="267"/>
      <c r="Q68" s="267"/>
      <c r="R68" s="267"/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</row>
    <row r="69" spans="2:34" ht="10.5" customHeight="1" x14ac:dyDescent="0.2">
      <c r="B69" s="267"/>
      <c r="C69" s="267"/>
      <c r="D69" s="267"/>
      <c r="E69" s="267"/>
      <c r="F69" s="267"/>
      <c r="G69" s="267"/>
      <c r="H69" s="267"/>
      <c r="I69" s="267"/>
      <c r="J69" s="267"/>
      <c r="K69" s="267"/>
      <c r="L69" s="267"/>
      <c r="M69" s="267"/>
      <c r="N69" s="267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</row>
    <row r="70" spans="2:34" ht="10.5" customHeight="1" x14ac:dyDescent="0.2"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7"/>
      <c r="N70" s="267"/>
      <c r="O70" s="267"/>
      <c r="P70" s="267"/>
      <c r="Q70" s="267"/>
      <c r="R70" s="267"/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</row>
    <row r="71" spans="2:34" ht="10.5" customHeight="1" x14ac:dyDescent="0.2">
      <c r="B71" s="267"/>
      <c r="C71" s="267"/>
      <c r="D71" s="267"/>
      <c r="E71" s="267"/>
      <c r="F71" s="267"/>
      <c r="G71" s="267"/>
      <c r="H71" s="267"/>
      <c r="I71" s="267"/>
      <c r="J71" s="267"/>
      <c r="K71" s="267"/>
      <c r="L71" s="267"/>
      <c r="M71" s="267"/>
      <c r="N71" s="267"/>
      <c r="O71" s="267"/>
      <c r="P71" s="267"/>
      <c r="Q71" s="267"/>
      <c r="R71" s="267"/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</row>
    <row r="72" spans="2:34" ht="10.5" customHeight="1" x14ac:dyDescent="0.2">
      <c r="B72" s="267"/>
      <c r="C72" s="267"/>
      <c r="D72" s="267"/>
      <c r="E72" s="267"/>
      <c r="F72" s="267"/>
      <c r="G72" s="267"/>
      <c r="H72" s="267"/>
      <c r="I72" s="267"/>
      <c r="J72" s="267"/>
      <c r="K72" s="267"/>
      <c r="L72" s="267"/>
      <c r="M72" s="267"/>
      <c r="N72" s="267"/>
      <c r="O72" s="267"/>
      <c r="P72" s="267"/>
      <c r="Q72" s="267"/>
      <c r="R72" s="267"/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</row>
    <row r="73" spans="2:34" ht="10.5" customHeight="1" x14ac:dyDescent="0.2">
      <c r="B73" s="267"/>
      <c r="C73" s="267"/>
      <c r="D73" s="267"/>
      <c r="E73" s="267"/>
      <c r="F73" s="267"/>
      <c r="G73" s="267"/>
      <c r="H73" s="267"/>
      <c r="I73" s="267"/>
      <c r="J73" s="267"/>
      <c r="K73" s="267"/>
      <c r="L73" s="267"/>
      <c r="M73" s="267"/>
      <c r="N73" s="267"/>
      <c r="O73" s="267"/>
      <c r="P73" s="267"/>
      <c r="Q73" s="267"/>
      <c r="R73" s="267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</row>
    <row r="74" spans="2:34" ht="10.5" customHeight="1" x14ac:dyDescent="0.2">
      <c r="B74" s="267"/>
      <c r="C74" s="267"/>
      <c r="D74" s="267"/>
      <c r="E74" s="267"/>
      <c r="F74" s="267"/>
      <c r="G74" s="267"/>
      <c r="H74" s="267"/>
      <c r="I74" s="267"/>
      <c r="J74" s="267"/>
      <c r="K74" s="267"/>
      <c r="L74" s="267"/>
      <c r="M74" s="267"/>
      <c r="N74" s="267"/>
      <c r="O74" s="267"/>
      <c r="P74" s="267"/>
      <c r="Q74" s="267"/>
      <c r="R74" s="267"/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</row>
    <row r="75" spans="2:34" ht="10.5" customHeight="1" x14ac:dyDescent="0.2">
      <c r="B75" s="267"/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</row>
    <row r="76" spans="2:34" ht="10.5" customHeight="1" x14ac:dyDescent="0.2">
      <c r="B76" s="267"/>
      <c r="C76" s="267"/>
      <c r="D76" s="267"/>
      <c r="E76" s="267"/>
      <c r="F76" s="267"/>
      <c r="G76" s="267"/>
      <c r="H76" s="267"/>
      <c r="I76" s="267"/>
      <c r="J76" s="267"/>
      <c r="K76" s="267"/>
      <c r="L76" s="267"/>
      <c r="M76" s="267"/>
      <c r="N76" s="267"/>
      <c r="O76" s="267"/>
      <c r="P76" s="267"/>
      <c r="Q76" s="267"/>
      <c r="R76" s="267"/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</row>
    <row r="77" spans="2:34" ht="10.5" customHeight="1" x14ac:dyDescent="0.2">
      <c r="B77" s="267"/>
      <c r="C77" s="267"/>
      <c r="D77" s="267"/>
      <c r="E77" s="267"/>
      <c r="F77" s="267"/>
      <c r="G77" s="267"/>
      <c r="H77" s="267"/>
      <c r="I77" s="267"/>
      <c r="J77" s="267"/>
      <c r="K77" s="267"/>
      <c r="L77" s="267"/>
      <c r="M77" s="267"/>
      <c r="N77" s="267"/>
      <c r="O77" s="267"/>
      <c r="P77" s="267"/>
      <c r="Q77" s="267"/>
      <c r="R77" s="267"/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</row>
    <row r="78" spans="2:34" ht="10.5" customHeight="1" x14ac:dyDescent="0.2">
      <c r="B78" s="267"/>
      <c r="C78" s="267"/>
      <c r="D78" s="267"/>
      <c r="E78" s="267"/>
      <c r="F78" s="267"/>
      <c r="G78" s="267"/>
      <c r="H78" s="267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</row>
    <row r="79" spans="2:34" ht="10.5" customHeight="1" x14ac:dyDescent="0.2">
      <c r="B79" s="267"/>
      <c r="C79" s="267"/>
      <c r="D79" s="267"/>
      <c r="E79" s="267"/>
      <c r="F79" s="267"/>
      <c r="G79" s="267"/>
      <c r="H79" s="267"/>
      <c r="I79" s="267"/>
      <c r="J79" s="267"/>
      <c r="K79" s="267"/>
      <c r="L79" s="267"/>
      <c r="M79" s="267"/>
      <c r="N79" s="267"/>
      <c r="O79" s="267"/>
      <c r="P79" s="267"/>
      <c r="Q79" s="267"/>
      <c r="R79" s="267"/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</row>
    <row r="80" spans="2:34" ht="10.5" customHeight="1" x14ac:dyDescent="0.2">
      <c r="B80" s="267"/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</row>
    <row r="81" spans="2:34" ht="10.5" customHeight="1" x14ac:dyDescent="0.2">
      <c r="B81" s="267"/>
      <c r="C81" s="267"/>
      <c r="D81" s="267"/>
      <c r="E81" s="267"/>
      <c r="F81" s="267"/>
      <c r="G81" s="267"/>
      <c r="H81" s="267"/>
      <c r="I81" s="267"/>
      <c r="J81" s="267"/>
      <c r="K81" s="267"/>
      <c r="L81" s="267"/>
      <c r="M81" s="267"/>
      <c r="N81" s="267"/>
      <c r="O81" s="267"/>
      <c r="P81" s="267"/>
      <c r="Q81" s="267"/>
      <c r="R81" s="267"/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</row>
    <row r="82" spans="2:34" ht="10.5" customHeight="1" x14ac:dyDescent="0.2">
      <c r="B82" s="267"/>
      <c r="C82" s="267"/>
      <c r="D82" s="267"/>
      <c r="E82" s="267"/>
      <c r="F82" s="267"/>
      <c r="G82" s="267"/>
      <c r="H82" s="267"/>
      <c r="I82" s="267"/>
      <c r="J82" s="267"/>
      <c r="K82" s="267"/>
      <c r="L82" s="267"/>
      <c r="M82" s="267"/>
      <c r="N82" s="267"/>
      <c r="O82" s="267"/>
      <c r="P82" s="267"/>
      <c r="Q82" s="267"/>
      <c r="R82" s="267"/>
      <c r="S82" s="267"/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</row>
    <row r="83" spans="2:34" ht="10.5" customHeight="1" x14ac:dyDescent="0.2">
      <c r="B83" s="267"/>
      <c r="C83" s="267"/>
      <c r="D83" s="267"/>
      <c r="E83" s="267"/>
      <c r="F83" s="267"/>
      <c r="G83" s="267"/>
      <c r="H83" s="267"/>
      <c r="I83" s="267"/>
      <c r="J83" s="267"/>
      <c r="K83" s="267"/>
      <c r="L83" s="267"/>
      <c r="M83" s="267"/>
      <c r="N83" s="267"/>
      <c r="O83" s="267"/>
      <c r="P83" s="267"/>
      <c r="Q83" s="267"/>
      <c r="R83" s="267"/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</row>
    <row r="84" spans="2:34" ht="10.5" customHeight="1" x14ac:dyDescent="0.2">
      <c r="B84" s="267"/>
      <c r="C84" s="267"/>
      <c r="D84" s="267"/>
      <c r="E84" s="267"/>
      <c r="F84" s="267"/>
      <c r="G84" s="267"/>
      <c r="H84" s="267"/>
      <c r="I84" s="267"/>
      <c r="J84" s="267"/>
      <c r="K84" s="267"/>
      <c r="L84" s="267"/>
      <c r="M84" s="267"/>
      <c r="N84" s="267"/>
      <c r="O84" s="267"/>
      <c r="P84" s="267"/>
      <c r="Q84" s="267"/>
      <c r="R84" s="267"/>
      <c r="S84" s="267"/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</row>
    <row r="85" spans="2:34" ht="10.5" customHeight="1" x14ac:dyDescent="0.2">
      <c r="B85" s="267"/>
      <c r="C85" s="267"/>
      <c r="D85" s="267"/>
      <c r="E85" s="267"/>
      <c r="F85" s="267"/>
      <c r="G85" s="267"/>
      <c r="H85" s="267"/>
      <c r="I85" s="267"/>
      <c r="J85" s="267"/>
      <c r="K85" s="267"/>
      <c r="L85" s="267"/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</row>
    <row r="86" spans="2:34" ht="10.5" customHeight="1" x14ac:dyDescent="0.2">
      <c r="B86" s="267"/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7"/>
      <c r="N86" s="267"/>
      <c r="O86" s="267"/>
      <c r="P86" s="267"/>
      <c r="Q86" s="267"/>
      <c r="R86" s="267"/>
      <c r="S86" s="267"/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</row>
    <row r="87" spans="2:34" ht="10.5" customHeight="1" x14ac:dyDescent="0.2">
      <c r="B87" s="267"/>
      <c r="C87" s="267"/>
      <c r="D87" s="267"/>
      <c r="E87" s="267"/>
      <c r="F87" s="267"/>
      <c r="G87" s="267"/>
      <c r="H87" s="267"/>
      <c r="I87" s="267"/>
      <c r="J87" s="267"/>
      <c r="K87" s="267"/>
      <c r="L87" s="267"/>
      <c r="M87" s="267"/>
      <c r="N87" s="267"/>
      <c r="O87" s="267"/>
      <c r="P87" s="267"/>
      <c r="Q87" s="267"/>
      <c r="R87" s="267"/>
      <c r="S87" s="267"/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</row>
    <row r="88" spans="2:34" ht="10.5" customHeight="1" x14ac:dyDescent="0.2">
      <c r="B88" s="267"/>
      <c r="C88" s="267"/>
      <c r="D88" s="267"/>
      <c r="E88" s="267"/>
      <c r="F88" s="267"/>
      <c r="G88" s="267"/>
      <c r="H88" s="267"/>
      <c r="I88" s="267"/>
      <c r="J88" s="267"/>
      <c r="K88" s="267"/>
      <c r="L88" s="267"/>
      <c r="M88" s="267"/>
      <c r="N88" s="267"/>
      <c r="O88" s="267"/>
      <c r="P88" s="267"/>
      <c r="Q88" s="267"/>
      <c r="R88" s="267"/>
      <c r="S88" s="267"/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</row>
    <row r="89" spans="2:34" ht="10.5" customHeight="1" x14ac:dyDescent="0.2">
      <c r="B89" s="267"/>
      <c r="C89" s="267"/>
      <c r="D89" s="267"/>
      <c r="E89" s="267"/>
      <c r="F89" s="267"/>
      <c r="G89" s="267"/>
      <c r="H89" s="267"/>
      <c r="I89" s="267"/>
      <c r="J89" s="267"/>
      <c r="K89" s="267"/>
      <c r="L89" s="267"/>
      <c r="M89" s="267"/>
      <c r="N89" s="267"/>
      <c r="O89" s="267"/>
      <c r="P89" s="267"/>
      <c r="Q89" s="267"/>
      <c r="R89" s="267"/>
      <c r="S89" s="267"/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67"/>
      <c r="AH89" s="267"/>
    </row>
    <row r="90" spans="2:34" ht="10.5" customHeight="1" x14ac:dyDescent="0.2">
      <c r="B90" s="267"/>
      <c r="C90" s="267"/>
      <c r="D90" s="267"/>
      <c r="E90" s="267"/>
      <c r="F90" s="267"/>
      <c r="G90" s="267"/>
      <c r="H90" s="267"/>
      <c r="I90" s="267"/>
      <c r="J90" s="267"/>
      <c r="K90" s="267"/>
      <c r="L90" s="267"/>
      <c r="M90" s="267"/>
      <c r="N90" s="267"/>
      <c r="O90" s="267"/>
      <c r="P90" s="267"/>
      <c r="Q90" s="267"/>
      <c r="R90" s="267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</row>
    <row r="91" spans="2:34" ht="10.5" customHeight="1" x14ac:dyDescent="0.2">
      <c r="B91" s="267"/>
      <c r="C91" s="267"/>
      <c r="D91" s="267"/>
      <c r="E91" s="267"/>
      <c r="F91" s="267"/>
      <c r="G91" s="267"/>
      <c r="H91" s="267"/>
      <c r="I91" s="267"/>
      <c r="J91" s="267"/>
      <c r="K91" s="267"/>
      <c r="L91" s="267"/>
      <c r="M91" s="267"/>
      <c r="N91" s="267"/>
      <c r="O91" s="267"/>
      <c r="P91" s="267"/>
      <c r="Q91" s="267"/>
      <c r="R91" s="267"/>
      <c r="S91" s="267"/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67"/>
      <c r="AH91" s="267"/>
    </row>
    <row r="92" spans="2:34" ht="10.5" customHeight="1" x14ac:dyDescent="0.2">
      <c r="B92" s="267"/>
      <c r="C92" s="267"/>
      <c r="D92" s="267"/>
      <c r="E92" s="267"/>
      <c r="F92" s="267"/>
      <c r="G92" s="267"/>
      <c r="H92" s="267"/>
      <c r="I92" s="267"/>
      <c r="J92" s="267"/>
      <c r="K92" s="267"/>
      <c r="L92" s="267"/>
      <c r="M92" s="267"/>
      <c r="N92" s="267"/>
      <c r="O92" s="267"/>
      <c r="P92" s="267"/>
      <c r="Q92" s="267"/>
      <c r="R92" s="267"/>
      <c r="S92" s="267"/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</row>
    <row r="93" spans="2:34" ht="10.5" customHeight="1" x14ac:dyDescent="0.2">
      <c r="B93" s="267"/>
      <c r="C93" s="267"/>
      <c r="D93" s="267"/>
      <c r="E93" s="267"/>
      <c r="F93" s="267"/>
      <c r="G93" s="267"/>
      <c r="H93" s="267"/>
      <c r="I93" s="267"/>
      <c r="J93" s="267"/>
      <c r="K93" s="267"/>
      <c r="L93" s="267"/>
      <c r="M93" s="267"/>
      <c r="N93" s="267"/>
      <c r="O93" s="267"/>
      <c r="P93" s="267"/>
      <c r="Q93" s="267"/>
      <c r="R93" s="267"/>
      <c r="S93" s="267"/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</row>
    <row r="94" spans="2:34" ht="10.5" customHeight="1" x14ac:dyDescent="0.2">
      <c r="B94" s="267"/>
      <c r="C94" s="267"/>
      <c r="D94" s="267"/>
      <c r="E94" s="267"/>
      <c r="F94" s="267"/>
      <c r="G94" s="267"/>
      <c r="H94" s="267"/>
      <c r="I94" s="267"/>
      <c r="J94" s="267"/>
      <c r="K94" s="267"/>
      <c r="L94" s="267"/>
      <c r="M94" s="267"/>
      <c r="N94" s="267"/>
      <c r="O94" s="267"/>
      <c r="P94" s="267"/>
      <c r="Q94" s="267"/>
      <c r="R94" s="267"/>
      <c r="S94" s="267"/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</row>
    <row r="95" spans="2:34" ht="10.5" customHeight="1" x14ac:dyDescent="0.2"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</row>
    <row r="96" spans="2:34" ht="10.5" customHeight="1" x14ac:dyDescent="0.2">
      <c r="B96" s="267"/>
      <c r="C96" s="267"/>
      <c r="D96" s="267"/>
      <c r="E96" s="267"/>
      <c r="F96" s="267"/>
      <c r="G96" s="267"/>
      <c r="H96" s="267"/>
      <c r="I96" s="267"/>
      <c r="J96" s="267"/>
      <c r="K96" s="267"/>
      <c r="L96" s="267"/>
      <c r="M96" s="267"/>
      <c r="N96" s="267"/>
      <c r="O96" s="267"/>
      <c r="P96" s="267"/>
      <c r="Q96" s="267"/>
      <c r="R96" s="267"/>
      <c r="S96" s="267"/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</row>
    <row r="97" spans="2:34" ht="10.5" customHeight="1" x14ac:dyDescent="0.2">
      <c r="B97" s="267"/>
      <c r="C97" s="267"/>
      <c r="D97" s="267"/>
      <c r="E97" s="267"/>
      <c r="F97" s="267"/>
      <c r="G97" s="267"/>
      <c r="H97" s="267"/>
      <c r="I97" s="267"/>
      <c r="J97" s="267"/>
      <c r="K97" s="267"/>
      <c r="L97" s="267"/>
      <c r="M97" s="267"/>
      <c r="N97" s="267"/>
      <c r="O97" s="267"/>
      <c r="P97" s="267"/>
      <c r="Q97" s="267"/>
      <c r="R97" s="267"/>
      <c r="S97" s="267"/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</row>
    <row r="98" spans="2:34" ht="10.5" customHeight="1" x14ac:dyDescent="0.2">
      <c r="B98" s="267"/>
      <c r="C98" s="267"/>
      <c r="D98" s="267"/>
      <c r="E98" s="267"/>
      <c r="F98" s="267"/>
      <c r="G98" s="267"/>
      <c r="H98" s="267"/>
      <c r="I98" s="267"/>
      <c r="J98" s="267"/>
      <c r="K98" s="267"/>
      <c r="L98" s="267"/>
      <c r="M98" s="267"/>
      <c r="N98" s="267"/>
      <c r="O98" s="267"/>
      <c r="P98" s="267"/>
      <c r="Q98" s="267"/>
      <c r="R98" s="267"/>
      <c r="S98" s="267"/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</row>
    <row r="99" spans="2:34" ht="10.5" customHeight="1" x14ac:dyDescent="0.2">
      <c r="B99" s="267"/>
      <c r="C99" s="267"/>
      <c r="D99" s="267"/>
      <c r="E99" s="267"/>
      <c r="F99" s="267"/>
      <c r="G99" s="267"/>
      <c r="H99" s="267"/>
      <c r="I99" s="267"/>
      <c r="J99" s="267"/>
      <c r="K99" s="267"/>
      <c r="L99" s="267"/>
      <c r="M99" s="267"/>
      <c r="N99" s="267"/>
      <c r="O99" s="267"/>
      <c r="P99" s="267"/>
      <c r="Q99" s="267"/>
      <c r="R99" s="267"/>
      <c r="S99" s="267"/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</row>
    <row r="100" spans="2:34" ht="10.5" customHeight="1" x14ac:dyDescent="0.2">
      <c r="B100" s="267"/>
      <c r="C100" s="267"/>
      <c r="D100" s="267"/>
      <c r="E100" s="267"/>
      <c r="F100" s="267"/>
      <c r="G100" s="267"/>
      <c r="H100" s="267"/>
      <c r="I100" s="267"/>
      <c r="J100" s="267"/>
      <c r="K100" s="267"/>
      <c r="L100" s="267"/>
      <c r="M100" s="267"/>
      <c r="N100" s="267"/>
      <c r="O100" s="267"/>
      <c r="P100" s="267"/>
      <c r="Q100" s="267"/>
      <c r="R100" s="267"/>
      <c r="S100" s="267"/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</row>
    <row r="101" spans="2:34" ht="10.5" customHeight="1" x14ac:dyDescent="0.2">
      <c r="B101" s="267"/>
      <c r="C101" s="267"/>
      <c r="D101" s="267"/>
      <c r="E101" s="267"/>
      <c r="F101" s="267"/>
      <c r="G101" s="267"/>
      <c r="H101" s="267"/>
      <c r="I101" s="267"/>
      <c r="J101" s="267"/>
      <c r="K101" s="267"/>
      <c r="L101" s="267"/>
      <c r="M101" s="267"/>
      <c r="N101" s="267"/>
      <c r="O101" s="267"/>
      <c r="P101" s="267"/>
      <c r="Q101" s="267"/>
      <c r="R101" s="267"/>
      <c r="S101" s="267"/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7"/>
      <c r="AH101" s="267"/>
    </row>
    <row r="102" spans="2:34" ht="10.5" customHeight="1" x14ac:dyDescent="0.2">
      <c r="B102" s="4"/>
      <c r="G102" s="4"/>
      <c r="I102" s="4"/>
      <c r="K102" s="4"/>
      <c r="N102" s="4"/>
      <c r="P102" s="4"/>
      <c r="R102" s="4"/>
      <c r="U102" s="4"/>
      <c r="W102" s="4"/>
      <c r="Y102" s="4"/>
    </row>
    <row r="103" spans="2:34" ht="10.5" customHeight="1" x14ac:dyDescent="0.2">
      <c r="B103" s="4"/>
      <c r="G103" s="116"/>
      <c r="H103" s="116"/>
      <c r="I103" s="4"/>
      <c r="J103" s="116"/>
      <c r="K103" s="4"/>
      <c r="L103" s="116"/>
      <c r="N103" s="4"/>
      <c r="O103" s="116"/>
      <c r="P103" s="4"/>
      <c r="Q103" s="116"/>
      <c r="R103" s="4"/>
      <c r="S103" s="116"/>
      <c r="T103" s="116"/>
      <c r="U103" s="4"/>
      <c r="V103" s="116"/>
      <c r="W103" s="4"/>
      <c r="X103" s="116"/>
      <c r="Y103" s="4"/>
      <c r="Z103" s="116"/>
      <c r="AC103" s="116"/>
      <c r="AD103" s="116"/>
      <c r="AE103" s="116"/>
      <c r="AF103" s="116"/>
      <c r="AG103" s="116"/>
      <c r="AH103" s="116"/>
    </row>
    <row r="104" spans="2:34" ht="10.5" customHeight="1" x14ac:dyDescent="0.2">
      <c r="B104" s="4"/>
      <c r="G104" s="4"/>
      <c r="I104" s="4"/>
      <c r="K104" s="4"/>
      <c r="N104" s="4"/>
      <c r="P104" s="4"/>
      <c r="R104" s="4"/>
      <c r="U104" s="4"/>
      <c r="W104" s="4"/>
      <c r="Y104" s="4"/>
    </row>
    <row r="105" spans="2:34" ht="10.5" customHeight="1" x14ac:dyDescent="0.2">
      <c r="B105" s="4"/>
      <c r="G105" s="4"/>
      <c r="I105" s="4"/>
      <c r="K105" s="4"/>
      <c r="N105" s="4"/>
      <c r="P105" s="4"/>
      <c r="R105" s="4"/>
      <c r="U105" s="4"/>
      <c r="W105" s="4"/>
      <c r="Y105" s="4"/>
    </row>
    <row r="106" spans="2:34" ht="10.5" customHeight="1" x14ac:dyDescent="0.2">
      <c r="B106" s="4"/>
      <c r="G106" s="26"/>
      <c r="H106" s="26"/>
      <c r="I106" s="26"/>
      <c r="J106" s="26"/>
      <c r="K106" s="26"/>
      <c r="L106" s="26"/>
      <c r="N106" s="26"/>
      <c r="O106" s="26"/>
      <c r="P106" s="26"/>
      <c r="Q106" s="26"/>
      <c r="R106" s="26"/>
      <c r="U106" s="26"/>
      <c r="V106" s="26"/>
      <c r="W106" s="26"/>
      <c r="X106" s="26"/>
      <c r="Y106" s="26"/>
    </row>
    <row r="107" spans="2:34" ht="10.5" customHeight="1" x14ac:dyDescent="0.2">
      <c r="B107" s="4"/>
    </row>
    <row r="108" spans="2:34" ht="10.5" customHeight="1" x14ac:dyDescent="0.2">
      <c r="B108" s="4"/>
      <c r="G108" s="4"/>
      <c r="I108" s="4"/>
      <c r="K108" s="4"/>
      <c r="N108" s="4"/>
      <c r="P108" s="4"/>
      <c r="R108" s="4"/>
      <c r="U108" s="4"/>
      <c r="W108" s="4"/>
      <c r="Y108" s="4"/>
    </row>
    <row r="109" spans="2:34" ht="10.5" customHeight="1" x14ac:dyDescent="0.2"/>
    <row r="110" spans="2:34" ht="10.5" customHeight="1" x14ac:dyDescent="0.2">
      <c r="B110" s="4"/>
      <c r="H110" s="4"/>
      <c r="J110" s="4"/>
      <c r="L110" s="4"/>
      <c r="O110" s="4"/>
      <c r="Q110" s="4"/>
      <c r="S110" s="4"/>
      <c r="V110" s="4"/>
      <c r="X110" s="4"/>
      <c r="Z110" s="4"/>
    </row>
    <row r="111" spans="2:34" ht="10.5" customHeight="1" x14ac:dyDescent="0.2">
      <c r="B111" s="4"/>
      <c r="H111" s="116"/>
      <c r="I111" s="116"/>
      <c r="J111" s="4"/>
      <c r="K111" s="116"/>
      <c r="L111" s="4"/>
      <c r="O111" s="4"/>
      <c r="P111" s="116"/>
      <c r="Q111" s="4"/>
      <c r="R111" s="116"/>
      <c r="S111" s="4"/>
      <c r="V111" s="4"/>
      <c r="X111" s="4"/>
      <c r="Y111" s="116"/>
      <c r="Z111" s="4"/>
    </row>
    <row r="112" spans="2:34" ht="10.5" customHeight="1" x14ac:dyDescent="0.2">
      <c r="B112" s="4"/>
      <c r="H112" s="4"/>
      <c r="J112" s="4"/>
      <c r="L112" s="4"/>
      <c r="O112" s="4"/>
      <c r="Q112" s="4"/>
      <c r="S112" s="4"/>
      <c r="V112" s="4"/>
      <c r="X112" s="4"/>
      <c r="Z112" s="4"/>
    </row>
    <row r="113" spans="2:26" ht="10.5" customHeight="1" x14ac:dyDescent="0.2">
      <c r="B113" s="4"/>
      <c r="H113" s="4"/>
      <c r="J113" s="4"/>
      <c r="L113" s="4"/>
      <c r="O113" s="4"/>
      <c r="Q113" s="4"/>
      <c r="S113" s="4"/>
      <c r="V113" s="4"/>
      <c r="X113" s="4"/>
      <c r="Z113" s="4"/>
    </row>
    <row r="114" spans="2:26" ht="10.5" customHeight="1" x14ac:dyDescent="0.2">
      <c r="B114" s="4"/>
      <c r="H114" s="26"/>
      <c r="I114" s="26"/>
      <c r="J114" s="26"/>
      <c r="K114" s="26"/>
      <c r="L114" s="26"/>
      <c r="O114" s="26"/>
      <c r="P114" s="26"/>
      <c r="Q114" s="26"/>
      <c r="R114" s="26"/>
      <c r="S114" s="26"/>
      <c r="V114" s="26"/>
      <c r="W114" s="26"/>
      <c r="X114" s="26"/>
      <c r="Y114" s="26"/>
      <c r="Z114" s="26"/>
    </row>
    <row r="115" spans="2:26" ht="10.5" customHeight="1" x14ac:dyDescent="0.2">
      <c r="B115" s="4"/>
    </row>
    <row r="116" spans="2:26" ht="10.5" customHeight="1" x14ac:dyDescent="0.2">
      <c r="B116" s="4"/>
      <c r="H116" s="4"/>
      <c r="J116" s="4"/>
      <c r="L116" s="4"/>
      <c r="O116" s="4"/>
      <c r="Q116" s="4"/>
      <c r="S116" s="4"/>
      <c r="V116" s="4"/>
      <c r="X116" s="4"/>
      <c r="Z116" s="4"/>
    </row>
    <row r="117" spans="2:26" ht="10.5" customHeight="1" x14ac:dyDescent="0.2"/>
    <row r="118" spans="2:26" ht="10.5" customHeight="1" x14ac:dyDescent="0.2"/>
    <row r="119" spans="2:26" ht="10.5" customHeight="1" x14ac:dyDescent="0.2"/>
    <row r="120" spans="2:26" ht="10.5" customHeight="1" x14ac:dyDescent="0.2"/>
    <row r="121" spans="2:26" ht="10.5" customHeight="1" x14ac:dyDescent="0.2"/>
    <row r="122" spans="2:26" ht="10.5" customHeight="1" x14ac:dyDescent="0.2"/>
    <row r="123" spans="2:26" ht="10.5" customHeight="1" x14ac:dyDescent="0.2"/>
    <row r="124" spans="2:26" ht="10.5" customHeight="1" x14ac:dyDescent="0.2"/>
    <row r="125" spans="2:26" ht="10.5" customHeight="1" x14ac:dyDescent="0.2"/>
    <row r="126" spans="2:26" ht="10.5" customHeight="1" x14ac:dyDescent="0.2"/>
    <row r="127" spans="2:26" ht="10.5" customHeight="1" x14ac:dyDescent="0.2"/>
    <row r="128" spans="2:26" ht="10.5" customHeight="1" x14ac:dyDescent="0.2"/>
    <row r="129" spans="17:19" ht="10.5" customHeight="1" x14ac:dyDescent="0.2"/>
    <row r="130" spans="17:19" ht="10.5" customHeight="1" x14ac:dyDescent="0.2"/>
    <row r="131" spans="17:19" ht="10.5" customHeight="1" x14ac:dyDescent="0.2"/>
    <row r="132" spans="17:19" ht="10.5" customHeight="1" x14ac:dyDescent="0.2"/>
    <row r="133" spans="17:19" ht="10.5" customHeight="1" x14ac:dyDescent="0.2"/>
    <row r="134" spans="17:19" ht="10.5" customHeight="1" x14ac:dyDescent="0.2"/>
    <row r="135" spans="17:19" ht="10.5" customHeight="1" x14ac:dyDescent="0.2"/>
    <row r="136" spans="17:19" ht="10.5" customHeight="1" x14ac:dyDescent="0.2"/>
    <row r="137" spans="17:19" ht="10.5" customHeight="1" x14ac:dyDescent="0.2">
      <c r="Q137" s="50"/>
      <c r="R137" s="51"/>
      <c r="S137" s="50"/>
    </row>
    <row r="138" spans="17:19" ht="10.5" customHeight="1" x14ac:dyDescent="0.2">
      <c r="Q138" s="50"/>
      <c r="R138" s="51"/>
      <c r="S138" s="50"/>
    </row>
    <row r="139" spans="17:19" ht="10.5" customHeight="1" x14ac:dyDescent="0.2">
      <c r="Q139" s="50"/>
      <c r="R139" s="51"/>
      <c r="S139" s="50"/>
    </row>
    <row r="140" spans="17:19" ht="10.5" customHeight="1" x14ac:dyDescent="0.2">
      <c r="Q140" s="50"/>
      <c r="R140" s="51"/>
      <c r="S140" s="50"/>
    </row>
    <row r="141" spans="17:19" ht="10.5" customHeight="1" x14ac:dyDescent="0.2">
      <c r="Q141" s="50"/>
      <c r="R141" s="51"/>
      <c r="S141" s="50"/>
    </row>
    <row r="142" spans="17:19" ht="10.5" customHeight="1" x14ac:dyDescent="0.2">
      <c r="Q142" s="50"/>
      <c r="R142" s="51"/>
      <c r="S142" s="50"/>
    </row>
    <row r="143" spans="17:19" ht="10.5" customHeight="1" x14ac:dyDescent="0.2">
      <c r="Q143" s="50"/>
      <c r="R143" s="51"/>
      <c r="S143" s="50"/>
    </row>
    <row r="144" spans="17:19" ht="10.5" customHeight="1" x14ac:dyDescent="0.2">
      <c r="Q144" s="50"/>
      <c r="R144" s="51"/>
      <c r="S144" s="50"/>
    </row>
    <row r="145" spans="17:19" ht="10.5" customHeight="1" x14ac:dyDescent="0.2">
      <c r="Q145" s="50"/>
      <c r="R145" s="51"/>
      <c r="S145" s="50"/>
    </row>
    <row r="146" spans="17:19" ht="10.5" customHeight="1" x14ac:dyDescent="0.2">
      <c r="Q146" s="50"/>
      <c r="R146" s="51"/>
      <c r="S146" s="50"/>
    </row>
    <row r="147" spans="17:19" ht="10.5" customHeight="1" x14ac:dyDescent="0.2">
      <c r="Q147" s="50"/>
      <c r="R147" s="51"/>
      <c r="S147" s="50"/>
    </row>
    <row r="148" spans="17:19" ht="10.5" customHeight="1" x14ac:dyDescent="0.2">
      <c r="Q148" s="50"/>
      <c r="R148" s="51"/>
      <c r="S148" s="50"/>
    </row>
    <row r="149" spans="17:19" ht="10.5" customHeight="1" x14ac:dyDescent="0.2">
      <c r="Q149" s="50"/>
      <c r="R149" s="51"/>
      <c r="S149" s="50"/>
    </row>
    <row r="150" spans="17:19" ht="10.5" customHeight="1" x14ac:dyDescent="0.2">
      <c r="Q150" s="50"/>
      <c r="R150" s="51"/>
      <c r="S150" s="50"/>
    </row>
    <row r="151" spans="17:19" ht="10.5" customHeight="1" x14ac:dyDescent="0.2">
      <c r="Q151" s="50"/>
      <c r="R151" s="51"/>
      <c r="S151" s="50"/>
    </row>
    <row r="152" spans="17:19" ht="10.5" customHeight="1" x14ac:dyDescent="0.2">
      <c r="Q152" s="50"/>
      <c r="R152" s="51"/>
      <c r="S152" s="50"/>
    </row>
    <row r="153" spans="17:19" ht="10.5" customHeight="1" x14ac:dyDescent="0.2">
      <c r="Q153" s="50"/>
      <c r="R153" s="51"/>
      <c r="S153" s="50"/>
    </row>
    <row r="154" spans="17:19" ht="10.5" customHeight="1" x14ac:dyDescent="0.2">
      <c r="Q154" s="50"/>
      <c r="R154" s="51"/>
      <c r="S154" s="50"/>
    </row>
    <row r="155" spans="17:19" ht="10.5" customHeight="1" x14ac:dyDescent="0.2">
      <c r="Q155" s="50"/>
      <c r="R155" s="51"/>
      <c r="S155" s="50"/>
    </row>
    <row r="156" spans="17:19" ht="10.5" customHeight="1" x14ac:dyDescent="0.2">
      <c r="Q156" s="50"/>
      <c r="R156" s="51"/>
      <c r="S156" s="50"/>
    </row>
    <row r="157" spans="17:19" ht="10.5" customHeight="1" x14ac:dyDescent="0.2">
      <c r="Q157" s="50"/>
      <c r="R157" s="51"/>
      <c r="S157" s="50"/>
    </row>
    <row r="158" spans="17:19" ht="10.5" customHeight="1" x14ac:dyDescent="0.2">
      <c r="Q158" s="50"/>
      <c r="R158" s="51"/>
      <c r="S158" s="50"/>
    </row>
    <row r="159" spans="17:19" ht="10.5" customHeight="1" x14ac:dyDescent="0.2">
      <c r="Q159" s="50"/>
      <c r="R159" s="51"/>
      <c r="S159" s="50"/>
    </row>
    <row r="160" spans="17:19" ht="10.5" customHeight="1" x14ac:dyDescent="0.2">
      <c r="Q160" s="50"/>
      <c r="R160" s="51"/>
      <c r="S160" s="50"/>
    </row>
    <row r="161" spans="17:19" ht="10.5" customHeight="1" x14ac:dyDescent="0.2">
      <c r="Q161" s="50"/>
      <c r="R161" s="51"/>
      <c r="S161" s="50"/>
    </row>
    <row r="162" spans="17:19" ht="10.5" customHeight="1" x14ac:dyDescent="0.2">
      <c r="Q162" s="50"/>
      <c r="R162" s="51"/>
      <c r="S162" s="50"/>
    </row>
    <row r="163" spans="17:19" ht="10.5" customHeight="1" x14ac:dyDescent="0.2">
      <c r="Q163" s="50"/>
      <c r="R163" s="51"/>
      <c r="S163" s="50"/>
    </row>
    <row r="164" spans="17:19" ht="10.5" customHeight="1" x14ac:dyDescent="0.2">
      <c r="Q164" s="50"/>
      <c r="R164" s="51"/>
      <c r="S164" s="50"/>
    </row>
    <row r="165" spans="17:19" ht="10.5" customHeight="1" x14ac:dyDescent="0.2">
      <c r="Q165" s="50"/>
      <c r="R165" s="51"/>
      <c r="S165" s="50"/>
    </row>
    <row r="166" spans="17:19" ht="10.5" customHeight="1" x14ac:dyDescent="0.2">
      <c r="Q166" s="50"/>
      <c r="R166" s="51"/>
      <c r="S166" s="50"/>
    </row>
    <row r="167" spans="17:19" ht="10.5" customHeight="1" x14ac:dyDescent="0.2">
      <c r="Q167" s="50"/>
      <c r="R167" s="51"/>
      <c r="S167" s="50"/>
    </row>
    <row r="168" spans="17:19" ht="10.5" customHeight="1" x14ac:dyDescent="0.2">
      <c r="Q168" s="50"/>
      <c r="R168" s="51"/>
      <c r="S168" s="50"/>
    </row>
    <row r="169" spans="17:19" ht="10.5" customHeight="1" x14ac:dyDescent="0.2">
      <c r="Q169" s="50"/>
      <c r="R169" s="51"/>
      <c r="S169" s="50"/>
    </row>
    <row r="170" spans="17:19" ht="10.5" customHeight="1" x14ac:dyDescent="0.2">
      <c r="Q170" s="50"/>
      <c r="R170" s="51"/>
      <c r="S170" s="50"/>
    </row>
    <row r="171" spans="17:19" ht="10.5" customHeight="1" x14ac:dyDescent="0.2">
      <c r="Q171" s="50"/>
      <c r="R171" s="51"/>
      <c r="S171" s="50"/>
    </row>
    <row r="172" spans="17:19" ht="10.5" customHeight="1" x14ac:dyDescent="0.2">
      <c r="Q172" s="50"/>
      <c r="R172" s="51"/>
      <c r="S172" s="50"/>
    </row>
    <row r="173" spans="17:19" ht="10.5" customHeight="1" x14ac:dyDescent="0.2">
      <c r="Q173" s="50"/>
      <c r="R173" s="51"/>
      <c r="S173" s="50"/>
    </row>
    <row r="174" spans="17:19" ht="10.5" customHeight="1" x14ac:dyDescent="0.2">
      <c r="Q174" s="50"/>
      <c r="R174" s="51"/>
      <c r="S174" s="50"/>
    </row>
    <row r="175" spans="17:19" ht="10.5" customHeight="1" x14ac:dyDescent="0.2">
      <c r="Q175" s="50"/>
      <c r="R175" s="51"/>
      <c r="S175" s="50"/>
    </row>
    <row r="176" spans="17:19" ht="10.5" customHeight="1" x14ac:dyDescent="0.2">
      <c r="Q176" s="50"/>
      <c r="R176" s="51"/>
      <c r="S176" s="50"/>
    </row>
    <row r="177" spans="17:19" ht="10.5" customHeight="1" x14ac:dyDescent="0.2">
      <c r="Q177" s="50"/>
      <c r="R177" s="51"/>
      <c r="S177" s="50"/>
    </row>
    <row r="178" spans="17:19" ht="10.5" customHeight="1" x14ac:dyDescent="0.2"/>
    <row r="179" spans="17:19" ht="10.5" customHeight="1" x14ac:dyDescent="0.2"/>
    <row r="180" spans="17:19" ht="10.5" customHeight="1" x14ac:dyDescent="0.2"/>
    <row r="181" spans="17:19" ht="10.5" customHeight="1" x14ac:dyDescent="0.2"/>
    <row r="182" spans="17:19" ht="10.5" customHeight="1" x14ac:dyDescent="0.2"/>
    <row r="183" spans="17:19" ht="10.5" customHeight="1" x14ac:dyDescent="0.2"/>
    <row r="184" spans="17:19" ht="10.5" customHeight="1" x14ac:dyDescent="0.2"/>
    <row r="185" spans="17:19" ht="10.5" customHeight="1" x14ac:dyDescent="0.2"/>
    <row r="186" spans="17:19" ht="10.5" customHeight="1" x14ac:dyDescent="0.2"/>
    <row r="187" spans="17:19" ht="10.5" customHeight="1" x14ac:dyDescent="0.2"/>
    <row r="188" spans="17:19" ht="10.5" customHeight="1" x14ac:dyDescent="0.2"/>
    <row r="189" spans="17:19" ht="10.5" customHeight="1" x14ac:dyDescent="0.2"/>
    <row r="190" spans="17:19" ht="10.5" customHeight="1" x14ac:dyDescent="0.2"/>
    <row r="191" spans="17:19" ht="10.5" customHeight="1" x14ac:dyDescent="0.2"/>
    <row r="192" spans="17:19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78">
    <mergeCell ref="Y9:Z9"/>
    <mergeCell ref="AB9:AC9"/>
    <mergeCell ref="B7:AH7"/>
    <mergeCell ref="B8:F10"/>
    <mergeCell ref="G8:M8"/>
    <mergeCell ref="N8:T8"/>
    <mergeCell ref="U8:AA8"/>
    <mergeCell ref="AB8:AH8"/>
    <mergeCell ref="G9:H9"/>
    <mergeCell ref="I9:J9"/>
    <mergeCell ref="AD9:AE9"/>
    <mergeCell ref="AF9:AG9"/>
    <mergeCell ref="R9:S9"/>
    <mergeCell ref="U9:V9"/>
    <mergeCell ref="W9:X9"/>
    <mergeCell ref="P9:Q9"/>
    <mergeCell ref="K9:L9"/>
    <mergeCell ref="N9:O9"/>
    <mergeCell ref="B19:F19"/>
    <mergeCell ref="B20:F20"/>
    <mergeCell ref="B21:F21"/>
    <mergeCell ref="B15:F15"/>
    <mergeCell ref="B16:F16"/>
    <mergeCell ref="B17:F17"/>
    <mergeCell ref="B18:F18"/>
    <mergeCell ref="B11:F11"/>
    <mergeCell ref="B12:F12"/>
    <mergeCell ref="B13:F13"/>
    <mergeCell ref="B14:F14"/>
    <mergeCell ref="B22:F22"/>
    <mergeCell ref="B23:F23"/>
    <mergeCell ref="B24:F24"/>
    <mergeCell ref="B25:F25"/>
    <mergeCell ref="B26:F26"/>
    <mergeCell ref="B27:F27"/>
    <mergeCell ref="B28:F28"/>
    <mergeCell ref="B29:F29"/>
    <mergeCell ref="B33:AH33"/>
    <mergeCell ref="B34:F38"/>
    <mergeCell ref="G34:M34"/>
    <mergeCell ref="N34:T34"/>
    <mergeCell ref="U34:AA34"/>
    <mergeCell ref="AB34:AH34"/>
    <mergeCell ref="G35:H37"/>
    <mergeCell ref="AA35:AA37"/>
    <mergeCell ref="AB35:AC37"/>
    <mergeCell ref="I35:J37"/>
    <mergeCell ref="K35:L37"/>
    <mergeCell ref="M35:M37"/>
    <mergeCell ref="N35:O37"/>
    <mergeCell ref="AD35:AE37"/>
    <mergeCell ref="AF35:AG37"/>
    <mergeCell ref="AH35:AH37"/>
    <mergeCell ref="W35:X37"/>
    <mergeCell ref="Y35:Z37"/>
    <mergeCell ref="B39:F39"/>
    <mergeCell ref="B40:F40"/>
    <mergeCell ref="B41:F41"/>
    <mergeCell ref="T35:T37"/>
    <mergeCell ref="U35:V37"/>
    <mergeCell ref="P35:Q37"/>
    <mergeCell ref="R35:S37"/>
    <mergeCell ref="B42:F42"/>
    <mergeCell ref="B43:F43"/>
    <mergeCell ref="B44:F44"/>
    <mergeCell ref="B45:F45"/>
    <mergeCell ref="B46:F46"/>
    <mergeCell ref="B47:F47"/>
    <mergeCell ref="B54:F54"/>
    <mergeCell ref="B55:F55"/>
    <mergeCell ref="B56:F56"/>
    <mergeCell ref="B57:F57"/>
    <mergeCell ref="B48:F48"/>
    <mergeCell ref="B49:F49"/>
    <mergeCell ref="B50:F50"/>
    <mergeCell ref="B51:F51"/>
    <mergeCell ref="B52:F52"/>
    <mergeCell ref="B53:F53"/>
  </mergeCells>
  <conditionalFormatting sqref="H11:H28">
    <cfRule type="colorScale" priority="24">
      <colorScale>
        <cfvo type="min"/>
        <cfvo type="max"/>
        <color rgb="FFFCFCFF"/>
        <color rgb="FF63BE7B"/>
      </colorScale>
    </cfRule>
  </conditionalFormatting>
  <conditionalFormatting sqref="H39:H5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11:J28">
    <cfRule type="colorScale" priority="23">
      <colorScale>
        <cfvo type="min"/>
        <cfvo type="max"/>
        <color rgb="FFFCFCFF"/>
        <color rgb="FF63BE7B"/>
      </colorScale>
    </cfRule>
  </conditionalFormatting>
  <conditionalFormatting sqref="J39:J5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11:L28">
    <cfRule type="colorScale" priority="22">
      <colorScale>
        <cfvo type="min"/>
        <cfvo type="max"/>
        <color rgb="FFFCFCFF"/>
        <color rgb="FF63BE7B"/>
      </colorScale>
    </cfRule>
  </conditionalFormatting>
  <conditionalFormatting sqref="L39:L56">
    <cfRule type="colorScale" priority="10">
      <colorScale>
        <cfvo type="min"/>
        <cfvo type="max"/>
        <color rgb="FFFCFCFF"/>
        <color rgb="FF63BE7B"/>
      </colorScale>
    </cfRule>
  </conditionalFormatting>
  <conditionalFormatting sqref="O11:O28">
    <cfRule type="colorScale" priority="21">
      <colorScale>
        <cfvo type="min"/>
        <cfvo type="max"/>
        <color rgb="FFFCFCFF"/>
        <color rgb="FF63BE7B"/>
      </colorScale>
    </cfRule>
  </conditionalFormatting>
  <conditionalFormatting sqref="O39:O56">
    <cfRule type="colorScale" priority="9">
      <colorScale>
        <cfvo type="min"/>
        <cfvo type="max"/>
        <color rgb="FFFCFCFF"/>
        <color rgb="FF63BE7B"/>
      </colorScale>
    </cfRule>
  </conditionalFormatting>
  <conditionalFormatting sqref="Q11:Q28">
    <cfRule type="colorScale" priority="20">
      <colorScale>
        <cfvo type="min"/>
        <cfvo type="max"/>
        <color rgb="FFFCFCFF"/>
        <color rgb="FF63BE7B"/>
      </colorScale>
    </cfRule>
  </conditionalFormatting>
  <conditionalFormatting sqref="Q39:Q56">
    <cfRule type="colorScale" priority="8">
      <colorScale>
        <cfvo type="min"/>
        <cfvo type="max"/>
        <color rgb="FFFCFCFF"/>
        <color rgb="FF63BE7B"/>
      </colorScale>
    </cfRule>
  </conditionalFormatting>
  <conditionalFormatting sqref="S11:S28">
    <cfRule type="colorScale" priority="19">
      <colorScale>
        <cfvo type="min"/>
        <cfvo type="max"/>
        <color rgb="FFFCFCFF"/>
        <color rgb="FF63BE7B"/>
      </colorScale>
    </cfRule>
  </conditionalFormatting>
  <conditionalFormatting sqref="S39:S56">
    <cfRule type="colorScale" priority="7">
      <colorScale>
        <cfvo type="min"/>
        <cfvo type="max"/>
        <color rgb="FFFCFCFF"/>
        <color rgb="FF63BE7B"/>
      </colorScale>
    </cfRule>
  </conditionalFormatting>
  <conditionalFormatting sqref="V11:V28">
    <cfRule type="colorScale" priority="18">
      <colorScale>
        <cfvo type="min"/>
        <cfvo type="max"/>
        <color rgb="FFFCFCFF"/>
        <color rgb="FF63BE7B"/>
      </colorScale>
    </cfRule>
  </conditionalFormatting>
  <conditionalFormatting sqref="V39:V56">
    <cfRule type="colorScale" priority="6">
      <colorScale>
        <cfvo type="min"/>
        <cfvo type="max"/>
        <color rgb="FFFCFCFF"/>
        <color rgb="FF63BE7B"/>
      </colorScale>
    </cfRule>
  </conditionalFormatting>
  <conditionalFormatting sqref="X11:X28">
    <cfRule type="colorScale" priority="17">
      <colorScale>
        <cfvo type="min"/>
        <cfvo type="max"/>
        <color rgb="FFFCFCFF"/>
        <color rgb="FF63BE7B"/>
      </colorScale>
    </cfRule>
  </conditionalFormatting>
  <conditionalFormatting sqref="X39:X56">
    <cfRule type="colorScale" priority="5">
      <colorScale>
        <cfvo type="min"/>
        <cfvo type="max"/>
        <color rgb="FFFCFCFF"/>
        <color rgb="FF63BE7B"/>
      </colorScale>
    </cfRule>
  </conditionalFormatting>
  <conditionalFormatting sqref="Z11:Z28">
    <cfRule type="colorScale" priority="16">
      <colorScale>
        <cfvo type="min"/>
        <cfvo type="max"/>
        <color rgb="FFFCFCFF"/>
        <color rgb="FF63BE7B"/>
      </colorScale>
    </cfRule>
  </conditionalFormatting>
  <conditionalFormatting sqref="Z39:Z56">
    <cfRule type="colorScale" priority="4">
      <colorScale>
        <cfvo type="min"/>
        <cfvo type="max"/>
        <color rgb="FFFCFCFF"/>
        <color rgb="FF63BE7B"/>
      </colorScale>
    </cfRule>
  </conditionalFormatting>
  <conditionalFormatting sqref="AC11:AC28">
    <cfRule type="colorScale" priority="15">
      <colorScale>
        <cfvo type="min"/>
        <cfvo type="max"/>
        <color rgb="FFFCFCFF"/>
        <color rgb="FF63BE7B"/>
      </colorScale>
    </cfRule>
  </conditionalFormatting>
  <conditionalFormatting sqref="AC39:AC56">
    <cfRule type="colorScale" priority="3">
      <colorScale>
        <cfvo type="min"/>
        <cfvo type="max"/>
        <color rgb="FFFCFCFF"/>
        <color rgb="FF63BE7B"/>
      </colorScale>
    </cfRule>
  </conditionalFormatting>
  <conditionalFormatting sqref="AE11:AE28">
    <cfRule type="colorScale" priority="14">
      <colorScale>
        <cfvo type="min"/>
        <cfvo type="max"/>
        <color rgb="FFFCFCFF"/>
        <color rgb="FF63BE7B"/>
      </colorScale>
    </cfRule>
  </conditionalFormatting>
  <conditionalFormatting sqref="AE39:AE56">
    <cfRule type="colorScale" priority="2">
      <colorScale>
        <cfvo type="min"/>
        <cfvo type="max"/>
        <color rgb="FFFCFCFF"/>
        <color rgb="FF63BE7B"/>
      </colorScale>
    </cfRule>
  </conditionalFormatting>
  <conditionalFormatting sqref="AG11:AG28">
    <cfRule type="colorScale" priority="13">
      <colorScale>
        <cfvo type="min"/>
        <cfvo type="max"/>
        <color rgb="FFFCFCFF"/>
        <color rgb="FF63BE7B"/>
      </colorScale>
    </cfRule>
  </conditionalFormatting>
  <conditionalFormatting sqref="AG39:AG56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2400-000000000000}"/>
  </hyperlinks>
  <pageMargins left="0.7" right="0.7" top="0.75" bottom="0.75" header="0.3" footer="0.3"/>
  <pageSetup paperSize="9" scale="56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S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38" width="8.5703125" customWidth="1"/>
  </cols>
  <sheetData>
    <row r="1" spans="1:19" ht="10.5" customHeight="1" x14ac:dyDescent="0.2"/>
    <row r="2" spans="1:19" ht="10.5" customHeight="1" x14ac:dyDescent="0.2">
      <c r="B2" s="31" t="s">
        <v>235</v>
      </c>
    </row>
    <row r="3" spans="1:19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9" ht="10.5" customHeight="1" x14ac:dyDescent="0.2">
      <c r="A4" s="45"/>
      <c r="O4" s="4"/>
      <c r="P4" s="4"/>
      <c r="Q4" s="4"/>
      <c r="R4" s="4"/>
      <c r="S4" s="4"/>
    </row>
    <row r="5" spans="1:19" ht="10.5" customHeight="1" x14ac:dyDescent="0.2">
      <c r="A5" s="45"/>
      <c r="B5" s="44" t="str">
        <f>Índice!$B$56</f>
        <v>2.2.3.3. Perfil del residente por sexo en centros de atención a personas con discapacidad</v>
      </c>
      <c r="O5" s="4"/>
      <c r="P5" s="4"/>
      <c r="Q5" s="4"/>
      <c r="R5" s="4"/>
      <c r="S5" s="4"/>
    </row>
    <row r="6" spans="1:19" ht="10.5" customHeight="1" x14ac:dyDescent="0.2">
      <c r="A6" s="45"/>
      <c r="B6" s="44"/>
      <c r="C6" s="134"/>
      <c r="N6" s="4"/>
      <c r="O6" s="4"/>
      <c r="P6" s="4"/>
      <c r="Q6" s="4"/>
      <c r="R6" s="4"/>
      <c r="S6" s="4"/>
    </row>
    <row r="7" spans="1:19" ht="10.5" customHeight="1" x14ac:dyDescent="0.2">
      <c r="B7" s="538" t="str">
        <f>'Anexo I. Abreviaturas'!$B$33</f>
        <v>Centros de atención a personas con discapacidad</v>
      </c>
      <c r="C7" s="539"/>
      <c r="D7" s="539"/>
      <c r="E7" s="539"/>
      <c r="F7" s="539"/>
      <c r="G7" s="539"/>
      <c r="H7" s="539"/>
      <c r="I7" s="539"/>
      <c r="J7" s="539"/>
      <c r="K7" s="540"/>
      <c r="L7" s="111"/>
      <c r="M7" s="111"/>
    </row>
    <row r="8" spans="1:19" ht="10.5" customHeight="1" x14ac:dyDescent="0.2">
      <c r="B8" s="443" t="str">
        <f>'Anexo I. Abreviaturas'!$B$14</f>
        <v>CCAA</v>
      </c>
      <c r="C8" s="444"/>
      <c r="D8" s="444"/>
      <c r="E8" s="444"/>
      <c r="F8" s="445"/>
      <c r="G8" s="514" t="str">
        <f>'Anexo I. Abreviaturas'!$B$58</f>
        <v>Hombres</v>
      </c>
      <c r="H8" s="479"/>
      <c r="I8" s="514" t="str">
        <f>'Anexo I. Abreviaturas'!$B$65</f>
        <v>Mujeres</v>
      </c>
      <c r="J8" s="479"/>
      <c r="K8" s="283" t="str">
        <f>'Anexo II. Términos'!$B$51</f>
        <v>Total</v>
      </c>
      <c r="L8" s="111"/>
      <c r="M8" s="111"/>
    </row>
    <row r="9" spans="1:19" ht="10.5" customHeight="1" x14ac:dyDescent="0.2">
      <c r="B9" s="449"/>
      <c r="C9" s="450"/>
      <c r="D9" s="450"/>
      <c r="E9" s="450"/>
      <c r="F9" s="451"/>
      <c r="G9" s="173" t="str">
        <f>'Anexo I. Abreviaturas'!$B$16</f>
        <v>Núm.</v>
      </c>
      <c r="H9" s="175" t="str">
        <f>'Anexo I. Abreviaturas'!$B$8</f>
        <v>%</v>
      </c>
      <c r="I9" s="173" t="str">
        <f>'Anexo I. Abreviaturas'!$B$16</f>
        <v>Núm.</v>
      </c>
      <c r="J9" s="175" t="str">
        <f>'Anexo I. Abreviaturas'!$B$8</f>
        <v>%</v>
      </c>
      <c r="K9" s="284" t="str">
        <f>'Anexo I. Abreviaturas'!$B$16</f>
        <v>Núm.</v>
      </c>
      <c r="L9" s="111"/>
      <c r="M9" s="111"/>
    </row>
    <row r="10" spans="1:19" ht="10.5" customHeight="1" x14ac:dyDescent="0.2">
      <c r="B10" s="460" t="s">
        <v>7</v>
      </c>
      <c r="C10" s="461"/>
      <c r="D10" s="461"/>
      <c r="E10" s="461"/>
      <c r="F10" s="462"/>
      <c r="G10" s="75">
        <f>'2.2.2.1. Dotación. Plazas, resi'!G26+'2.2.2.1. Dotación. Plazas, resi'!J26</f>
        <v>3815</v>
      </c>
      <c r="H10" s="241">
        <f t="shared" ref="H10:H28" si="0">IF(G10=0,"-",G10/$K10)</f>
        <v>0.60719401559764441</v>
      </c>
      <c r="I10" s="75">
        <f>'2.2.2.1. Dotación. Plazas, resi'!H26+'2.2.2.1. Dotación. Plazas, resi'!K26</f>
        <v>2468</v>
      </c>
      <c r="J10" s="76">
        <f t="shared" ref="J10:J28" si="1">IF(I10=0,"-",I10/$K10)</f>
        <v>0.39280598440235559</v>
      </c>
      <c r="K10" s="77">
        <f t="shared" ref="K10:K27" si="2">G10+I10</f>
        <v>6283</v>
      </c>
      <c r="L10" s="111"/>
      <c r="M10" s="111"/>
    </row>
    <row r="11" spans="1:19" ht="10.5" customHeight="1" x14ac:dyDescent="0.2">
      <c r="B11" s="440" t="s">
        <v>6</v>
      </c>
      <c r="C11" s="441"/>
      <c r="D11" s="441"/>
      <c r="E11" s="441"/>
      <c r="F11" s="442"/>
      <c r="G11" s="78">
        <f>'2.2.2.1. Dotación. Plazas, resi'!G27+'2.2.2.1. Dotación. Plazas, resi'!J27</f>
        <v>913</v>
      </c>
      <c r="H11" s="72">
        <f t="shared" si="0"/>
        <v>0.52261018889524902</v>
      </c>
      <c r="I11" s="78">
        <f>'2.2.2.1. Dotación. Plazas, resi'!H27+'2.2.2.1. Dotación. Plazas, resi'!K27</f>
        <v>834</v>
      </c>
      <c r="J11" s="72">
        <f t="shared" si="1"/>
        <v>0.47738981110475098</v>
      </c>
      <c r="K11" s="79">
        <f t="shared" si="2"/>
        <v>1747</v>
      </c>
      <c r="L11" s="111"/>
      <c r="M11" s="111"/>
    </row>
    <row r="12" spans="1:19" ht="10.5" customHeight="1" x14ac:dyDescent="0.2">
      <c r="B12" s="440" t="s">
        <v>9</v>
      </c>
      <c r="C12" s="441"/>
      <c r="D12" s="441"/>
      <c r="E12" s="441"/>
      <c r="F12" s="442"/>
      <c r="G12" s="78">
        <f>'2.2.2.1. Dotación. Plazas, resi'!G28+'2.2.2.1. Dotación. Plazas, resi'!J28</f>
        <v>377</v>
      </c>
      <c r="H12" s="72">
        <f t="shared" si="0"/>
        <v>0.60319999999999996</v>
      </c>
      <c r="I12" s="78">
        <f>'2.2.2.1. Dotación. Plazas, resi'!H28+'2.2.2.1. Dotación. Plazas, resi'!K28</f>
        <v>248</v>
      </c>
      <c r="J12" s="72">
        <f t="shared" si="1"/>
        <v>0.39679999999999999</v>
      </c>
      <c r="K12" s="79">
        <f t="shared" si="2"/>
        <v>625</v>
      </c>
      <c r="L12" s="111"/>
      <c r="M12" s="111"/>
    </row>
    <row r="13" spans="1:19" ht="10.5" customHeight="1" x14ac:dyDescent="0.2">
      <c r="B13" s="440" t="s">
        <v>10</v>
      </c>
      <c r="C13" s="441"/>
      <c r="D13" s="441"/>
      <c r="E13" s="441"/>
      <c r="F13" s="442"/>
      <c r="G13" s="78">
        <f>'2.2.2.1. Dotación. Plazas, resi'!G29+'2.2.2.1. Dotación. Plazas, resi'!J29</f>
        <v>487</v>
      </c>
      <c r="H13" s="72">
        <f t="shared" si="0"/>
        <v>0.59535452322738391</v>
      </c>
      <c r="I13" s="78">
        <f>'2.2.2.1. Dotación. Plazas, resi'!H29+'2.2.2.1. Dotación. Plazas, resi'!K29</f>
        <v>331</v>
      </c>
      <c r="J13" s="72">
        <f t="shared" si="1"/>
        <v>0.40464547677261614</v>
      </c>
      <c r="K13" s="79">
        <f t="shared" si="2"/>
        <v>818</v>
      </c>
      <c r="L13" s="111"/>
      <c r="M13" s="111"/>
    </row>
    <row r="14" spans="1:19" ht="10.5" customHeight="1" x14ac:dyDescent="0.2">
      <c r="B14" s="440" t="s">
        <v>5</v>
      </c>
      <c r="C14" s="441"/>
      <c r="D14" s="441"/>
      <c r="E14" s="441"/>
      <c r="F14" s="442"/>
      <c r="G14" s="78">
        <f>'2.2.2.1. Dotación. Plazas, resi'!G30+'2.2.2.1. Dotación. Plazas, resi'!J30</f>
        <v>553</v>
      </c>
      <c r="H14" s="72">
        <f t="shared" si="0"/>
        <v>0.57845188284518834</v>
      </c>
      <c r="I14" s="78">
        <f>'2.2.2.1. Dotación. Plazas, resi'!H30+'2.2.2.1. Dotación. Plazas, resi'!K30</f>
        <v>403</v>
      </c>
      <c r="J14" s="72">
        <f t="shared" si="1"/>
        <v>0.42154811715481172</v>
      </c>
      <c r="K14" s="79">
        <f t="shared" si="2"/>
        <v>956</v>
      </c>
      <c r="L14" s="111"/>
      <c r="M14" s="111"/>
    </row>
    <row r="15" spans="1:19" ht="10.5" customHeight="1" x14ac:dyDescent="0.2">
      <c r="B15" s="440" t="s">
        <v>4</v>
      </c>
      <c r="C15" s="441"/>
      <c r="D15" s="441"/>
      <c r="E15" s="441"/>
      <c r="F15" s="442"/>
      <c r="G15" s="78">
        <f>'2.2.2.1. Dotación. Plazas, resi'!G31+'2.2.2.1. Dotación. Plazas, resi'!J31</f>
        <v>238</v>
      </c>
      <c r="H15" s="72">
        <f t="shared" si="0"/>
        <v>0.52307692307692311</v>
      </c>
      <c r="I15" s="78">
        <f>'2.2.2.1. Dotación. Plazas, resi'!H31+'2.2.2.1. Dotación. Plazas, resi'!K31</f>
        <v>217</v>
      </c>
      <c r="J15" s="72">
        <f t="shared" si="1"/>
        <v>0.47692307692307695</v>
      </c>
      <c r="K15" s="79">
        <f t="shared" si="2"/>
        <v>455</v>
      </c>
      <c r="L15" s="111"/>
      <c r="M15" s="111"/>
    </row>
    <row r="16" spans="1:19" ht="10.5" customHeight="1" x14ac:dyDescent="0.2">
      <c r="B16" s="440" t="s">
        <v>3</v>
      </c>
      <c r="C16" s="441"/>
      <c r="D16" s="441"/>
      <c r="E16" s="441"/>
      <c r="F16" s="442"/>
      <c r="G16" s="78">
        <f>'2.2.2.1. Dotación. Plazas, resi'!G32+'2.2.2.1. Dotación. Plazas, resi'!J32</f>
        <v>2766</v>
      </c>
      <c r="H16" s="72">
        <f t="shared" si="0"/>
        <v>0.57529118136439272</v>
      </c>
      <c r="I16" s="78">
        <f>'2.2.2.1. Dotación. Plazas, resi'!H32+'2.2.2.1. Dotación. Plazas, resi'!K32</f>
        <v>2042</v>
      </c>
      <c r="J16" s="72">
        <f t="shared" si="1"/>
        <v>0.42470881863560733</v>
      </c>
      <c r="K16" s="79">
        <f t="shared" si="2"/>
        <v>4808</v>
      </c>
      <c r="L16" s="111"/>
      <c r="M16" s="111"/>
    </row>
    <row r="17" spans="2:13" ht="10.5" customHeight="1" x14ac:dyDescent="0.2">
      <c r="B17" s="440" t="s">
        <v>11</v>
      </c>
      <c r="C17" s="441"/>
      <c r="D17" s="441"/>
      <c r="E17" s="441"/>
      <c r="F17" s="442"/>
      <c r="G17" s="78">
        <f>'2.2.2.1. Dotación. Plazas, resi'!G33+'2.2.2.1. Dotación. Plazas, resi'!J33</f>
        <v>1064</v>
      </c>
      <c r="H17" s="72">
        <f t="shared" si="0"/>
        <v>0.58110322228290556</v>
      </c>
      <c r="I17" s="78">
        <f>'2.2.2.1. Dotación. Plazas, resi'!H33+'2.2.2.1. Dotación. Plazas, resi'!K33</f>
        <v>767</v>
      </c>
      <c r="J17" s="72">
        <f t="shared" si="1"/>
        <v>0.41889677771709449</v>
      </c>
      <c r="K17" s="79">
        <f t="shared" si="2"/>
        <v>1831</v>
      </c>
      <c r="L17" s="111"/>
      <c r="M17" s="111"/>
    </row>
    <row r="18" spans="2:13" ht="10.5" customHeight="1" x14ac:dyDescent="0.2">
      <c r="B18" s="440" t="s">
        <v>12</v>
      </c>
      <c r="C18" s="441"/>
      <c r="D18" s="441"/>
      <c r="E18" s="441"/>
      <c r="F18" s="442"/>
      <c r="G18" s="78">
        <f>'2.2.2.1. Dotación. Plazas, resi'!G34+'2.2.2.1. Dotación. Plazas, resi'!J34</f>
        <v>4378</v>
      </c>
      <c r="H18" s="72">
        <f t="shared" si="0"/>
        <v>0.56308681672025729</v>
      </c>
      <c r="I18" s="78">
        <f>'2.2.2.1. Dotación. Plazas, resi'!H34+'2.2.2.1. Dotación. Plazas, resi'!K34</f>
        <v>3397</v>
      </c>
      <c r="J18" s="72">
        <f t="shared" si="1"/>
        <v>0.43691318327974277</v>
      </c>
      <c r="K18" s="79">
        <f t="shared" si="2"/>
        <v>7775</v>
      </c>
      <c r="L18" s="111"/>
      <c r="M18" s="111"/>
    </row>
    <row r="19" spans="2:13" ht="10.5" customHeight="1" x14ac:dyDescent="0.2">
      <c r="B19" s="440" t="s">
        <v>2</v>
      </c>
      <c r="C19" s="441"/>
      <c r="D19" s="441"/>
      <c r="E19" s="441"/>
      <c r="F19" s="442"/>
      <c r="G19" s="78">
        <f>'2.2.2.1. Dotación. Plazas, resi'!G35+'2.2.2.1. Dotación. Plazas, resi'!J35</f>
        <v>1461</v>
      </c>
      <c r="H19" s="72">
        <f t="shared" si="0"/>
        <v>0.63632404181184665</v>
      </c>
      <c r="I19" s="78">
        <f>'2.2.2.1. Dotación. Plazas, resi'!H35+'2.2.2.1. Dotación. Plazas, resi'!K35</f>
        <v>835</v>
      </c>
      <c r="J19" s="72">
        <f t="shared" si="1"/>
        <v>0.36367595818815329</v>
      </c>
      <c r="K19" s="79">
        <f t="shared" si="2"/>
        <v>2296</v>
      </c>
      <c r="L19" s="111"/>
      <c r="M19" s="111"/>
    </row>
    <row r="20" spans="2:13" ht="10.5" customHeight="1" x14ac:dyDescent="0.2">
      <c r="B20" s="440" t="s">
        <v>1</v>
      </c>
      <c r="C20" s="441"/>
      <c r="D20" s="441"/>
      <c r="E20" s="441"/>
      <c r="F20" s="442"/>
      <c r="G20" s="78">
        <f>'2.2.2.1. Dotación. Plazas, resi'!G36+'2.2.2.1. Dotación. Plazas, resi'!J36</f>
        <v>787</v>
      </c>
      <c r="H20" s="72">
        <f t="shared" si="0"/>
        <v>0.57825128581925056</v>
      </c>
      <c r="I20" s="78">
        <f>'2.2.2.1. Dotación. Plazas, resi'!H36+'2.2.2.1. Dotación. Plazas, resi'!K36</f>
        <v>574</v>
      </c>
      <c r="J20" s="72">
        <f t="shared" si="1"/>
        <v>0.42174871418074944</v>
      </c>
      <c r="K20" s="79">
        <f t="shared" si="2"/>
        <v>1361</v>
      </c>
      <c r="L20" s="111"/>
      <c r="M20" s="111"/>
    </row>
    <row r="21" spans="2:13" ht="10.5" customHeight="1" x14ac:dyDescent="0.2">
      <c r="B21" s="440" t="s">
        <v>8</v>
      </c>
      <c r="C21" s="441"/>
      <c r="D21" s="441"/>
      <c r="E21" s="441"/>
      <c r="F21" s="442"/>
      <c r="G21" s="78">
        <f>'2.2.2.1. Dotación. Plazas, resi'!G37+'2.2.2.1. Dotación. Plazas, resi'!J37</f>
        <v>1472</v>
      </c>
      <c r="H21" s="72">
        <f t="shared" si="0"/>
        <v>0.62188424165610479</v>
      </c>
      <c r="I21" s="78">
        <f>'2.2.2.1. Dotación. Plazas, resi'!H37+'2.2.2.1. Dotación. Plazas, resi'!K37</f>
        <v>895</v>
      </c>
      <c r="J21" s="72">
        <f t="shared" si="1"/>
        <v>0.37811575834389521</v>
      </c>
      <c r="K21" s="79">
        <f t="shared" si="2"/>
        <v>2367</v>
      </c>
      <c r="L21" s="111"/>
      <c r="M21" s="111"/>
    </row>
    <row r="22" spans="2:13" ht="10.5" customHeight="1" x14ac:dyDescent="0.2">
      <c r="B22" s="440" t="s">
        <v>13</v>
      </c>
      <c r="C22" s="441"/>
      <c r="D22" s="441"/>
      <c r="E22" s="441"/>
      <c r="F22" s="442"/>
      <c r="G22" s="78">
        <f>'2.2.2.1. Dotación. Plazas, resi'!G38+'2.2.2.1. Dotación. Plazas, resi'!J38</f>
        <v>0</v>
      </c>
      <c r="H22" s="72" t="str">
        <f t="shared" si="0"/>
        <v>-</v>
      </c>
      <c r="I22" s="78">
        <f>'2.2.2.1. Dotación. Plazas, resi'!H38+'2.2.2.1. Dotación. Plazas, resi'!K38</f>
        <v>0</v>
      </c>
      <c r="J22" s="72" t="str">
        <f t="shared" si="1"/>
        <v>-</v>
      </c>
      <c r="K22" s="79">
        <f t="shared" si="2"/>
        <v>0</v>
      </c>
      <c r="L22" s="111"/>
      <c r="M22" s="111"/>
    </row>
    <row r="23" spans="2:13" ht="10.5" customHeight="1" x14ac:dyDescent="0.2">
      <c r="B23" s="440" t="s">
        <v>14</v>
      </c>
      <c r="C23" s="441"/>
      <c r="D23" s="441"/>
      <c r="E23" s="441"/>
      <c r="F23" s="442"/>
      <c r="G23" s="78">
        <f>'2.2.2.1. Dotación. Plazas, resi'!G39+'2.2.2.1. Dotación. Plazas, resi'!J39</f>
        <v>661</v>
      </c>
      <c r="H23" s="72">
        <f t="shared" si="0"/>
        <v>0.61147086031452358</v>
      </c>
      <c r="I23" s="78">
        <f>'2.2.2.1. Dotación. Plazas, resi'!H39+'2.2.2.1. Dotación. Plazas, resi'!K39</f>
        <v>420</v>
      </c>
      <c r="J23" s="72">
        <f t="shared" si="1"/>
        <v>0.38852913968547642</v>
      </c>
      <c r="K23" s="79">
        <f t="shared" si="2"/>
        <v>1081</v>
      </c>
      <c r="L23" s="111"/>
      <c r="M23" s="111"/>
    </row>
    <row r="24" spans="2:13" ht="10.5" customHeight="1" x14ac:dyDescent="0.2">
      <c r="B24" s="440" t="s">
        <v>15</v>
      </c>
      <c r="C24" s="441"/>
      <c r="D24" s="441"/>
      <c r="E24" s="441"/>
      <c r="F24" s="442"/>
      <c r="G24" s="78">
        <f>'2.2.2.1. Dotación. Plazas, resi'!G40+'2.2.2.1. Dotación. Plazas, resi'!J40</f>
        <v>167</v>
      </c>
      <c r="H24" s="72">
        <f t="shared" si="0"/>
        <v>0.52681388012618302</v>
      </c>
      <c r="I24" s="78">
        <f>'2.2.2.1. Dotación. Plazas, resi'!H40+'2.2.2.1. Dotación. Plazas, resi'!K40</f>
        <v>150</v>
      </c>
      <c r="J24" s="72">
        <f t="shared" si="1"/>
        <v>0.47318611987381703</v>
      </c>
      <c r="K24" s="79">
        <f t="shared" si="2"/>
        <v>317</v>
      </c>
      <c r="L24" s="111"/>
      <c r="M24" s="111"/>
    </row>
    <row r="25" spans="2:13" ht="10.5" customHeight="1" x14ac:dyDescent="0.2">
      <c r="B25" s="440" t="s">
        <v>16</v>
      </c>
      <c r="C25" s="441"/>
      <c r="D25" s="441"/>
      <c r="E25" s="441"/>
      <c r="F25" s="442"/>
      <c r="G25" s="78">
        <f>'2.2.2.1. Dotación. Plazas, resi'!G41+'2.2.2.1. Dotación. Plazas, resi'!J41</f>
        <v>64</v>
      </c>
      <c r="H25" s="72">
        <f t="shared" si="0"/>
        <v>0.50793650793650791</v>
      </c>
      <c r="I25" s="78">
        <f>'2.2.2.1. Dotación. Plazas, resi'!H41+'2.2.2.1. Dotación. Plazas, resi'!K41</f>
        <v>62</v>
      </c>
      <c r="J25" s="72">
        <f t="shared" si="1"/>
        <v>0.49206349206349204</v>
      </c>
      <c r="K25" s="79">
        <f t="shared" si="2"/>
        <v>126</v>
      </c>
      <c r="L25" s="111"/>
      <c r="M25" s="111"/>
    </row>
    <row r="26" spans="2:13" ht="10.5" customHeight="1" x14ac:dyDescent="0.2">
      <c r="B26" s="440" t="s">
        <v>17</v>
      </c>
      <c r="C26" s="441"/>
      <c r="D26" s="441"/>
      <c r="E26" s="441"/>
      <c r="F26" s="442"/>
      <c r="G26" s="78">
        <f>'2.2.2.1. Dotación. Plazas, resi'!G42+'2.2.2.1. Dotación. Plazas, resi'!J42</f>
        <v>0</v>
      </c>
      <c r="H26" s="72" t="str">
        <f t="shared" si="0"/>
        <v>-</v>
      </c>
      <c r="I26" s="78">
        <f>'2.2.2.1. Dotación. Plazas, resi'!H42+'2.2.2.1. Dotación. Plazas, resi'!K42</f>
        <v>0</v>
      </c>
      <c r="J26" s="72" t="str">
        <f t="shared" si="1"/>
        <v>-</v>
      </c>
      <c r="K26" s="79">
        <f t="shared" si="2"/>
        <v>0</v>
      </c>
      <c r="L26" s="111"/>
      <c r="M26" s="111"/>
    </row>
    <row r="27" spans="2:13" ht="10.5" customHeight="1" x14ac:dyDescent="0.2">
      <c r="B27" s="440" t="s">
        <v>0</v>
      </c>
      <c r="C27" s="441"/>
      <c r="D27" s="441"/>
      <c r="E27" s="441"/>
      <c r="F27" s="442"/>
      <c r="G27" s="78">
        <f>'2.2.2.1. Dotación. Plazas, resi'!G43+'2.2.2.1. Dotación. Plazas, resi'!J43</f>
        <v>46</v>
      </c>
      <c r="H27" s="72">
        <f t="shared" si="0"/>
        <v>0.52272727272727271</v>
      </c>
      <c r="I27" s="78">
        <f>'2.2.2.1. Dotación. Plazas, resi'!H43+'2.2.2.1. Dotación. Plazas, resi'!K43</f>
        <v>42</v>
      </c>
      <c r="J27" s="72">
        <f t="shared" si="1"/>
        <v>0.47727272727272729</v>
      </c>
      <c r="K27" s="79">
        <f t="shared" si="2"/>
        <v>88</v>
      </c>
      <c r="L27" s="111"/>
      <c r="M27" s="111"/>
    </row>
    <row r="28" spans="2:13" ht="10.5" customHeight="1" x14ac:dyDescent="0.2">
      <c r="B28" s="463" t="str">
        <f>'Anexo II. Términos'!$B$52</f>
        <v>Total nacional</v>
      </c>
      <c r="C28" s="464"/>
      <c r="D28" s="464"/>
      <c r="E28" s="464"/>
      <c r="F28" s="465"/>
      <c r="G28" s="80">
        <f>SUM(G10:G27)</f>
        <v>19249</v>
      </c>
      <c r="H28" s="243">
        <f t="shared" si="0"/>
        <v>0.58447197425153341</v>
      </c>
      <c r="I28" s="80">
        <f>SUM(I10:I27)</f>
        <v>13685</v>
      </c>
      <c r="J28" s="99">
        <f t="shared" si="1"/>
        <v>0.41552802574846665</v>
      </c>
      <c r="K28" s="282">
        <f>SUM(K10:K27)</f>
        <v>32934</v>
      </c>
      <c r="L28" s="111"/>
      <c r="M28" s="111"/>
    </row>
    <row r="29" spans="2:13" ht="10.5" customHeight="1" x14ac:dyDescent="0.2">
      <c r="L29" s="111"/>
      <c r="M29" s="111"/>
    </row>
    <row r="30" spans="2:13" ht="10.5" customHeight="1" x14ac:dyDescent="0.2"/>
    <row r="31" spans="2:13" ht="10.5" customHeight="1" x14ac:dyDescent="0.2"/>
    <row r="32" spans="2:13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23">
    <mergeCell ref="B7:K7"/>
    <mergeCell ref="B8:F9"/>
    <mergeCell ref="G8:H8"/>
    <mergeCell ref="I8:J8"/>
    <mergeCell ref="B10:F10"/>
    <mergeCell ref="B11:F11"/>
    <mergeCell ref="B23:F23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4:F24"/>
    <mergeCell ref="B25:F25"/>
    <mergeCell ref="B26:F26"/>
    <mergeCell ref="B27:F27"/>
    <mergeCell ref="B28:F28"/>
  </mergeCells>
  <conditionalFormatting sqref="H10:H27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25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B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38" width="8.5703125" customWidth="1"/>
  </cols>
  <sheetData>
    <row r="1" spans="1:28" ht="10.5" customHeight="1" x14ac:dyDescent="0.2"/>
    <row r="2" spans="1:28" ht="10.5" customHeight="1" x14ac:dyDescent="0.2">
      <c r="B2" s="31" t="s">
        <v>235</v>
      </c>
    </row>
    <row r="3" spans="1:28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8" ht="10.5" customHeight="1" x14ac:dyDescent="0.2">
      <c r="A4" s="45"/>
      <c r="O4" s="4"/>
      <c r="P4" s="4"/>
      <c r="Q4" s="4"/>
      <c r="R4" s="4"/>
      <c r="S4" s="4"/>
    </row>
    <row r="5" spans="1:28" ht="10.5" customHeight="1" x14ac:dyDescent="0.2">
      <c r="A5" s="45"/>
      <c r="B5" s="44" t="str">
        <f>Índice!$B$57</f>
        <v>2.2.4. Residentes empadronados en centros de atención a personas con discapacidad</v>
      </c>
      <c r="O5" s="4"/>
      <c r="P5" s="4"/>
      <c r="Q5" s="4"/>
      <c r="R5" s="4"/>
      <c r="S5" s="4"/>
    </row>
    <row r="6" spans="1:28" ht="10.5" customHeight="1" x14ac:dyDescent="0.2">
      <c r="A6" s="45"/>
      <c r="B6" s="44"/>
      <c r="C6" s="134"/>
      <c r="N6" s="4"/>
      <c r="O6" s="4"/>
      <c r="P6" s="4"/>
      <c r="Q6" s="4"/>
      <c r="R6" s="4"/>
      <c r="S6" s="4"/>
    </row>
    <row r="7" spans="1:28" ht="10.5" customHeight="1" x14ac:dyDescent="0.2">
      <c r="A7" s="54"/>
      <c r="B7" s="494" t="str">
        <f>'Anexo I. Abreviaturas'!$B$33</f>
        <v>Centros de atención a personas con discapacidad</v>
      </c>
      <c r="C7" s="495"/>
      <c r="D7" s="495"/>
      <c r="E7" s="495"/>
      <c r="F7" s="495"/>
      <c r="G7" s="495"/>
      <c r="H7" s="495"/>
      <c r="I7" s="495"/>
      <c r="J7" s="495"/>
      <c r="K7" s="496"/>
    </row>
    <row r="8" spans="1:28" ht="10.5" customHeight="1" x14ac:dyDescent="0.2">
      <c r="B8" s="443" t="str">
        <f>'Anexo I. Abreviaturas'!$B$64</f>
        <v>Modelo de gestión</v>
      </c>
      <c r="C8" s="444"/>
      <c r="D8" s="444"/>
      <c r="E8" s="444"/>
      <c r="F8" s="445"/>
      <c r="G8" s="436" t="str">
        <f>'Anexo II. Términos'!$B$32</f>
        <v>Residentes empadronados en el centro</v>
      </c>
      <c r="H8" s="452"/>
      <c r="I8" s="452"/>
      <c r="J8" s="437"/>
      <c r="K8" s="541" t="str">
        <f>'Anexo I. Abreviaturas'!$B$20</f>
        <v>Resident.</v>
      </c>
      <c r="L8" s="288"/>
      <c r="M8" s="294"/>
      <c r="Y8" s="55"/>
      <c r="Z8" s="55"/>
      <c r="AA8" s="55"/>
      <c r="AB8" s="55"/>
    </row>
    <row r="9" spans="1:28" ht="10.5" customHeight="1" x14ac:dyDescent="0.2">
      <c r="B9" s="446"/>
      <c r="C9" s="447"/>
      <c r="D9" s="447"/>
      <c r="E9" s="447"/>
      <c r="F9" s="448"/>
      <c r="G9" s="454"/>
      <c r="H9" s="455"/>
      <c r="I9" s="455"/>
      <c r="J9" s="456"/>
      <c r="K9" s="542"/>
      <c r="L9" s="288"/>
      <c r="M9" s="294"/>
      <c r="Y9" s="55"/>
      <c r="Z9" s="55"/>
      <c r="AA9" s="55"/>
      <c r="AB9" s="55"/>
    </row>
    <row r="10" spans="1:28" ht="10.5" customHeight="1" x14ac:dyDescent="0.2">
      <c r="B10" s="446"/>
      <c r="C10" s="447"/>
      <c r="D10" s="447"/>
      <c r="E10" s="447"/>
      <c r="F10" s="448"/>
      <c r="G10" s="173" t="str">
        <f>'Anexo I. Abreviaturas'!$B$58</f>
        <v>Hombres</v>
      </c>
      <c r="H10" s="174" t="str">
        <f>'Anexo I. Abreviaturas'!$B$65</f>
        <v>Mujeres</v>
      </c>
      <c r="I10" s="544" t="str">
        <f>'Anexo II. Términos'!$B$51</f>
        <v>Total</v>
      </c>
      <c r="J10" s="545"/>
      <c r="K10" s="543"/>
      <c r="L10" s="288"/>
      <c r="M10" s="294"/>
      <c r="Y10" s="55"/>
      <c r="Z10" s="55"/>
      <c r="AA10" s="55"/>
      <c r="AB10" s="55"/>
    </row>
    <row r="11" spans="1:28" ht="10.5" customHeight="1" x14ac:dyDescent="0.2">
      <c r="B11" s="446"/>
      <c r="C11" s="447"/>
      <c r="D11" s="447"/>
      <c r="E11" s="447"/>
      <c r="F11" s="448"/>
      <c r="G11" s="285" t="str">
        <f>'Anexo I. Abreviaturas'!$B$16</f>
        <v>Núm.</v>
      </c>
      <c r="H11" s="287" t="str">
        <f>'Anexo I. Abreviaturas'!$B$16</f>
        <v>Núm.</v>
      </c>
      <c r="I11" s="287" t="str">
        <f>'Anexo I. Abreviaturas'!$B$16</f>
        <v>Núm.</v>
      </c>
      <c r="J11" s="98" t="str">
        <f>'Anexo I. Abreviaturas'!$B$10</f>
        <v>% Mod.</v>
      </c>
      <c r="K11" s="286" t="str">
        <f>'Anexo I. Abreviaturas'!$B$16</f>
        <v>Núm.</v>
      </c>
      <c r="L11" s="288"/>
      <c r="M11" s="288"/>
      <c r="X11" s="55"/>
      <c r="Y11" s="55"/>
      <c r="Z11" s="55"/>
      <c r="AA11" s="55"/>
    </row>
    <row r="12" spans="1:28" ht="10.5" customHeight="1" x14ac:dyDescent="0.2">
      <c r="A12" s="4"/>
      <c r="B12" s="460" t="str">
        <f>'Anexo II. Términos'!$B$46</f>
        <v>Titularidad pública y gestión privada con lucro</v>
      </c>
      <c r="C12" s="461"/>
      <c r="D12" s="461"/>
      <c r="E12" s="461"/>
      <c r="F12" s="462"/>
      <c r="G12" s="295">
        <v>368</v>
      </c>
      <c r="H12" s="168">
        <v>222</v>
      </c>
      <c r="I12" s="230">
        <f t="shared" ref="I12:I17" si="0">G12+H12</f>
        <v>590</v>
      </c>
      <c r="J12" s="233">
        <f t="shared" ref="J12:J17" si="1">I12/K12</f>
        <v>0.64692982456140347</v>
      </c>
      <c r="K12" s="77">
        <f>'2.2.2.1. Dotación. Plazas, resi'!M12</f>
        <v>912</v>
      </c>
      <c r="L12" s="288"/>
      <c r="M12" s="292"/>
    </row>
    <row r="13" spans="1:28" ht="10.5" customHeight="1" x14ac:dyDescent="0.2">
      <c r="A13" s="4"/>
      <c r="B13" s="440" t="str">
        <f>'Anexo II. Términos'!$B$47</f>
        <v>Titularidad pública y gestión privada sin lucro</v>
      </c>
      <c r="C13" s="441"/>
      <c r="D13" s="441"/>
      <c r="E13" s="441"/>
      <c r="F13" s="442"/>
      <c r="G13" s="78">
        <v>784</v>
      </c>
      <c r="H13" s="260">
        <v>593</v>
      </c>
      <c r="I13" s="231">
        <f t="shared" si="0"/>
        <v>1377</v>
      </c>
      <c r="J13" s="298">
        <f t="shared" si="1"/>
        <v>0.75287042099507928</v>
      </c>
      <c r="K13" s="300">
        <f>'2.2.2.1. Dotación. Plazas, resi'!M13</f>
        <v>1829</v>
      </c>
      <c r="L13" s="288"/>
      <c r="M13" s="288"/>
      <c r="T13" s="50"/>
      <c r="U13" s="51"/>
      <c r="V13" s="50"/>
    </row>
    <row r="14" spans="1:28" ht="10.5" customHeight="1" x14ac:dyDescent="0.2">
      <c r="A14" s="4"/>
      <c r="B14" s="440" t="str">
        <f>'Anexo II. Términos'!$B$48</f>
        <v>Titularidad y gestión pública</v>
      </c>
      <c r="C14" s="441"/>
      <c r="D14" s="441"/>
      <c r="E14" s="441"/>
      <c r="F14" s="442"/>
      <c r="G14" s="78">
        <v>2625</v>
      </c>
      <c r="H14" s="260">
        <v>1715</v>
      </c>
      <c r="I14" s="231">
        <f t="shared" si="0"/>
        <v>4340</v>
      </c>
      <c r="J14" s="298">
        <f t="shared" si="1"/>
        <v>0.69417786308381313</v>
      </c>
      <c r="K14" s="300">
        <f>'2.2.2.1. Dotación. Plazas, resi'!M14</f>
        <v>6252</v>
      </c>
      <c r="L14" s="288"/>
      <c r="M14" s="288"/>
      <c r="T14" s="48"/>
      <c r="U14" s="49"/>
      <c r="V14" s="48"/>
    </row>
    <row r="15" spans="1:28" ht="10.5" customHeight="1" x14ac:dyDescent="0.2">
      <c r="A15" s="4"/>
      <c r="B15" s="440" t="str">
        <f>'Anexo II. Términos'!$B$49</f>
        <v>Titularidad y gestión privada con lucro</v>
      </c>
      <c r="C15" s="441"/>
      <c r="D15" s="441"/>
      <c r="E15" s="441"/>
      <c r="F15" s="442"/>
      <c r="G15" s="78">
        <v>1442</v>
      </c>
      <c r="H15" s="260">
        <v>722</v>
      </c>
      <c r="I15" s="231">
        <f t="shared" si="0"/>
        <v>2164</v>
      </c>
      <c r="J15" s="298">
        <f t="shared" si="1"/>
        <v>0.69738962294553652</v>
      </c>
      <c r="K15" s="300">
        <f>'2.2.2.1. Dotación. Plazas, resi'!M15</f>
        <v>3103</v>
      </c>
      <c r="L15" s="288"/>
      <c r="M15" s="288"/>
      <c r="T15" s="48"/>
      <c r="U15" s="49"/>
      <c r="V15" s="48"/>
    </row>
    <row r="16" spans="1:28" ht="10.5" customHeight="1" x14ac:dyDescent="0.2">
      <c r="A16" s="4"/>
      <c r="B16" s="457" t="str">
        <f>'Anexo II. Términos'!$B$50</f>
        <v>Titularidad y gestión privada sin lucro</v>
      </c>
      <c r="C16" s="458"/>
      <c r="D16" s="458"/>
      <c r="E16" s="458"/>
      <c r="F16" s="459"/>
      <c r="G16" s="78">
        <v>8138</v>
      </c>
      <c r="H16" s="260">
        <v>6077</v>
      </c>
      <c r="I16" s="231">
        <f t="shared" si="0"/>
        <v>14215</v>
      </c>
      <c r="J16" s="298">
        <f t="shared" si="1"/>
        <v>0.68216719454842112</v>
      </c>
      <c r="K16" s="300">
        <f>'2.2.2.1. Dotación. Plazas, resi'!M16</f>
        <v>20838</v>
      </c>
      <c r="L16" s="288"/>
      <c r="M16" s="288"/>
      <c r="T16" s="48"/>
      <c r="U16" s="49"/>
      <c r="V16" s="48"/>
    </row>
    <row r="17" spans="1:23" ht="10.5" customHeight="1" x14ac:dyDescent="0.2">
      <c r="B17" s="463" t="str">
        <f>'Anexo II. Términos'!$B$52</f>
        <v>Total nacional</v>
      </c>
      <c r="C17" s="464"/>
      <c r="D17" s="464"/>
      <c r="E17" s="464"/>
      <c r="F17" s="465"/>
      <c r="G17" s="80">
        <f>SUM(G12:G16)</f>
        <v>13357</v>
      </c>
      <c r="H17" s="261">
        <f>SUM(H12:H16)</f>
        <v>9329</v>
      </c>
      <c r="I17" s="229">
        <f t="shared" si="0"/>
        <v>22686</v>
      </c>
      <c r="J17" s="299">
        <f t="shared" si="1"/>
        <v>0.68883220987429405</v>
      </c>
      <c r="K17" s="297">
        <f>SUM(K12:K16)</f>
        <v>32934</v>
      </c>
      <c r="T17" s="81"/>
      <c r="U17" s="82"/>
      <c r="V17" s="81"/>
      <c r="W17" s="82"/>
    </row>
    <row r="18" spans="1:23" ht="10.5" customHeight="1" x14ac:dyDescent="0.2">
      <c r="B18" s="30" t="str">
        <f>CONCATENATE("* ",'Anexo I. Abreviaturas'!$B$10,": ",'Anexo I. Abreviaturas'!$F$10)</f>
        <v>* % Mod.: Porcentaje sobre el total de ese modelo de gestión</v>
      </c>
    </row>
    <row r="19" spans="1:23" ht="10.5" customHeight="1" x14ac:dyDescent="0.2">
      <c r="B19" s="44"/>
    </row>
    <row r="20" spans="1:23" ht="10.5" customHeight="1" x14ac:dyDescent="0.2"/>
    <row r="21" spans="1:23" ht="10.5" customHeight="1" x14ac:dyDescent="0.2">
      <c r="A21" s="45"/>
      <c r="B21" s="538" t="str">
        <f>'Anexo I. Abreviaturas'!$B$33</f>
        <v>Centros de atención a personas con discapacidad</v>
      </c>
      <c r="C21" s="539"/>
      <c r="D21" s="539"/>
      <c r="E21" s="539"/>
      <c r="F21" s="539"/>
      <c r="G21" s="539"/>
      <c r="H21" s="539"/>
      <c r="I21" s="539"/>
      <c r="J21" s="539"/>
      <c r="K21" s="540"/>
      <c r="N21" s="4"/>
      <c r="O21" s="4"/>
      <c r="P21" s="4"/>
      <c r="Q21" s="4"/>
      <c r="R21" s="4"/>
      <c r="S21" s="4"/>
    </row>
    <row r="22" spans="1:23" ht="10.5" customHeight="1" x14ac:dyDescent="0.2">
      <c r="B22" s="443" t="str">
        <f>'Anexo I. Abreviaturas'!$B$14</f>
        <v>CCAA</v>
      </c>
      <c r="C22" s="444"/>
      <c r="D22" s="444"/>
      <c r="E22" s="444"/>
      <c r="F22" s="445"/>
      <c r="G22" s="436" t="str">
        <f>'Anexo II. Términos'!$B$32</f>
        <v>Residentes empadronados en el centro</v>
      </c>
      <c r="H22" s="452"/>
      <c r="I22" s="452"/>
      <c r="J22" s="437"/>
      <c r="K22" s="541" t="str">
        <f>'Anexo I. Abreviaturas'!$B$20</f>
        <v>Resident.</v>
      </c>
    </row>
    <row r="23" spans="1:23" ht="10.5" customHeight="1" x14ac:dyDescent="0.2">
      <c r="B23" s="446"/>
      <c r="C23" s="447"/>
      <c r="D23" s="447"/>
      <c r="E23" s="447"/>
      <c r="F23" s="448"/>
      <c r="G23" s="454"/>
      <c r="H23" s="455"/>
      <c r="I23" s="455"/>
      <c r="J23" s="456"/>
      <c r="K23" s="542"/>
    </row>
    <row r="24" spans="1:23" ht="10.5" customHeight="1" x14ac:dyDescent="0.2">
      <c r="B24" s="446"/>
      <c r="C24" s="447"/>
      <c r="D24" s="447"/>
      <c r="E24" s="447"/>
      <c r="F24" s="448"/>
      <c r="G24" s="173" t="str">
        <f>'Anexo I. Abreviaturas'!$B$58</f>
        <v>Hombres</v>
      </c>
      <c r="H24" s="174" t="str">
        <f>'Anexo I. Abreviaturas'!$B$65</f>
        <v>Mujeres</v>
      </c>
      <c r="I24" s="544" t="str">
        <f>'Anexo II. Términos'!$B$51</f>
        <v>Total</v>
      </c>
      <c r="J24" s="545"/>
      <c r="K24" s="543"/>
      <c r="M24" s="155"/>
    </row>
    <row r="25" spans="1:23" ht="10.5" customHeight="1" x14ac:dyDescent="0.2">
      <c r="B25" s="449"/>
      <c r="C25" s="450"/>
      <c r="D25" s="450"/>
      <c r="E25" s="450"/>
      <c r="F25" s="451"/>
      <c r="G25" s="285" t="str">
        <f>'Anexo I. Abreviaturas'!$B$16</f>
        <v>Núm.</v>
      </c>
      <c r="H25" s="287" t="str">
        <f>'Anexo I. Abreviaturas'!$B$16</f>
        <v>Núm.</v>
      </c>
      <c r="I25" s="287" t="str">
        <f>'Anexo I. Abreviaturas'!$B$16</f>
        <v>Núm.</v>
      </c>
      <c r="J25" s="53" t="str">
        <f>'Anexo I. Abreviaturas'!$B$9</f>
        <v>% CCAA</v>
      </c>
      <c r="K25" s="286" t="str">
        <f>'Anexo I. Abreviaturas'!$B$16</f>
        <v>Núm.</v>
      </c>
      <c r="L25" s="109"/>
      <c r="M25" s="109"/>
    </row>
    <row r="26" spans="1:23" ht="10.5" customHeight="1" x14ac:dyDescent="0.2">
      <c r="B26" s="460" t="s">
        <v>7</v>
      </c>
      <c r="C26" s="461"/>
      <c r="D26" s="461"/>
      <c r="E26" s="461"/>
      <c r="F26" s="462"/>
      <c r="G26" s="75">
        <v>2974</v>
      </c>
      <c r="H26" s="168">
        <v>1848</v>
      </c>
      <c r="I26" s="230">
        <f t="shared" ref="I26:I44" si="2">G26+H26</f>
        <v>4822</v>
      </c>
      <c r="J26" s="247">
        <f>IF(I26=0,"-",I26/K26)</f>
        <v>0.767467770173484</v>
      </c>
      <c r="K26" s="77">
        <f>'2.2.2.1. Dotación. Plazas, resi'!M26</f>
        <v>6283</v>
      </c>
      <c r="L26" s="32"/>
      <c r="M26" s="292"/>
      <c r="N26" s="32"/>
      <c r="O26" s="32"/>
      <c r="P26" s="32"/>
      <c r="Q26" s="32"/>
    </row>
    <row r="27" spans="1:23" ht="10.5" customHeight="1" x14ac:dyDescent="0.2">
      <c r="B27" s="440" t="s">
        <v>6</v>
      </c>
      <c r="C27" s="441"/>
      <c r="D27" s="441"/>
      <c r="E27" s="441"/>
      <c r="F27" s="442"/>
      <c r="G27" s="78">
        <v>505</v>
      </c>
      <c r="H27" s="244">
        <v>549</v>
      </c>
      <c r="I27" s="231">
        <f t="shared" si="2"/>
        <v>1054</v>
      </c>
      <c r="J27" s="248">
        <f t="shared" ref="J27:J44" si="3">IF(I27=0,"-",I27/K27)</f>
        <v>0.60331997710360619</v>
      </c>
      <c r="K27" s="300">
        <f>'2.2.2.1. Dotación. Plazas, resi'!M27</f>
        <v>1747</v>
      </c>
      <c r="L27" s="32"/>
      <c r="M27" s="32"/>
      <c r="N27" s="32"/>
      <c r="O27" s="32"/>
      <c r="P27" s="32"/>
      <c r="Q27" s="32"/>
    </row>
    <row r="28" spans="1:23" ht="10.5" customHeight="1" x14ac:dyDescent="0.2">
      <c r="B28" s="440" t="s">
        <v>9</v>
      </c>
      <c r="C28" s="441"/>
      <c r="D28" s="441"/>
      <c r="E28" s="441"/>
      <c r="F28" s="442"/>
      <c r="G28" s="78">
        <v>185</v>
      </c>
      <c r="H28" s="244">
        <v>150</v>
      </c>
      <c r="I28" s="231">
        <f t="shared" si="2"/>
        <v>335</v>
      </c>
      <c r="J28" s="248">
        <f t="shared" si="3"/>
        <v>0.53600000000000003</v>
      </c>
      <c r="K28" s="300">
        <f>'2.2.2.1. Dotación. Plazas, resi'!M28</f>
        <v>625</v>
      </c>
      <c r="L28" s="32"/>
      <c r="M28" s="32"/>
      <c r="N28" s="32"/>
      <c r="O28" s="32"/>
      <c r="P28" s="32"/>
      <c r="Q28" s="32"/>
    </row>
    <row r="29" spans="1:23" ht="10.5" customHeight="1" x14ac:dyDescent="0.2">
      <c r="B29" s="440" t="s">
        <v>10</v>
      </c>
      <c r="C29" s="441"/>
      <c r="D29" s="441"/>
      <c r="E29" s="441"/>
      <c r="F29" s="442"/>
      <c r="G29" s="78">
        <v>382</v>
      </c>
      <c r="H29" s="244">
        <v>266</v>
      </c>
      <c r="I29" s="231">
        <f t="shared" si="2"/>
        <v>648</v>
      </c>
      <c r="J29" s="248">
        <f t="shared" si="3"/>
        <v>0.79217603911980439</v>
      </c>
      <c r="K29" s="300">
        <f>'2.2.2.1. Dotación. Plazas, resi'!M29</f>
        <v>818</v>
      </c>
      <c r="L29" s="288"/>
      <c r="M29" s="288"/>
      <c r="N29" s="32"/>
      <c r="O29" s="32"/>
      <c r="P29" s="32"/>
      <c r="Q29" s="32"/>
    </row>
    <row r="30" spans="1:23" ht="10.5" customHeight="1" x14ac:dyDescent="0.2">
      <c r="B30" s="440" t="s">
        <v>5</v>
      </c>
      <c r="C30" s="441"/>
      <c r="D30" s="441"/>
      <c r="E30" s="441"/>
      <c r="F30" s="442"/>
      <c r="G30" s="78">
        <v>310</v>
      </c>
      <c r="H30" s="244">
        <v>245</v>
      </c>
      <c r="I30" s="231">
        <f t="shared" si="2"/>
        <v>555</v>
      </c>
      <c r="J30" s="248">
        <f t="shared" si="3"/>
        <v>0.58054393305439334</v>
      </c>
      <c r="K30" s="300">
        <f>'2.2.2.1. Dotación. Plazas, resi'!M30</f>
        <v>956</v>
      </c>
      <c r="L30" s="288"/>
      <c r="M30" s="288"/>
    </row>
    <row r="31" spans="1:23" ht="10.5" customHeight="1" x14ac:dyDescent="0.2">
      <c r="B31" s="440" t="s">
        <v>4</v>
      </c>
      <c r="C31" s="441"/>
      <c r="D31" s="441"/>
      <c r="E31" s="441"/>
      <c r="F31" s="442"/>
      <c r="G31" s="78">
        <v>171</v>
      </c>
      <c r="H31" s="244">
        <v>173</v>
      </c>
      <c r="I31" s="231">
        <f t="shared" si="2"/>
        <v>344</v>
      </c>
      <c r="J31" s="248">
        <f>IF(I31=0,"-",I31/K31)</f>
        <v>0.75604395604395602</v>
      </c>
      <c r="K31" s="300">
        <f>'2.2.2.1. Dotación. Plazas, resi'!M31</f>
        <v>455</v>
      </c>
      <c r="L31" s="289"/>
      <c r="M31" s="289"/>
    </row>
    <row r="32" spans="1:23" ht="10.5" customHeight="1" x14ac:dyDescent="0.2">
      <c r="B32" s="440" t="s">
        <v>3</v>
      </c>
      <c r="C32" s="441"/>
      <c r="D32" s="441"/>
      <c r="E32" s="441"/>
      <c r="F32" s="442"/>
      <c r="G32" s="78">
        <v>1436</v>
      </c>
      <c r="H32" s="244">
        <v>1129</v>
      </c>
      <c r="I32" s="231">
        <f t="shared" si="2"/>
        <v>2565</v>
      </c>
      <c r="J32" s="248">
        <f>IF(I32=0,"-",I32/K32)</f>
        <v>0.53348585690515804</v>
      </c>
      <c r="K32" s="300">
        <f>'2.2.2.1. Dotación. Plazas, resi'!M32</f>
        <v>4808</v>
      </c>
      <c r="L32" s="130"/>
      <c r="M32" s="130"/>
      <c r="N32" s="155"/>
    </row>
    <row r="33" spans="2:13" ht="10.5" customHeight="1" x14ac:dyDescent="0.2">
      <c r="B33" s="440" t="s">
        <v>11</v>
      </c>
      <c r="C33" s="441"/>
      <c r="D33" s="441"/>
      <c r="E33" s="441"/>
      <c r="F33" s="442"/>
      <c r="G33" s="78">
        <v>783</v>
      </c>
      <c r="H33" s="244">
        <v>577</v>
      </c>
      <c r="I33" s="231">
        <f t="shared" si="2"/>
        <v>1360</v>
      </c>
      <c r="J33" s="248">
        <f>IF(I33=0,"-",I33/K33)</f>
        <v>0.74276351720371381</v>
      </c>
      <c r="K33" s="300">
        <f>'2.2.2.1. Dotación. Plazas, resi'!M33</f>
        <v>1831</v>
      </c>
      <c r="L33" s="111"/>
      <c r="M33" s="111"/>
    </row>
    <row r="34" spans="2:13" ht="10.5" customHeight="1" x14ac:dyDescent="0.2">
      <c r="B34" s="440" t="s">
        <v>12</v>
      </c>
      <c r="C34" s="441"/>
      <c r="D34" s="441"/>
      <c r="E34" s="441"/>
      <c r="F34" s="442"/>
      <c r="G34" s="78">
        <v>3517</v>
      </c>
      <c r="H34" s="244">
        <v>2451</v>
      </c>
      <c r="I34" s="231">
        <f t="shared" si="2"/>
        <v>5968</v>
      </c>
      <c r="J34" s="248">
        <f t="shared" si="3"/>
        <v>0.76758842443729902</v>
      </c>
      <c r="K34" s="300">
        <f>'2.2.2.1. Dotación. Plazas, resi'!M34</f>
        <v>7775</v>
      </c>
      <c r="L34" s="111"/>
      <c r="M34" s="111"/>
    </row>
    <row r="35" spans="2:13" ht="10.5" customHeight="1" x14ac:dyDescent="0.2">
      <c r="B35" s="440" t="s">
        <v>2</v>
      </c>
      <c r="C35" s="441"/>
      <c r="D35" s="441"/>
      <c r="E35" s="441"/>
      <c r="F35" s="442"/>
      <c r="G35" s="78">
        <v>1156</v>
      </c>
      <c r="H35" s="244">
        <v>613</v>
      </c>
      <c r="I35" s="231">
        <f t="shared" si="2"/>
        <v>1769</v>
      </c>
      <c r="J35" s="248">
        <f t="shared" si="3"/>
        <v>0.77047038327526129</v>
      </c>
      <c r="K35" s="300">
        <f>'2.2.2.1. Dotación. Plazas, resi'!M35</f>
        <v>2296</v>
      </c>
      <c r="L35" s="111"/>
      <c r="M35" s="111"/>
    </row>
    <row r="36" spans="2:13" ht="10.5" customHeight="1" x14ac:dyDescent="0.2">
      <c r="B36" s="440" t="s">
        <v>1</v>
      </c>
      <c r="C36" s="441"/>
      <c r="D36" s="441"/>
      <c r="E36" s="441"/>
      <c r="F36" s="442"/>
      <c r="G36" s="78">
        <v>423</v>
      </c>
      <c r="H36" s="244">
        <v>342</v>
      </c>
      <c r="I36" s="231">
        <f t="shared" si="2"/>
        <v>765</v>
      </c>
      <c r="J36" s="248">
        <f t="shared" si="3"/>
        <v>0.56208670095517999</v>
      </c>
      <c r="K36" s="300">
        <f>'2.2.2.1. Dotación. Plazas, resi'!M36</f>
        <v>1361</v>
      </c>
      <c r="L36" s="111"/>
      <c r="M36" s="111"/>
    </row>
    <row r="37" spans="2:13" ht="10.5" customHeight="1" x14ac:dyDescent="0.2">
      <c r="B37" s="440" t="s">
        <v>8</v>
      </c>
      <c r="C37" s="441"/>
      <c r="D37" s="441"/>
      <c r="E37" s="441"/>
      <c r="F37" s="442"/>
      <c r="G37" s="78">
        <v>874</v>
      </c>
      <c r="H37" s="244">
        <v>553</v>
      </c>
      <c r="I37" s="231">
        <f t="shared" si="2"/>
        <v>1427</v>
      </c>
      <c r="J37" s="248">
        <f t="shared" si="3"/>
        <v>0.60287283481199827</v>
      </c>
      <c r="K37" s="300">
        <f>'2.2.2.1. Dotación. Plazas, resi'!M37</f>
        <v>2367</v>
      </c>
      <c r="L37" s="111"/>
      <c r="M37" s="111"/>
    </row>
    <row r="38" spans="2:13" ht="10.5" customHeight="1" x14ac:dyDescent="0.2">
      <c r="B38" s="440" t="s">
        <v>13</v>
      </c>
      <c r="C38" s="441"/>
      <c r="D38" s="441"/>
      <c r="E38" s="441"/>
      <c r="F38" s="442"/>
      <c r="G38" s="78">
        <v>0</v>
      </c>
      <c r="H38" s="244">
        <v>0</v>
      </c>
      <c r="I38" s="231">
        <f t="shared" si="2"/>
        <v>0</v>
      </c>
      <c r="J38" s="248" t="str">
        <f t="shared" si="3"/>
        <v>-</v>
      </c>
      <c r="K38" s="300">
        <f>'2.2.2.1. Dotación. Plazas, resi'!M38</f>
        <v>0</v>
      </c>
      <c r="L38" s="111"/>
      <c r="M38" s="111"/>
    </row>
    <row r="39" spans="2:13" ht="10.5" customHeight="1" x14ac:dyDescent="0.2">
      <c r="B39" s="440" t="s">
        <v>14</v>
      </c>
      <c r="C39" s="441"/>
      <c r="D39" s="441"/>
      <c r="E39" s="441"/>
      <c r="F39" s="442"/>
      <c r="G39" s="78">
        <v>475</v>
      </c>
      <c r="H39" s="244">
        <v>279</v>
      </c>
      <c r="I39" s="231">
        <f t="shared" si="2"/>
        <v>754</v>
      </c>
      <c r="J39" s="248">
        <f t="shared" si="3"/>
        <v>0.69750231267345053</v>
      </c>
      <c r="K39" s="300">
        <f>'2.2.2.1. Dotación. Plazas, resi'!M39</f>
        <v>1081</v>
      </c>
      <c r="L39" s="111"/>
      <c r="M39" s="111"/>
    </row>
    <row r="40" spans="2:13" ht="10.5" customHeight="1" x14ac:dyDescent="0.2">
      <c r="B40" s="440" t="s">
        <v>15</v>
      </c>
      <c r="C40" s="441"/>
      <c r="D40" s="441"/>
      <c r="E40" s="441"/>
      <c r="F40" s="442"/>
      <c r="G40" s="78">
        <v>79</v>
      </c>
      <c r="H40" s="244">
        <v>83</v>
      </c>
      <c r="I40" s="231">
        <f t="shared" si="2"/>
        <v>162</v>
      </c>
      <c r="J40" s="248">
        <f t="shared" si="3"/>
        <v>0.51104100946372244</v>
      </c>
      <c r="K40" s="300">
        <f>'2.2.2.1. Dotación. Plazas, resi'!M40</f>
        <v>317</v>
      </c>
      <c r="L40" s="111"/>
      <c r="M40" s="111"/>
    </row>
    <row r="41" spans="2:13" ht="10.5" customHeight="1" x14ac:dyDescent="0.2">
      <c r="B41" s="440" t="s">
        <v>16</v>
      </c>
      <c r="C41" s="441"/>
      <c r="D41" s="441"/>
      <c r="E41" s="441"/>
      <c r="F41" s="442"/>
      <c r="G41" s="78">
        <v>47</v>
      </c>
      <c r="H41" s="244">
        <v>35</v>
      </c>
      <c r="I41" s="231">
        <f t="shared" si="2"/>
        <v>82</v>
      </c>
      <c r="J41" s="248">
        <f t="shared" si="3"/>
        <v>0.65079365079365081</v>
      </c>
      <c r="K41" s="300">
        <f>'2.2.2.1. Dotación. Plazas, resi'!M41</f>
        <v>126</v>
      </c>
      <c r="L41" s="111"/>
      <c r="M41" s="111"/>
    </row>
    <row r="42" spans="2:13" ht="10.5" customHeight="1" x14ac:dyDescent="0.2">
      <c r="B42" s="440" t="s">
        <v>17</v>
      </c>
      <c r="C42" s="441"/>
      <c r="D42" s="441"/>
      <c r="E42" s="441"/>
      <c r="F42" s="442"/>
      <c r="G42" s="78">
        <v>0</v>
      </c>
      <c r="H42" s="244">
        <v>0</v>
      </c>
      <c r="I42" s="231">
        <f t="shared" si="2"/>
        <v>0</v>
      </c>
      <c r="J42" s="248" t="str">
        <f t="shared" si="3"/>
        <v>-</v>
      </c>
      <c r="K42" s="300">
        <f>'2.2.2.1. Dotación. Plazas, resi'!M42</f>
        <v>0</v>
      </c>
      <c r="L42" s="111"/>
      <c r="M42" s="111"/>
    </row>
    <row r="43" spans="2:13" ht="10.5" customHeight="1" x14ac:dyDescent="0.2">
      <c r="B43" s="440" t="s">
        <v>0</v>
      </c>
      <c r="C43" s="441"/>
      <c r="D43" s="441"/>
      <c r="E43" s="441"/>
      <c r="F43" s="442"/>
      <c r="G43" s="78">
        <v>40</v>
      </c>
      <c r="H43" s="244">
        <v>36</v>
      </c>
      <c r="I43" s="231">
        <f t="shared" si="2"/>
        <v>76</v>
      </c>
      <c r="J43" s="248">
        <f t="shared" si="3"/>
        <v>0.86363636363636365</v>
      </c>
      <c r="K43" s="300">
        <f>'2.2.2.1. Dotación. Plazas, resi'!M43</f>
        <v>88</v>
      </c>
      <c r="L43" s="111"/>
      <c r="M43" s="111"/>
    </row>
    <row r="44" spans="2:13" ht="10.5" customHeight="1" x14ac:dyDescent="0.2">
      <c r="B44" s="463" t="str">
        <f>'Anexo II. Términos'!$B$52</f>
        <v>Total nacional</v>
      </c>
      <c r="C44" s="464"/>
      <c r="D44" s="464"/>
      <c r="E44" s="464"/>
      <c r="F44" s="465"/>
      <c r="G44" s="80">
        <f>SUM(G26:G43)</f>
        <v>13357</v>
      </c>
      <c r="H44" s="229">
        <f>SUM(H26:H43)</f>
        <v>9329</v>
      </c>
      <c r="I44" s="229">
        <f t="shared" si="2"/>
        <v>22686</v>
      </c>
      <c r="J44" s="249">
        <f t="shared" si="3"/>
        <v>0.68883220987429405</v>
      </c>
      <c r="K44" s="282">
        <f>'2.2.2.1. Dotación. Plazas, resi'!M44</f>
        <v>32934</v>
      </c>
      <c r="L44" s="111"/>
      <c r="M44" s="111"/>
    </row>
    <row r="45" spans="2:13" ht="10.5" customHeight="1" x14ac:dyDescent="0.2">
      <c r="B45" s="30" t="str">
        <f>CONCATENATE("* ",'Anexo I. Abreviaturas'!$B$9,": ",'Anexo I. Abreviaturas'!$F$9)</f>
        <v>* % CCAA: Porcentaje sobre el total de esa Comunidad Autónoma</v>
      </c>
      <c r="L45" s="111"/>
      <c r="M45" s="111"/>
    </row>
    <row r="46" spans="2:13" ht="10.5" customHeight="1" x14ac:dyDescent="0.2">
      <c r="L46" s="111"/>
      <c r="M46" s="111"/>
    </row>
    <row r="47" spans="2:13" ht="10.5" customHeight="1" x14ac:dyDescent="0.2">
      <c r="L47" s="111"/>
      <c r="M47" s="111"/>
    </row>
    <row r="48" spans="2:13" ht="10.5" customHeight="1" x14ac:dyDescent="0.2">
      <c r="L48" s="111"/>
      <c r="M48" s="111"/>
    </row>
    <row r="49" spans="4:13" ht="10.5" customHeight="1" x14ac:dyDescent="0.2">
      <c r="D49" s="293" t="s">
        <v>115</v>
      </c>
      <c r="E49" s="293" t="s">
        <v>142</v>
      </c>
      <c r="F49" s="293" t="s">
        <v>35</v>
      </c>
      <c r="G49" s="293" t="s">
        <v>115</v>
      </c>
      <c r="H49" s="293" t="s">
        <v>142</v>
      </c>
      <c r="I49" s="293" t="s">
        <v>35</v>
      </c>
      <c r="L49" s="111"/>
      <c r="M49" s="111"/>
    </row>
    <row r="50" spans="4:13" ht="10.5" customHeight="1" x14ac:dyDescent="0.2">
      <c r="D50" s="41">
        <f>_xlfn.RANK.EQ(J12,J$12:J$16,1)+COUNTIF(J12:J$12,J12)-1</f>
        <v>1</v>
      </c>
      <c r="E50" s="290" t="str">
        <f>B12</f>
        <v>Titularidad pública y gestión privada con lucro</v>
      </c>
      <c r="F50" s="267">
        <f>J12</f>
        <v>0.64692982456140347</v>
      </c>
      <c r="G50" s="23">
        <v>1</v>
      </c>
      <c r="H50" s="291" t="e">
        <f t="shared" ref="H50:I54" si="4">VLOOKUP($F50,$D$49:$F$54,MATCH(R$18,$D$49:$F$49,0),FALSE)</f>
        <v>#N/A</v>
      </c>
      <c r="I50" s="291" t="e">
        <f t="shared" si="4"/>
        <v>#N/A</v>
      </c>
      <c r="L50" s="111"/>
      <c r="M50" s="111"/>
    </row>
    <row r="51" spans="4:13" ht="10.5" customHeight="1" x14ac:dyDescent="0.2">
      <c r="D51" s="41">
        <f>_xlfn.RANK.EQ(J13,J$12:J$16,1)+COUNTIF(J$12:J13,J13)-1</f>
        <v>5</v>
      </c>
      <c r="E51" s="290" t="str">
        <f>B13</f>
        <v>Titularidad pública y gestión privada sin lucro</v>
      </c>
      <c r="F51" s="267">
        <f>J13</f>
        <v>0.75287042099507928</v>
      </c>
      <c r="G51" s="23">
        <v>2</v>
      </c>
      <c r="H51" s="291" t="e">
        <f t="shared" si="4"/>
        <v>#N/A</v>
      </c>
      <c r="I51" s="291" t="e">
        <f t="shared" si="4"/>
        <v>#N/A</v>
      </c>
      <c r="L51" s="111"/>
      <c r="M51" s="111"/>
    </row>
    <row r="52" spans="4:13" ht="10.5" customHeight="1" x14ac:dyDescent="0.2">
      <c r="D52" s="41">
        <f>_xlfn.RANK.EQ(J14,J$12:J$16,1)+COUNTIF(J$12:J14,J14)-1</f>
        <v>3</v>
      </c>
      <c r="E52" s="290" t="str">
        <f>B14</f>
        <v>Titularidad y gestión pública</v>
      </c>
      <c r="F52" s="267">
        <f>J14</f>
        <v>0.69417786308381313</v>
      </c>
      <c r="G52" s="23">
        <v>3</v>
      </c>
      <c r="H52" s="291" t="e">
        <f t="shared" si="4"/>
        <v>#N/A</v>
      </c>
      <c r="I52" s="291" t="e">
        <f t="shared" si="4"/>
        <v>#N/A</v>
      </c>
      <c r="L52" s="111"/>
      <c r="M52" s="111"/>
    </row>
    <row r="53" spans="4:13" ht="10.5" customHeight="1" x14ac:dyDescent="0.2">
      <c r="D53" s="41">
        <f>_xlfn.RANK.EQ(J15,J$12:J$16,1)+COUNTIF(J$12:J15,J15)-1</f>
        <v>4</v>
      </c>
      <c r="E53" s="290" t="str">
        <f>B15</f>
        <v>Titularidad y gestión privada con lucro</v>
      </c>
      <c r="F53" s="267">
        <f>J15</f>
        <v>0.69738962294553652</v>
      </c>
      <c r="G53" s="23">
        <v>4</v>
      </c>
      <c r="H53" s="291" t="e">
        <f t="shared" si="4"/>
        <v>#N/A</v>
      </c>
      <c r="I53" s="291" t="e">
        <f t="shared" si="4"/>
        <v>#N/A</v>
      </c>
      <c r="L53" s="111"/>
      <c r="M53" s="111"/>
    </row>
    <row r="54" spans="4:13" ht="10.5" customHeight="1" x14ac:dyDescent="0.2">
      <c r="D54" s="41">
        <f>_xlfn.RANK.EQ(J16,J$12:J$16,1)+COUNTIF(J$12:J16,J16)-1</f>
        <v>2</v>
      </c>
      <c r="E54" s="290" t="str">
        <f>B16</f>
        <v>Titularidad y gestión privada sin lucro</v>
      </c>
      <c r="F54" s="267">
        <f>J16</f>
        <v>0.68216719454842112</v>
      </c>
      <c r="G54" s="23">
        <v>4</v>
      </c>
      <c r="H54" s="291" t="e">
        <f t="shared" si="4"/>
        <v>#N/A</v>
      </c>
      <c r="I54" s="291" t="e">
        <f t="shared" si="4"/>
        <v>#N/A</v>
      </c>
      <c r="L54" s="111"/>
      <c r="M54" s="111"/>
    </row>
    <row r="55" spans="4:13" ht="10.5" customHeight="1" x14ac:dyDescent="0.2">
      <c r="L55" s="111"/>
      <c r="M55" s="111"/>
    </row>
    <row r="56" spans="4:13" ht="10.5" customHeight="1" x14ac:dyDescent="0.2">
      <c r="L56" s="111"/>
      <c r="M56" s="111"/>
    </row>
    <row r="57" spans="4:13" ht="10.5" customHeight="1" x14ac:dyDescent="0.2">
      <c r="L57" s="111"/>
      <c r="M57" s="111"/>
    </row>
    <row r="58" spans="4:13" ht="10.5" customHeight="1" x14ac:dyDescent="0.2">
      <c r="L58" s="111"/>
      <c r="M58" s="111"/>
    </row>
    <row r="59" spans="4:13" ht="10.5" customHeight="1" x14ac:dyDescent="0.2">
      <c r="L59" s="111"/>
      <c r="M59" s="111"/>
    </row>
    <row r="60" spans="4:13" ht="10.5" customHeight="1" x14ac:dyDescent="0.2">
      <c r="L60" s="111"/>
      <c r="M60" s="111"/>
    </row>
    <row r="61" spans="4:13" ht="10.5" customHeight="1" x14ac:dyDescent="0.2">
      <c r="L61" s="111"/>
      <c r="M61" s="111"/>
    </row>
    <row r="62" spans="4:13" ht="10.5" customHeight="1" x14ac:dyDescent="0.2">
      <c r="L62" s="111"/>
      <c r="M62" s="111"/>
    </row>
    <row r="63" spans="4:13" ht="10.5" customHeight="1" x14ac:dyDescent="0.2">
      <c r="L63" s="111"/>
      <c r="M63" s="111"/>
    </row>
    <row r="64" spans="4:13" ht="10.5" customHeight="1" x14ac:dyDescent="0.2">
      <c r="L64" s="111"/>
      <c r="M64" s="111"/>
    </row>
    <row r="65" spans="12:13" ht="10.5" customHeight="1" x14ac:dyDescent="0.2">
      <c r="L65" s="111"/>
      <c r="M65" s="111"/>
    </row>
    <row r="66" spans="12:13" ht="10.5" customHeight="1" x14ac:dyDescent="0.2">
      <c r="L66" s="111"/>
      <c r="M66" s="111"/>
    </row>
    <row r="67" spans="12:13" ht="10.5" customHeight="1" x14ac:dyDescent="0.2">
      <c r="L67" s="111"/>
      <c r="M67" s="111"/>
    </row>
    <row r="68" spans="12:13" ht="10.5" customHeight="1" x14ac:dyDescent="0.2">
      <c r="L68" s="111"/>
      <c r="M68" s="111"/>
    </row>
    <row r="69" spans="12:13" ht="10.5" customHeight="1" x14ac:dyDescent="0.2">
      <c r="L69" s="111"/>
      <c r="M69" s="111"/>
    </row>
    <row r="70" spans="12:13" ht="10.5" customHeight="1" x14ac:dyDescent="0.2">
      <c r="L70" s="111"/>
      <c r="M70" s="111"/>
    </row>
    <row r="71" spans="12:13" ht="10.5" customHeight="1" x14ac:dyDescent="0.2"/>
    <row r="72" spans="12:13" ht="10.5" customHeight="1" x14ac:dyDescent="0.2"/>
    <row r="73" spans="12:13" ht="10.5" customHeight="1" x14ac:dyDescent="0.2"/>
    <row r="74" spans="12:13" ht="10.5" customHeight="1" x14ac:dyDescent="0.2"/>
    <row r="75" spans="12:13" ht="10.5" customHeight="1" x14ac:dyDescent="0.2"/>
    <row r="76" spans="12:13" ht="10.5" customHeight="1" x14ac:dyDescent="0.2"/>
    <row r="77" spans="12:13" ht="10.5" customHeight="1" x14ac:dyDescent="0.2"/>
    <row r="78" spans="12:13" ht="10.5" customHeight="1" x14ac:dyDescent="0.2"/>
    <row r="79" spans="12:13" ht="10.5" customHeight="1" x14ac:dyDescent="0.2"/>
    <row r="80" spans="12:13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spans="2:8" ht="10.5" customHeight="1" x14ac:dyDescent="0.2"/>
    <row r="98" spans="2:8" ht="10.5" customHeight="1" x14ac:dyDescent="0.2"/>
    <row r="99" spans="2:8" ht="10.5" customHeight="1" x14ac:dyDescent="0.2"/>
    <row r="100" spans="2:8" ht="10.5" customHeight="1" x14ac:dyDescent="0.2">
      <c r="B100" s="4"/>
      <c r="G100" s="4"/>
      <c r="H100" s="4"/>
    </row>
    <row r="101" spans="2:8" ht="10.5" customHeight="1" x14ac:dyDescent="0.2">
      <c r="B101" s="4"/>
      <c r="G101" s="116"/>
      <c r="H101" s="116"/>
    </row>
    <row r="102" spans="2:8" ht="10.5" customHeight="1" x14ac:dyDescent="0.2">
      <c r="B102" s="4"/>
      <c r="G102" s="4"/>
      <c r="H102" s="116"/>
    </row>
    <row r="103" spans="2:8" ht="10.5" customHeight="1" x14ac:dyDescent="0.2">
      <c r="B103" s="4"/>
      <c r="G103" s="4"/>
      <c r="H103" s="116"/>
    </row>
    <row r="104" spans="2:8" ht="10.5" customHeight="1" x14ac:dyDescent="0.2">
      <c r="B104" s="4"/>
      <c r="G104" s="4"/>
      <c r="H104" s="4"/>
    </row>
    <row r="105" spans="2:8" ht="10.5" customHeight="1" x14ac:dyDescent="0.2">
      <c r="B105" s="4"/>
    </row>
    <row r="106" spans="2:8" ht="10.5" customHeight="1" x14ac:dyDescent="0.2">
      <c r="B106" s="4"/>
      <c r="G106" s="4"/>
      <c r="H106" s="4"/>
    </row>
    <row r="107" spans="2:8" ht="10.5" customHeight="1" x14ac:dyDescent="0.2"/>
    <row r="108" spans="2:8" ht="10.5" customHeight="1" x14ac:dyDescent="0.2">
      <c r="B108" s="4"/>
      <c r="G108" s="4"/>
      <c r="H108" s="4"/>
    </row>
    <row r="109" spans="2:8" ht="10.5" customHeight="1" x14ac:dyDescent="0.2">
      <c r="B109" s="4"/>
      <c r="G109" s="116"/>
      <c r="H109" s="116"/>
    </row>
    <row r="110" spans="2:8" ht="10.5" customHeight="1" x14ac:dyDescent="0.2">
      <c r="B110" s="4"/>
      <c r="G110" s="4"/>
      <c r="H110" s="4"/>
    </row>
    <row r="111" spans="2:8" ht="10.5" customHeight="1" x14ac:dyDescent="0.2">
      <c r="B111" s="4"/>
      <c r="G111" s="4"/>
      <c r="H111" s="4"/>
    </row>
    <row r="112" spans="2:8" ht="10.5" customHeight="1" x14ac:dyDescent="0.2">
      <c r="B112" s="4"/>
      <c r="G112" s="4"/>
      <c r="H112" s="4"/>
    </row>
    <row r="113" spans="2:8" ht="10.5" customHeight="1" x14ac:dyDescent="0.2">
      <c r="B113" s="4"/>
    </row>
    <row r="114" spans="2:8" ht="10.5" customHeight="1" x14ac:dyDescent="0.2">
      <c r="B114" s="4"/>
      <c r="G114" s="4"/>
      <c r="H114" s="4"/>
    </row>
    <row r="115" spans="2:8" ht="10.5" customHeight="1" x14ac:dyDescent="0.2"/>
    <row r="116" spans="2:8" ht="10.5" customHeight="1" x14ac:dyDescent="0.2">
      <c r="B116" s="4"/>
    </row>
    <row r="117" spans="2:8" ht="10.5" customHeight="1" x14ac:dyDescent="0.2">
      <c r="B117" s="4"/>
    </row>
    <row r="118" spans="2:8" ht="10.5" customHeight="1" x14ac:dyDescent="0.2">
      <c r="B118" s="4"/>
    </row>
    <row r="119" spans="2:8" ht="10.5" customHeight="1" x14ac:dyDescent="0.2">
      <c r="B119" s="4"/>
    </row>
    <row r="120" spans="2:8" ht="10.5" customHeight="1" x14ac:dyDescent="0.2">
      <c r="B120" s="4"/>
    </row>
    <row r="121" spans="2:8" ht="10.5" customHeight="1" x14ac:dyDescent="0.2">
      <c r="B121" s="4"/>
    </row>
    <row r="122" spans="2:8" ht="10.5" customHeight="1" x14ac:dyDescent="0.2">
      <c r="B122" s="4"/>
    </row>
    <row r="123" spans="2:8" ht="10.5" customHeight="1" x14ac:dyDescent="0.2"/>
    <row r="124" spans="2:8" ht="10.5" customHeight="1" x14ac:dyDescent="0.2"/>
    <row r="125" spans="2:8" ht="10.5" customHeight="1" x14ac:dyDescent="0.2"/>
    <row r="126" spans="2:8" ht="10.5" customHeight="1" x14ac:dyDescent="0.2"/>
    <row r="127" spans="2:8" ht="10.5" customHeight="1" x14ac:dyDescent="0.2"/>
    <row r="128" spans="2: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35">
    <mergeCell ref="B7:K7"/>
    <mergeCell ref="B8:F11"/>
    <mergeCell ref="G8:J9"/>
    <mergeCell ref="K8:K10"/>
    <mergeCell ref="I10:J10"/>
    <mergeCell ref="B12:F12"/>
    <mergeCell ref="B13:F13"/>
    <mergeCell ref="B14:F14"/>
    <mergeCell ref="B15:F15"/>
    <mergeCell ref="B16:F16"/>
    <mergeCell ref="B17:F17"/>
    <mergeCell ref="B21:K21"/>
    <mergeCell ref="B22:F25"/>
    <mergeCell ref="G22:J23"/>
    <mergeCell ref="K22:K24"/>
    <mergeCell ref="I24:J24"/>
    <mergeCell ref="B26:F26"/>
    <mergeCell ref="B27:F27"/>
    <mergeCell ref="B39:F39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40:F40"/>
    <mergeCell ref="B41:F41"/>
    <mergeCell ref="B42:F42"/>
    <mergeCell ref="B43:F43"/>
    <mergeCell ref="B44:F44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26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V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4" width="7.42578125" customWidth="1"/>
    <col min="35" max="43" width="8.5703125" customWidth="1"/>
  </cols>
  <sheetData>
    <row r="1" spans="1:22" ht="10.5" customHeight="1" x14ac:dyDescent="0.2"/>
    <row r="2" spans="1:22" ht="10.5" customHeight="1" x14ac:dyDescent="0.2">
      <c r="B2" s="31" t="s">
        <v>235</v>
      </c>
      <c r="C2" s="31"/>
      <c r="D2" s="31"/>
      <c r="E2" s="31"/>
      <c r="F2" s="31"/>
    </row>
    <row r="3" spans="1:22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2" ht="10.5" customHeight="1" x14ac:dyDescent="0.2">
      <c r="A4" s="45"/>
      <c r="O4" s="4"/>
      <c r="P4" s="4"/>
      <c r="Q4" s="4"/>
      <c r="R4" s="4"/>
      <c r="S4" s="4"/>
      <c r="T4" s="4"/>
      <c r="U4" s="4"/>
      <c r="V4" s="4"/>
    </row>
    <row r="5" spans="1:22" ht="10.5" customHeight="1" x14ac:dyDescent="0.2">
      <c r="A5" s="45"/>
      <c r="B5" s="44" t="str">
        <f>Índice!$B$58</f>
        <v>2.2.5. Servicios de proximidad en centros de atención a personas con discapacidad</v>
      </c>
      <c r="C5" s="44"/>
      <c r="D5" s="44"/>
      <c r="E5" s="44"/>
      <c r="F5" s="44"/>
      <c r="O5" s="4"/>
      <c r="P5" s="4"/>
      <c r="Q5" s="4"/>
      <c r="R5" s="4"/>
      <c r="S5" s="4"/>
      <c r="T5" s="4"/>
      <c r="U5" s="4"/>
      <c r="V5" s="4"/>
    </row>
    <row r="6" spans="1:22" ht="10.5" customHeight="1" x14ac:dyDescent="0.2">
      <c r="A6" s="45"/>
      <c r="B6" s="44"/>
      <c r="C6" s="44"/>
      <c r="D6" s="44"/>
      <c r="E6" s="44"/>
      <c r="F6" s="44"/>
      <c r="O6" s="4"/>
      <c r="P6" s="4"/>
      <c r="Q6" s="4"/>
      <c r="R6" s="4"/>
      <c r="S6" s="4"/>
      <c r="T6" s="4"/>
      <c r="U6" s="4"/>
    </row>
    <row r="7" spans="1:22" ht="10.5" customHeight="1" x14ac:dyDescent="0.2">
      <c r="A7" s="54"/>
      <c r="B7" s="494" t="str">
        <f>'Anexo I. Abreviaturas'!$B$33</f>
        <v>Centros de atención a personas con discapacidad</v>
      </c>
      <c r="C7" s="495"/>
      <c r="D7" s="495"/>
      <c r="E7" s="495"/>
      <c r="F7" s="495"/>
      <c r="G7" s="495"/>
      <c r="H7" s="495"/>
      <c r="I7" s="495"/>
      <c r="J7" s="495"/>
      <c r="K7" s="495"/>
      <c r="L7" s="495"/>
      <c r="M7" s="496"/>
    </row>
    <row r="8" spans="1:22" ht="10.5" customHeight="1" x14ac:dyDescent="0.2">
      <c r="A8" s="54"/>
      <c r="B8" s="446" t="str">
        <f>'Anexo I. Abreviaturas'!$B$64</f>
        <v>Modelo de gestión</v>
      </c>
      <c r="C8" s="447"/>
      <c r="D8" s="447"/>
      <c r="E8" s="447"/>
      <c r="F8" s="448"/>
      <c r="G8" s="536" t="str">
        <f>'Anexo II. Términos'!$B$34</f>
        <v>Servicios de proximidad</v>
      </c>
      <c r="H8" s="537"/>
      <c r="I8" s="537"/>
      <c r="J8" s="509"/>
      <c r="K8" s="516" t="str">
        <f>'Anexo I. Abreviaturas'!$B$32</f>
        <v>Centros</v>
      </c>
      <c r="L8" s="517"/>
      <c r="M8" s="518"/>
    </row>
    <row r="9" spans="1:22" ht="10.5" customHeight="1" x14ac:dyDescent="0.2">
      <c r="B9" s="446"/>
      <c r="C9" s="447"/>
      <c r="D9" s="447"/>
      <c r="E9" s="447"/>
      <c r="F9" s="448"/>
      <c r="G9" s="510" t="str">
        <f>'Anexo I. Abreviaturas'!$B$35</f>
        <v>Centro de día</v>
      </c>
      <c r="H9" s="511"/>
      <c r="I9" s="511" t="str">
        <f>'Anexo I. Abreviaturas'!$B$67</f>
        <v>Otros servicios</v>
      </c>
      <c r="J9" s="480"/>
      <c r="K9" s="528" t="s">
        <v>195</v>
      </c>
      <c r="L9" s="606"/>
      <c r="M9" s="175" t="str">
        <f>'Anexo II. Términos'!$B$51</f>
        <v>Total</v>
      </c>
      <c r="N9" s="155"/>
    </row>
    <row r="10" spans="1:22" ht="10.5" customHeight="1" x14ac:dyDescent="0.2">
      <c r="B10" s="449"/>
      <c r="C10" s="450"/>
      <c r="D10" s="450"/>
      <c r="E10" s="450"/>
      <c r="F10" s="451"/>
      <c r="G10" s="52" t="str">
        <f>'Anexo I. Abreviaturas'!$B$16</f>
        <v>Núm.</v>
      </c>
      <c r="H10" s="174" t="str">
        <f>'Anexo I. Abreviaturas'!$B$10</f>
        <v>% Mod.</v>
      </c>
      <c r="I10" s="98" t="str">
        <f>'Anexo I. Abreviaturas'!$B$16</f>
        <v>Núm.</v>
      </c>
      <c r="J10" s="175" t="str">
        <f>'Anexo I. Abreviaturas'!$B$10</f>
        <v>% Mod.</v>
      </c>
      <c r="K10" s="173" t="str">
        <f>'Anexo I. Abreviaturas'!$B$16</f>
        <v>Núm.</v>
      </c>
      <c r="L10" s="176" t="str">
        <f>'Anexo I. Abreviaturas'!$B$10</f>
        <v>% Mod.</v>
      </c>
      <c r="M10" s="175" t="str">
        <f>'Anexo I. Abreviaturas'!$B$16</f>
        <v>Núm.</v>
      </c>
    </row>
    <row r="11" spans="1:22" ht="10.5" customHeight="1" x14ac:dyDescent="0.2">
      <c r="A11" s="4"/>
      <c r="B11" s="460" t="str">
        <f>'Anexo II. Términos'!$B$46</f>
        <v>Titularidad pública y gestión privada con lucro</v>
      </c>
      <c r="C11" s="461"/>
      <c r="D11" s="461"/>
      <c r="E11" s="461"/>
      <c r="F11" s="462"/>
      <c r="G11" s="75">
        <v>13</v>
      </c>
      <c r="H11" s="76">
        <f>G11/$M11</f>
        <v>0.4642857142857143</v>
      </c>
      <c r="I11" s="168">
        <v>9</v>
      </c>
      <c r="J11" s="105">
        <f t="shared" ref="J11:J16" si="0">I11/$M11</f>
        <v>0.32142857142857145</v>
      </c>
      <c r="K11" s="75">
        <v>17</v>
      </c>
      <c r="L11" s="76">
        <f t="shared" ref="L11" si="1">K11/$M11</f>
        <v>0.6071428571428571</v>
      </c>
      <c r="M11" s="264">
        <v>28</v>
      </c>
      <c r="N11" s="155"/>
      <c r="O11" s="155"/>
    </row>
    <row r="12" spans="1:22" ht="10.5" customHeight="1" x14ac:dyDescent="0.2">
      <c r="A12" s="4"/>
      <c r="B12" s="440" t="str">
        <f>'Anexo II. Términos'!$B$47</f>
        <v>Titularidad pública y gestión privada sin lucro</v>
      </c>
      <c r="C12" s="441"/>
      <c r="D12" s="441"/>
      <c r="E12" s="441"/>
      <c r="F12" s="442"/>
      <c r="G12" s="78">
        <v>36</v>
      </c>
      <c r="H12" s="72">
        <f t="shared" ref="H12:H16" si="2">G12/$M12</f>
        <v>0.58064516129032262</v>
      </c>
      <c r="I12" s="260">
        <v>23</v>
      </c>
      <c r="J12" s="106">
        <f t="shared" si="0"/>
        <v>0.37096774193548387</v>
      </c>
      <c r="K12" s="78">
        <v>42</v>
      </c>
      <c r="L12" s="72">
        <f t="shared" ref="L12" si="3">K12/$M12</f>
        <v>0.67741935483870963</v>
      </c>
      <c r="M12" s="179">
        <v>62</v>
      </c>
    </row>
    <row r="13" spans="1:22" ht="10.5" customHeight="1" x14ac:dyDescent="0.2">
      <c r="A13" s="4"/>
      <c r="B13" s="440" t="str">
        <f>'Anexo II. Términos'!$B$48</f>
        <v>Titularidad y gestión pública</v>
      </c>
      <c r="C13" s="441"/>
      <c r="D13" s="441"/>
      <c r="E13" s="441"/>
      <c r="F13" s="442"/>
      <c r="G13" s="78">
        <v>77</v>
      </c>
      <c r="H13" s="72">
        <f t="shared" si="2"/>
        <v>0.47239263803680981</v>
      </c>
      <c r="I13" s="260">
        <v>36</v>
      </c>
      <c r="J13" s="106">
        <f t="shared" si="0"/>
        <v>0.22085889570552147</v>
      </c>
      <c r="K13" s="78">
        <v>85</v>
      </c>
      <c r="L13" s="72">
        <f t="shared" ref="L13" si="4">K13/$M13</f>
        <v>0.5214723926380368</v>
      </c>
      <c r="M13" s="179">
        <v>163</v>
      </c>
    </row>
    <row r="14" spans="1:22" ht="10.5" customHeight="1" x14ac:dyDescent="0.2">
      <c r="A14" s="4"/>
      <c r="B14" s="440" t="str">
        <f>'Anexo II. Términos'!$B$49</f>
        <v>Titularidad y gestión privada con lucro</v>
      </c>
      <c r="C14" s="441"/>
      <c r="D14" s="441"/>
      <c r="E14" s="441"/>
      <c r="F14" s="442"/>
      <c r="G14" s="78">
        <v>18</v>
      </c>
      <c r="H14" s="72">
        <f t="shared" si="2"/>
        <v>0.26470588235294118</v>
      </c>
      <c r="I14" s="260">
        <v>18</v>
      </c>
      <c r="J14" s="106">
        <f t="shared" si="0"/>
        <v>0.26470588235294118</v>
      </c>
      <c r="K14" s="78">
        <v>25</v>
      </c>
      <c r="L14" s="72">
        <f t="shared" ref="L14" si="5">K14/$M14</f>
        <v>0.36764705882352944</v>
      </c>
      <c r="M14" s="179">
        <v>68</v>
      </c>
    </row>
    <row r="15" spans="1:22" ht="10.5" customHeight="1" x14ac:dyDescent="0.2">
      <c r="A15" s="4"/>
      <c r="B15" s="457" t="str">
        <f>'Anexo II. Términos'!$B$50</f>
        <v>Titularidad y gestión privada sin lucro</v>
      </c>
      <c r="C15" s="458"/>
      <c r="D15" s="458"/>
      <c r="E15" s="458"/>
      <c r="F15" s="459"/>
      <c r="G15" s="78">
        <v>531</v>
      </c>
      <c r="H15" s="72">
        <f t="shared" si="2"/>
        <v>0.61316397228637409</v>
      </c>
      <c r="I15" s="260">
        <v>431</v>
      </c>
      <c r="J15" s="106">
        <f t="shared" si="0"/>
        <v>0.49769053117782908</v>
      </c>
      <c r="K15" s="78">
        <v>619</v>
      </c>
      <c r="L15" s="72">
        <f t="shared" ref="L15" si="6">K15/$M15</f>
        <v>0.71478060046189373</v>
      </c>
      <c r="M15" s="381">
        <v>866</v>
      </c>
    </row>
    <row r="16" spans="1:22" ht="10.5" customHeight="1" x14ac:dyDescent="0.2">
      <c r="B16" s="463" t="str">
        <f>'Anexo II. Términos'!$B$52</f>
        <v>Total nacional</v>
      </c>
      <c r="C16" s="464"/>
      <c r="D16" s="464"/>
      <c r="E16" s="464"/>
      <c r="F16" s="465"/>
      <c r="G16" s="80">
        <f>SUM(G11:G15)</f>
        <v>675</v>
      </c>
      <c r="H16" s="99">
        <f t="shared" si="2"/>
        <v>21.417974284263146</v>
      </c>
      <c r="I16" s="261">
        <f>SUM(I11:I15)</f>
        <v>517</v>
      </c>
      <c r="J16" s="83">
        <f t="shared" si="0"/>
        <v>16.404581785131921</v>
      </c>
      <c r="K16" s="80">
        <f>SUM(K11:K14)</f>
        <v>169</v>
      </c>
      <c r="L16" s="99">
        <f t="shared" ref="L16" si="7">K16/$M16</f>
        <v>5.3624261541340319</v>
      </c>
      <c r="M16" s="329">
        <f>'2.2.1. Dotación. Plazas y tipos'!$I15</f>
        <v>31.51558550968829</v>
      </c>
    </row>
    <row r="17" spans="2:13" ht="10.5" customHeight="1" x14ac:dyDescent="0.2">
      <c r="B17" s="30" t="str">
        <f>CONCATENATE("* ",'Anexo I. Abreviaturas'!$B$10,": ",'Anexo I. Abreviaturas'!$F$10)</f>
        <v>* % Mod.: Porcentaje sobre el total de ese modelo de gestión</v>
      </c>
    </row>
    <row r="18" spans="2:13" ht="10.5" customHeight="1" x14ac:dyDescent="0.2"/>
    <row r="19" spans="2:13" ht="10.5" customHeight="1" x14ac:dyDescent="0.2"/>
    <row r="20" spans="2:13" ht="10.5" customHeight="1" x14ac:dyDescent="0.2">
      <c r="B20" s="494" t="str">
        <f>'Anexo I. Abreviaturas'!$B$33</f>
        <v>Centros de atención a personas con discapacidad</v>
      </c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6"/>
    </row>
    <row r="21" spans="2:13" ht="10.5" customHeight="1" x14ac:dyDescent="0.2">
      <c r="B21" s="446" t="str">
        <f>'Anexo I. Abreviaturas'!$B$14</f>
        <v>CCAA</v>
      </c>
      <c r="C21" s="447"/>
      <c r="D21" s="447"/>
      <c r="E21" s="447"/>
      <c r="F21" s="448"/>
      <c r="G21" s="536" t="str">
        <f>'Anexo II. Términos'!$B$34</f>
        <v>Servicios de proximidad</v>
      </c>
      <c r="H21" s="537"/>
      <c r="I21" s="537"/>
      <c r="J21" s="509"/>
      <c r="K21" s="516" t="str">
        <f>'Anexo I. Abreviaturas'!$B$32</f>
        <v>Centros</v>
      </c>
      <c r="L21" s="517"/>
      <c r="M21" s="518"/>
    </row>
    <row r="22" spans="2:13" ht="10.5" customHeight="1" x14ac:dyDescent="0.2">
      <c r="B22" s="446"/>
      <c r="C22" s="447"/>
      <c r="D22" s="447"/>
      <c r="E22" s="447"/>
      <c r="F22" s="448"/>
      <c r="G22" s="510" t="str">
        <f>'Anexo I. Abreviaturas'!$B$35</f>
        <v>Centro de día</v>
      </c>
      <c r="H22" s="511"/>
      <c r="I22" s="511" t="str">
        <f>'Anexo I. Abreviaturas'!$B$67</f>
        <v>Otros servicios</v>
      </c>
      <c r="J22" s="480"/>
      <c r="K22" s="528" t="s">
        <v>195</v>
      </c>
      <c r="L22" s="606"/>
      <c r="M22" s="175" t="str">
        <f>'Anexo II. Términos'!$B$51</f>
        <v>Total</v>
      </c>
    </row>
    <row r="23" spans="2:13" ht="10.5" customHeight="1" x14ac:dyDescent="0.2">
      <c r="B23" s="449"/>
      <c r="C23" s="450"/>
      <c r="D23" s="450"/>
      <c r="E23" s="450"/>
      <c r="F23" s="451"/>
      <c r="G23" s="52" t="str">
        <f>'Anexo I. Abreviaturas'!$B$16</f>
        <v>Núm.</v>
      </c>
      <c r="H23" s="174" t="str">
        <f>'Anexo I. Abreviaturas'!$B$10</f>
        <v>% Mod.</v>
      </c>
      <c r="I23" s="98" t="str">
        <f>'Anexo I. Abreviaturas'!$B$16</f>
        <v>Núm.</v>
      </c>
      <c r="J23" s="175" t="str">
        <f>'Anexo I. Abreviaturas'!$B$10</f>
        <v>% Mod.</v>
      </c>
      <c r="K23" s="173" t="str">
        <f>'Anexo I. Abreviaturas'!$B$16</f>
        <v>Núm.</v>
      </c>
      <c r="L23" s="176" t="str">
        <f>'Anexo I. Abreviaturas'!$B$10</f>
        <v>% Mod.</v>
      </c>
      <c r="M23" s="175" t="str">
        <f>'Anexo I. Abreviaturas'!$B$16</f>
        <v>Núm.</v>
      </c>
    </row>
    <row r="24" spans="2:13" ht="10.5" customHeight="1" x14ac:dyDescent="0.2">
      <c r="B24" s="460" t="s">
        <v>7</v>
      </c>
      <c r="C24" s="461"/>
      <c r="D24" s="461"/>
      <c r="E24" s="461"/>
      <c r="F24" s="462"/>
      <c r="G24" s="75">
        <v>113</v>
      </c>
      <c r="H24" s="76">
        <f>G24/$M24</f>
        <v>0.29973474801061006</v>
      </c>
      <c r="I24" s="168">
        <v>59</v>
      </c>
      <c r="J24" s="105">
        <f>I24/$M24</f>
        <v>0.15649867374005305</v>
      </c>
      <c r="K24" s="75">
        <v>122</v>
      </c>
      <c r="L24" s="76">
        <f>K24/$M24</f>
        <v>0.32360742705570295</v>
      </c>
      <c r="M24" s="316">
        <f>'1.2.1. Dotación. Plazas y tipos'!Q36</f>
        <v>377</v>
      </c>
    </row>
    <row r="25" spans="2:13" ht="10.5" customHeight="1" x14ac:dyDescent="0.2">
      <c r="B25" s="440" t="s">
        <v>6</v>
      </c>
      <c r="C25" s="441"/>
      <c r="D25" s="441"/>
      <c r="E25" s="441"/>
      <c r="F25" s="442"/>
      <c r="G25" s="78">
        <v>34</v>
      </c>
      <c r="H25" s="72">
        <f t="shared" ref="H25:H41" si="8">G25/$M25</f>
        <v>0.14782608695652175</v>
      </c>
      <c r="I25" s="260">
        <v>27</v>
      </c>
      <c r="J25" s="106">
        <f t="shared" ref="J25:J41" si="9">I25/$M25</f>
        <v>0.11739130434782609</v>
      </c>
      <c r="K25" s="78">
        <v>36</v>
      </c>
      <c r="L25" s="72">
        <f t="shared" ref="L25:L41" si="10">K25/$M25</f>
        <v>0.15652173913043479</v>
      </c>
      <c r="M25" s="314">
        <f>'1.2.1. Dotación. Plazas y tipos'!Q37</f>
        <v>230</v>
      </c>
    </row>
    <row r="26" spans="2:13" ht="10.5" customHeight="1" x14ac:dyDescent="0.2">
      <c r="B26" s="440" t="s">
        <v>9</v>
      </c>
      <c r="C26" s="441"/>
      <c r="D26" s="441"/>
      <c r="E26" s="441"/>
      <c r="F26" s="442"/>
      <c r="G26" s="78">
        <v>13</v>
      </c>
      <c r="H26" s="72">
        <f t="shared" si="8"/>
        <v>6.5656565656565663E-2</v>
      </c>
      <c r="I26" s="260">
        <v>11</v>
      </c>
      <c r="J26" s="106">
        <f t="shared" si="9"/>
        <v>5.5555555555555552E-2</v>
      </c>
      <c r="K26" s="78">
        <v>15</v>
      </c>
      <c r="L26" s="72">
        <f t="shared" si="10"/>
        <v>7.575757575757576E-2</v>
      </c>
      <c r="M26" s="314">
        <f>'1.2.1. Dotación. Plazas y tipos'!Q38</f>
        <v>198</v>
      </c>
    </row>
    <row r="27" spans="2:13" ht="10.5" customHeight="1" x14ac:dyDescent="0.2">
      <c r="B27" s="440" t="s">
        <v>10</v>
      </c>
      <c r="C27" s="441"/>
      <c r="D27" s="441"/>
      <c r="E27" s="441"/>
      <c r="F27" s="442"/>
      <c r="G27" s="78">
        <v>36</v>
      </c>
      <c r="H27" s="72">
        <f t="shared" si="8"/>
        <v>0.78260869565217395</v>
      </c>
      <c r="I27" s="260">
        <v>38</v>
      </c>
      <c r="J27" s="106">
        <f t="shared" si="9"/>
        <v>0.82608695652173914</v>
      </c>
      <c r="K27" s="78">
        <v>49</v>
      </c>
      <c r="L27" s="72">
        <f t="shared" si="10"/>
        <v>1.0652173913043479</v>
      </c>
      <c r="M27" s="314">
        <f>'1.2.1. Dotación. Plazas y tipos'!Q39</f>
        <v>46</v>
      </c>
    </row>
    <row r="28" spans="2:13" ht="10.5" customHeight="1" x14ac:dyDescent="0.2">
      <c r="B28" s="440" t="s">
        <v>5</v>
      </c>
      <c r="C28" s="441"/>
      <c r="D28" s="441"/>
      <c r="E28" s="441"/>
      <c r="F28" s="442"/>
      <c r="G28" s="78">
        <v>26</v>
      </c>
      <c r="H28" s="72">
        <f t="shared" si="8"/>
        <v>0.25242718446601942</v>
      </c>
      <c r="I28" s="260">
        <v>18</v>
      </c>
      <c r="J28" s="106">
        <f t="shared" si="9"/>
        <v>0.17475728155339806</v>
      </c>
      <c r="K28" s="78">
        <v>30</v>
      </c>
      <c r="L28" s="72">
        <f t="shared" si="10"/>
        <v>0.29126213592233008</v>
      </c>
      <c r="M28" s="314">
        <f>'1.2.1. Dotación. Plazas y tipos'!Q40</f>
        <v>103</v>
      </c>
    </row>
    <row r="29" spans="2:13" ht="10.5" customHeight="1" x14ac:dyDescent="0.2">
      <c r="B29" s="440" t="s">
        <v>4</v>
      </c>
      <c r="C29" s="441"/>
      <c r="D29" s="441"/>
      <c r="E29" s="441"/>
      <c r="F29" s="442"/>
      <c r="G29" s="78">
        <v>11</v>
      </c>
      <c r="H29" s="72">
        <f t="shared" si="8"/>
        <v>0.20370370370370369</v>
      </c>
      <c r="I29" s="260">
        <v>7</v>
      </c>
      <c r="J29" s="106">
        <f t="shared" si="9"/>
        <v>0.12962962962962962</v>
      </c>
      <c r="K29" s="78">
        <v>11</v>
      </c>
      <c r="L29" s="72">
        <f t="shared" si="10"/>
        <v>0.20370370370370369</v>
      </c>
      <c r="M29" s="314">
        <f>'1.2.1. Dotación. Plazas y tipos'!Q41</f>
        <v>54</v>
      </c>
    </row>
    <row r="30" spans="2:13" ht="10.5" customHeight="1" x14ac:dyDescent="0.2">
      <c r="B30" s="440" t="s">
        <v>3</v>
      </c>
      <c r="C30" s="441"/>
      <c r="D30" s="441"/>
      <c r="E30" s="441"/>
      <c r="F30" s="442"/>
      <c r="G30" s="78">
        <v>118</v>
      </c>
      <c r="H30" s="72">
        <f t="shared" si="8"/>
        <v>0.20415224913494809</v>
      </c>
      <c r="I30" s="260">
        <v>94</v>
      </c>
      <c r="J30" s="106">
        <f t="shared" si="9"/>
        <v>0.16262975778546712</v>
      </c>
      <c r="K30" s="78">
        <v>129</v>
      </c>
      <c r="L30" s="72">
        <f t="shared" si="10"/>
        <v>0.22318339100346021</v>
      </c>
      <c r="M30" s="314">
        <f>'1.2.1. Dotación. Plazas y tipos'!Q42</f>
        <v>578</v>
      </c>
    </row>
    <row r="31" spans="2:13" ht="10.5" customHeight="1" x14ac:dyDescent="0.2">
      <c r="B31" s="440" t="s">
        <v>11</v>
      </c>
      <c r="C31" s="441"/>
      <c r="D31" s="441"/>
      <c r="E31" s="441"/>
      <c r="F31" s="442"/>
      <c r="G31" s="78">
        <v>41</v>
      </c>
      <c r="H31" s="72">
        <f t="shared" si="8"/>
        <v>0.11171662125340599</v>
      </c>
      <c r="I31" s="260">
        <v>36</v>
      </c>
      <c r="J31" s="106">
        <f t="shared" si="9"/>
        <v>9.8092643051771122E-2</v>
      </c>
      <c r="K31" s="78">
        <v>49</v>
      </c>
      <c r="L31" s="72">
        <f t="shared" si="10"/>
        <v>0.1335149863760218</v>
      </c>
      <c r="M31" s="314">
        <f>'1.2.1. Dotación. Plazas y tipos'!Q43</f>
        <v>367</v>
      </c>
    </row>
    <row r="32" spans="2:13" ht="10.5" customHeight="1" x14ac:dyDescent="0.2">
      <c r="B32" s="440" t="s">
        <v>12</v>
      </c>
      <c r="C32" s="441"/>
      <c r="D32" s="441"/>
      <c r="E32" s="441"/>
      <c r="F32" s="442"/>
      <c r="G32" s="78">
        <v>197</v>
      </c>
      <c r="H32" s="72">
        <f t="shared" si="8"/>
        <v>0.24968314321926488</v>
      </c>
      <c r="I32" s="260">
        <v>150</v>
      </c>
      <c r="J32" s="106">
        <f t="shared" si="9"/>
        <v>0.19011406844106463</v>
      </c>
      <c r="K32" s="78">
        <v>236</v>
      </c>
      <c r="L32" s="72">
        <f t="shared" si="10"/>
        <v>0.29911280101394172</v>
      </c>
      <c r="M32" s="314">
        <f>'1.2.1. Dotación. Plazas y tipos'!Q44</f>
        <v>789</v>
      </c>
    </row>
    <row r="33" spans="2:13" ht="10.5" customHeight="1" x14ac:dyDescent="0.2">
      <c r="B33" s="440" t="s">
        <v>2</v>
      </c>
      <c r="C33" s="441"/>
      <c r="D33" s="441"/>
      <c r="E33" s="441"/>
      <c r="F33" s="442"/>
      <c r="G33" s="78">
        <v>20</v>
      </c>
      <c r="H33" s="72">
        <f t="shared" si="8"/>
        <v>7.9365079365079361E-2</v>
      </c>
      <c r="I33" s="260">
        <v>17</v>
      </c>
      <c r="J33" s="106">
        <f t="shared" si="9"/>
        <v>6.7460317460317457E-2</v>
      </c>
      <c r="K33" s="78">
        <v>25</v>
      </c>
      <c r="L33" s="72">
        <f t="shared" si="10"/>
        <v>9.9206349206349201E-2</v>
      </c>
      <c r="M33" s="314">
        <f>'1.2.1. Dotación. Plazas y tipos'!Q45</f>
        <v>252</v>
      </c>
    </row>
    <row r="34" spans="2:13" ht="10.5" customHeight="1" x14ac:dyDescent="0.2">
      <c r="B34" s="440" t="s">
        <v>1</v>
      </c>
      <c r="C34" s="441"/>
      <c r="D34" s="441"/>
      <c r="E34" s="441"/>
      <c r="F34" s="442"/>
      <c r="G34" s="78">
        <v>17</v>
      </c>
      <c r="H34" s="72">
        <f t="shared" si="8"/>
        <v>7.2649572649572655E-2</v>
      </c>
      <c r="I34" s="260">
        <v>16</v>
      </c>
      <c r="J34" s="106">
        <f t="shared" si="9"/>
        <v>6.8376068376068383E-2</v>
      </c>
      <c r="K34" s="78">
        <v>20</v>
      </c>
      <c r="L34" s="72">
        <f t="shared" si="10"/>
        <v>8.5470085470085472E-2</v>
      </c>
      <c r="M34" s="314">
        <f>'1.2.1. Dotación. Plazas y tipos'!Q46</f>
        <v>234</v>
      </c>
    </row>
    <row r="35" spans="2:13" ht="10.5" customHeight="1" x14ac:dyDescent="0.2">
      <c r="B35" s="440" t="s">
        <v>8</v>
      </c>
      <c r="C35" s="441"/>
      <c r="D35" s="441"/>
      <c r="E35" s="441"/>
      <c r="F35" s="442"/>
      <c r="G35" s="78">
        <v>25</v>
      </c>
      <c r="H35" s="72">
        <f t="shared" si="8"/>
        <v>7.6923076923076927E-2</v>
      </c>
      <c r="I35" s="260">
        <v>25</v>
      </c>
      <c r="J35" s="106">
        <f t="shared" si="9"/>
        <v>7.6923076923076927E-2</v>
      </c>
      <c r="K35" s="78">
        <v>35</v>
      </c>
      <c r="L35" s="72">
        <f t="shared" si="10"/>
        <v>0.1076923076923077</v>
      </c>
      <c r="M35" s="314">
        <f>'1.2.1. Dotación. Plazas y tipos'!Q47</f>
        <v>325</v>
      </c>
    </row>
    <row r="36" spans="2:13" ht="10.5" customHeight="1" x14ac:dyDescent="0.2">
      <c r="B36" s="440" t="s">
        <v>13</v>
      </c>
      <c r="C36" s="441"/>
      <c r="D36" s="441"/>
      <c r="E36" s="441"/>
      <c r="F36" s="442"/>
      <c r="G36" s="78">
        <v>0</v>
      </c>
      <c r="H36" s="72">
        <f t="shared" si="8"/>
        <v>0</v>
      </c>
      <c r="I36" s="260">
        <v>0</v>
      </c>
      <c r="J36" s="106">
        <f t="shared" si="9"/>
        <v>0</v>
      </c>
      <c r="K36" s="78">
        <v>0</v>
      </c>
      <c r="L36" s="72">
        <f t="shared" si="10"/>
        <v>0</v>
      </c>
      <c r="M36" s="314">
        <f>'1.2.1. Dotación. Plazas y tipos'!Q48</f>
        <v>409</v>
      </c>
    </row>
    <row r="37" spans="2:13" ht="10.5" customHeight="1" x14ac:dyDescent="0.2">
      <c r="B37" s="440" t="s">
        <v>14</v>
      </c>
      <c r="C37" s="441"/>
      <c r="D37" s="441"/>
      <c r="E37" s="441"/>
      <c r="F37" s="442"/>
      <c r="G37" s="78">
        <v>16</v>
      </c>
      <c r="H37" s="72">
        <f t="shared" si="8"/>
        <v>0.29629629629629628</v>
      </c>
      <c r="I37" s="260">
        <v>8</v>
      </c>
      <c r="J37" s="106">
        <f t="shared" si="9"/>
        <v>0.14814814814814814</v>
      </c>
      <c r="K37" s="78">
        <v>17</v>
      </c>
      <c r="L37" s="72">
        <f t="shared" si="10"/>
        <v>0.31481481481481483</v>
      </c>
      <c r="M37" s="314">
        <f>'1.2.1. Dotación. Plazas y tipos'!Q49</f>
        <v>54</v>
      </c>
    </row>
    <row r="38" spans="2:13" ht="10.5" customHeight="1" x14ac:dyDescent="0.2">
      <c r="B38" s="440" t="s">
        <v>15</v>
      </c>
      <c r="C38" s="441"/>
      <c r="D38" s="441"/>
      <c r="E38" s="441"/>
      <c r="F38" s="442"/>
      <c r="G38" s="78">
        <v>5</v>
      </c>
      <c r="H38" s="72">
        <f t="shared" si="8"/>
        <v>7.4626865671641784E-2</v>
      </c>
      <c r="I38" s="260">
        <v>11</v>
      </c>
      <c r="J38" s="106">
        <f t="shared" si="9"/>
        <v>0.16417910447761194</v>
      </c>
      <c r="K38" s="78">
        <v>11</v>
      </c>
      <c r="L38" s="72">
        <f t="shared" si="10"/>
        <v>0.16417910447761194</v>
      </c>
      <c r="M38" s="314">
        <f>'1.2.1. Dotación. Plazas y tipos'!Q50</f>
        <v>67</v>
      </c>
    </row>
    <row r="39" spans="2:13" ht="10.5" customHeight="1" x14ac:dyDescent="0.2">
      <c r="B39" s="440" t="s">
        <v>16</v>
      </c>
      <c r="C39" s="441"/>
      <c r="D39" s="441"/>
      <c r="E39" s="441"/>
      <c r="F39" s="442"/>
      <c r="G39" s="78">
        <v>1</v>
      </c>
      <c r="H39" s="72">
        <f t="shared" si="8"/>
        <v>3.5714285714285713E-3</v>
      </c>
      <c r="I39" s="260">
        <v>0</v>
      </c>
      <c r="J39" s="106">
        <f t="shared" si="9"/>
        <v>0</v>
      </c>
      <c r="K39" s="78">
        <v>1</v>
      </c>
      <c r="L39" s="72">
        <f t="shared" si="10"/>
        <v>3.5714285714285713E-3</v>
      </c>
      <c r="M39" s="314">
        <f>'1.2.1. Dotación. Plazas y tipos'!Q51</f>
        <v>280</v>
      </c>
    </row>
    <row r="40" spans="2:13" ht="10.5" customHeight="1" x14ac:dyDescent="0.2">
      <c r="B40" s="440" t="s">
        <v>17</v>
      </c>
      <c r="C40" s="441"/>
      <c r="D40" s="441"/>
      <c r="E40" s="441"/>
      <c r="F40" s="442"/>
      <c r="G40" s="78">
        <v>0</v>
      </c>
      <c r="H40" s="72">
        <f t="shared" si="8"/>
        <v>0</v>
      </c>
      <c r="I40" s="260">
        <v>0</v>
      </c>
      <c r="J40" s="106">
        <f t="shared" si="9"/>
        <v>0</v>
      </c>
      <c r="K40" s="78">
        <v>0</v>
      </c>
      <c r="L40" s="72">
        <f t="shared" si="10"/>
        <v>0</v>
      </c>
      <c r="M40" s="314">
        <f>'1.2.1. Dotación. Plazas y tipos'!Q52</f>
        <v>29</v>
      </c>
    </row>
    <row r="41" spans="2:13" ht="10.5" customHeight="1" x14ac:dyDescent="0.2">
      <c r="B41" s="440" t="s">
        <v>0</v>
      </c>
      <c r="C41" s="441"/>
      <c r="D41" s="441"/>
      <c r="E41" s="441"/>
      <c r="F41" s="442"/>
      <c r="G41" s="78">
        <v>2</v>
      </c>
      <c r="H41" s="72">
        <f t="shared" si="8"/>
        <v>0.5</v>
      </c>
      <c r="I41" s="260">
        <v>0</v>
      </c>
      <c r="J41" s="106">
        <f t="shared" si="9"/>
        <v>0</v>
      </c>
      <c r="K41" s="78">
        <v>2</v>
      </c>
      <c r="L41" s="72">
        <f t="shared" si="10"/>
        <v>0.5</v>
      </c>
      <c r="M41" s="317">
        <f>'1.2.1. Dotación. Plazas y tipos'!Q53</f>
        <v>4</v>
      </c>
    </row>
    <row r="42" spans="2:13" ht="10.5" customHeight="1" x14ac:dyDescent="0.2">
      <c r="B42" s="463" t="s">
        <v>41</v>
      </c>
      <c r="C42" s="464"/>
      <c r="D42" s="464"/>
      <c r="E42" s="464"/>
      <c r="F42" s="465"/>
      <c r="G42" s="209">
        <f>SUM(G24:G41)</f>
        <v>675</v>
      </c>
      <c r="H42" s="162">
        <f>G42/$M42</f>
        <v>0.15354868061874433</v>
      </c>
      <c r="I42" s="229">
        <f>SUM(I24:I41)</f>
        <v>517</v>
      </c>
      <c r="J42" s="163">
        <f>I42/$M42</f>
        <v>0.11760691537761601</v>
      </c>
      <c r="K42" s="209">
        <f>SUM(K24:K41)</f>
        <v>788</v>
      </c>
      <c r="L42" s="162">
        <f>K42/$M42</f>
        <v>0.17925386715195632</v>
      </c>
      <c r="M42" s="318">
        <f>SUM(M24:M41)</f>
        <v>4396</v>
      </c>
    </row>
    <row r="43" spans="2:13" ht="10.5" customHeight="1" x14ac:dyDescent="0.2"/>
    <row r="44" spans="2:13" ht="10.5" customHeight="1" x14ac:dyDescent="0.2"/>
    <row r="45" spans="2:13" ht="10.5" customHeight="1" x14ac:dyDescent="0.2"/>
    <row r="46" spans="2:13" ht="10.5" customHeight="1" x14ac:dyDescent="0.2"/>
    <row r="47" spans="2:13" ht="10.5" customHeight="1" x14ac:dyDescent="0.2"/>
    <row r="48" spans="2:13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spans="2:13" ht="10.5" customHeight="1" x14ac:dyDescent="0.2"/>
    <row r="98" spans="2:13" ht="10.5" customHeight="1" x14ac:dyDescent="0.2"/>
    <row r="99" spans="2:13" ht="10.5" customHeight="1" x14ac:dyDescent="0.2"/>
    <row r="100" spans="2:13" ht="10.5" customHeight="1" x14ac:dyDescent="0.2">
      <c r="B100" s="4"/>
      <c r="G100" s="4"/>
    </row>
    <row r="101" spans="2:13" ht="10.5" customHeight="1" x14ac:dyDescent="0.2">
      <c r="B101" s="4"/>
      <c r="G101" s="116"/>
      <c r="H101" s="116"/>
      <c r="I101" s="116"/>
      <c r="J101" s="116"/>
      <c r="K101" s="116"/>
      <c r="L101" s="116"/>
      <c r="M101" s="116"/>
    </row>
    <row r="102" spans="2:13" ht="10.5" customHeight="1" x14ac:dyDescent="0.2">
      <c r="B102" s="4"/>
      <c r="G102" s="4"/>
      <c r="I102" s="116"/>
      <c r="K102" s="4"/>
    </row>
    <row r="103" spans="2:13" ht="10.5" customHeight="1" x14ac:dyDescent="0.2">
      <c r="B103" s="4"/>
      <c r="G103" s="4"/>
      <c r="I103" s="116"/>
      <c r="K103" s="4"/>
    </row>
    <row r="104" spans="2:13" ht="10.5" customHeight="1" x14ac:dyDescent="0.2">
      <c r="B104" s="4"/>
      <c r="G104" s="4"/>
      <c r="I104" s="4"/>
      <c r="K104" s="4"/>
    </row>
    <row r="105" spans="2:13" ht="10.5" customHeight="1" x14ac:dyDescent="0.2">
      <c r="B105" s="4"/>
      <c r="G105" s="4"/>
      <c r="I105" s="4"/>
      <c r="K105" s="4"/>
    </row>
    <row r="106" spans="2:13" ht="10.5" customHeight="1" x14ac:dyDescent="0.2">
      <c r="B106" s="4"/>
      <c r="G106" s="4"/>
      <c r="I106" s="4"/>
      <c r="K106" s="4"/>
    </row>
    <row r="107" spans="2:13" ht="10.5" customHeight="1" x14ac:dyDescent="0.2"/>
    <row r="108" spans="2:13" ht="10.5" customHeight="1" x14ac:dyDescent="0.2">
      <c r="B108" s="4"/>
      <c r="G108" s="4"/>
      <c r="I108" s="4"/>
      <c r="K108" s="4"/>
    </row>
    <row r="109" spans="2:13" ht="10.5" customHeight="1" x14ac:dyDescent="0.2">
      <c r="B109" s="4"/>
      <c r="G109" s="116"/>
      <c r="H109" s="116"/>
      <c r="I109" s="116"/>
      <c r="J109" s="116"/>
      <c r="K109" s="116"/>
    </row>
    <row r="110" spans="2:13" ht="10.5" customHeight="1" x14ac:dyDescent="0.2">
      <c r="B110" s="4"/>
      <c r="G110" s="4"/>
      <c r="I110" s="4"/>
      <c r="K110" s="4"/>
    </row>
    <row r="111" spans="2:13" ht="10.5" customHeight="1" x14ac:dyDescent="0.2">
      <c r="B111" s="4"/>
      <c r="G111" s="4"/>
      <c r="I111" s="4"/>
      <c r="K111" s="4"/>
    </row>
    <row r="112" spans="2:13" ht="10.5" customHeight="1" x14ac:dyDescent="0.2">
      <c r="B112" s="4"/>
      <c r="G112" s="4"/>
      <c r="I112" s="4"/>
      <c r="K112" s="4"/>
    </row>
    <row r="113" spans="2:11" ht="10.5" customHeight="1" x14ac:dyDescent="0.2">
      <c r="B113" s="4"/>
      <c r="G113" s="4"/>
      <c r="I113" s="4"/>
      <c r="K113" s="4"/>
    </row>
    <row r="114" spans="2:11" ht="10.5" customHeight="1" x14ac:dyDescent="0.2">
      <c r="B114" s="4"/>
      <c r="G114" s="4"/>
      <c r="I114" s="4"/>
      <c r="K114" s="4"/>
    </row>
    <row r="115" spans="2:11" ht="10.5" customHeight="1" x14ac:dyDescent="0.2"/>
    <row r="116" spans="2:11" ht="10.5" customHeight="1" x14ac:dyDescent="0.2"/>
    <row r="117" spans="2:11" ht="10.5" customHeight="1" x14ac:dyDescent="0.2"/>
    <row r="118" spans="2:11" ht="10.5" customHeight="1" x14ac:dyDescent="0.2"/>
    <row r="119" spans="2:11" ht="10.5" customHeight="1" x14ac:dyDescent="0.2"/>
    <row r="120" spans="2:11" ht="10.5" customHeight="1" x14ac:dyDescent="0.2">
      <c r="G120" s="155"/>
    </row>
    <row r="121" spans="2:11" ht="10.5" customHeight="1" x14ac:dyDescent="0.2"/>
    <row r="122" spans="2:11" ht="10.5" customHeight="1" x14ac:dyDescent="0.2"/>
    <row r="123" spans="2:11" ht="10.5" customHeight="1" x14ac:dyDescent="0.2"/>
    <row r="124" spans="2:11" ht="10.5" customHeight="1" x14ac:dyDescent="0.2"/>
    <row r="125" spans="2:11" ht="10.5" customHeight="1" x14ac:dyDescent="0.2"/>
    <row r="126" spans="2:11" ht="10.5" customHeight="1" x14ac:dyDescent="0.2"/>
    <row r="127" spans="2:11" ht="10.5" customHeight="1" x14ac:dyDescent="0.2"/>
    <row r="128" spans="2:11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39"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8:F28"/>
    <mergeCell ref="B29:F29"/>
    <mergeCell ref="B30:F30"/>
    <mergeCell ref="B31:F31"/>
    <mergeCell ref="B32:F32"/>
    <mergeCell ref="B24:F24"/>
    <mergeCell ref="B25:F25"/>
    <mergeCell ref="B26:F26"/>
    <mergeCell ref="B27:F27"/>
    <mergeCell ref="B20:M20"/>
    <mergeCell ref="B21:F23"/>
    <mergeCell ref="G21:J21"/>
    <mergeCell ref="K21:M21"/>
    <mergeCell ref="G22:H22"/>
    <mergeCell ref="I22:J22"/>
    <mergeCell ref="K22:L22"/>
    <mergeCell ref="B7:M7"/>
    <mergeCell ref="B8:F10"/>
    <mergeCell ref="G8:J8"/>
    <mergeCell ref="K8:M8"/>
    <mergeCell ref="G9:H9"/>
    <mergeCell ref="I9:J9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27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U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42" width="8.5703125" customWidth="1"/>
  </cols>
  <sheetData>
    <row r="1" spans="1:21" ht="10.5" customHeight="1" x14ac:dyDescent="0.2"/>
    <row r="2" spans="1:21" ht="10.5" customHeight="1" x14ac:dyDescent="0.2">
      <c r="B2" s="31" t="s">
        <v>235</v>
      </c>
      <c r="C2" s="31"/>
      <c r="D2" s="31"/>
      <c r="E2" s="31"/>
      <c r="F2" s="31"/>
    </row>
    <row r="3" spans="1:21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1" ht="10.5" customHeight="1" x14ac:dyDescent="0.2">
      <c r="A4" s="45"/>
      <c r="B4" s="44" t="str">
        <f>Índice!$B$59</f>
        <v>2.2.6. Habitaciones en centros de atención a personas con discapacidad</v>
      </c>
      <c r="O4" s="4"/>
      <c r="P4" s="4"/>
      <c r="Q4" s="4"/>
      <c r="R4" s="4"/>
      <c r="S4" s="4"/>
      <c r="T4" s="4"/>
      <c r="U4" s="4"/>
    </row>
    <row r="5" spans="1:21" ht="10.5" customHeight="1" x14ac:dyDescent="0.2">
      <c r="A5" s="45"/>
      <c r="B5" s="44" t="str">
        <f>Índice!$B$60</f>
        <v>2.2.6.1. Habitaciones de todos los tipos en centros de atención a personas con discapacidad</v>
      </c>
      <c r="C5" s="44"/>
      <c r="D5" s="44"/>
      <c r="E5" s="44"/>
      <c r="F5" s="44"/>
      <c r="G5" s="134"/>
      <c r="N5" s="4"/>
      <c r="O5" s="4"/>
      <c r="P5" s="4"/>
      <c r="Q5" s="4"/>
      <c r="R5" s="4"/>
      <c r="S5" s="4"/>
      <c r="T5" s="4"/>
      <c r="U5" s="4"/>
    </row>
    <row r="6" spans="1:21" ht="10.5" customHeight="1" x14ac:dyDescent="0.2">
      <c r="A6" s="45"/>
      <c r="B6" s="44"/>
      <c r="C6" s="44"/>
      <c r="D6" s="44"/>
      <c r="E6" s="44"/>
      <c r="F6" s="44"/>
      <c r="G6" s="134"/>
      <c r="N6" s="4"/>
      <c r="O6" s="4"/>
      <c r="P6" s="4"/>
      <c r="Q6" s="4"/>
      <c r="R6" s="4"/>
      <c r="S6" s="4"/>
      <c r="T6" s="4"/>
      <c r="U6" s="4"/>
    </row>
    <row r="7" spans="1:21" ht="10.5" customHeight="1" x14ac:dyDescent="0.2">
      <c r="A7" s="54"/>
      <c r="B7" s="494" t="str">
        <f>'Anexo I. Abreviaturas'!$B$33</f>
        <v>Centros de atención a personas con discapacidad</v>
      </c>
      <c r="C7" s="495"/>
      <c r="D7" s="495"/>
      <c r="E7" s="495"/>
      <c r="F7" s="495"/>
      <c r="G7" s="495"/>
      <c r="H7" s="495"/>
      <c r="I7" s="495"/>
      <c r="J7" s="495"/>
      <c r="K7" s="495"/>
      <c r="L7" s="495"/>
      <c r="M7" s="496"/>
    </row>
    <row r="8" spans="1:21" ht="10.5" customHeight="1" x14ac:dyDescent="0.2">
      <c r="B8" s="443" t="str">
        <f>'Anexo I. Abreviaturas'!$B$64</f>
        <v>Modelo de gestión</v>
      </c>
      <c r="C8" s="444"/>
      <c r="D8" s="444"/>
      <c r="E8" s="444"/>
      <c r="F8" s="445"/>
      <c r="G8" s="436" t="s">
        <v>66</v>
      </c>
      <c r="H8" s="437"/>
      <c r="I8" s="436" t="s">
        <v>67</v>
      </c>
      <c r="J8" s="437"/>
      <c r="K8" s="436" t="s">
        <v>196</v>
      </c>
      <c r="L8" s="437"/>
      <c r="M8" s="567" t="str">
        <f>'Anexo II. Términos'!$B$51</f>
        <v>Total</v>
      </c>
    </row>
    <row r="9" spans="1:21" ht="10.5" customHeight="1" x14ac:dyDescent="0.2">
      <c r="B9" s="446"/>
      <c r="C9" s="447"/>
      <c r="D9" s="447"/>
      <c r="E9" s="447"/>
      <c r="F9" s="448"/>
      <c r="G9" s="438"/>
      <c r="H9" s="439"/>
      <c r="I9" s="438"/>
      <c r="J9" s="439"/>
      <c r="K9" s="438"/>
      <c r="L9" s="439"/>
      <c r="M9" s="568"/>
    </row>
    <row r="10" spans="1:21" ht="10.5" customHeight="1" x14ac:dyDescent="0.2">
      <c r="B10" s="446"/>
      <c r="C10" s="447"/>
      <c r="D10" s="447"/>
      <c r="E10" s="447"/>
      <c r="F10" s="448"/>
      <c r="G10" s="454"/>
      <c r="H10" s="456"/>
      <c r="I10" s="454"/>
      <c r="J10" s="456"/>
      <c r="K10" s="454"/>
      <c r="L10" s="456"/>
      <c r="M10" s="569"/>
    </row>
    <row r="11" spans="1:21" ht="10.5" customHeight="1" x14ac:dyDescent="0.2">
      <c r="B11" s="449"/>
      <c r="C11" s="450"/>
      <c r="D11" s="450"/>
      <c r="E11" s="450"/>
      <c r="F11" s="451"/>
      <c r="G11" s="52" t="str">
        <f>'Anexo I. Abreviaturas'!$B$16</f>
        <v>Núm.</v>
      </c>
      <c r="H11" s="174" t="str">
        <f>'Anexo I. Abreviaturas'!$B$10</f>
        <v>% Mod.</v>
      </c>
      <c r="I11" s="52" t="str">
        <f>'Anexo I. Abreviaturas'!$B$16</f>
        <v>Núm.</v>
      </c>
      <c r="J11" s="174" t="str">
        <f>'Anexo I. Abreviaturas'!$B$10</f>
        <v>% Mod.</v>
      </c>
      <c r="K11" s="52" t="str">
        <f>'Anexo I. Abreviaturas'!$B$16</f>
        <v>Núm.</v>
      </c>
      <c r="L11" s="174" t="str">
        <f>'Anexo I. Abreviaturas'!$B$10</f>
        <v>% Mod.</v>
      </c>
      <c r="M11" s="284" t="str">
        <f>'Anexo I. Abreviaturas'!$B$16</f>
        <v>Núm.</v>
      </c>
    </row>
    <row r="12" spans="1:21" ht="10.5" customHeight="1" x14ac:dyDescent="0.2">
      <c r="A12" s="4"/>
      <c r="B12" s="460" t="str">
        <f>'Anexo II. Términos'!$B$46</f>
        <v>Titularidad pública y gestión privada con lucro</v>
      </c>
      <c r="C12" s="461"/>
      <c r="D12" s="461"/>
      <c r="E12" s="461"/>
      <c r="F12" s="462"/>
      <c r="G12" s="75">
        <v>258</v>
      </c>
      <c r="H12" s="76">
        <f t="shared" ref="H12:H17" si="0">G12/$M12</f>
        <v>0.44559585492227977</v>
      </c>
      <c r="I12" s="75">
        <v>274</v>
      </c>
      <c r="J12" s="105">
        <f t="shared" ref="J12:J17" si="1">I12/$M12</f>
        <v>0.47322970639032813</v>
      </c>
      <c r="K12" s="75">
        <v>47</v>
      </c>
      <c r="L12" s="76">
        <f t="shared" ref="L12:L17" si="2">K12/$M12</f>
        <v>8.1174438687392061E-2</v>
      </c>
      <c r="M12" s="77">
        <f>G12+I12+K12</f>
        <v>579</v>
      </c>
      <c r="N12" s="155"/>
    </row>
    <row r="13" spans="1:21" ht="10.5" customHeight="1" x14ac:dyDescent="0.2">
      <c r="A13" s="4"/>
      <c r="B13" s="440" t="str">
        <f>'Anexo II. Términos'!$B$47</f>
        <v>Titularidad pública y gestión privada sin lucro</v>
      </c>
      <c r="C13" s="441"/>
      <c r="D13" s="441"/>
      <c r="E13" s="441"/>
      <c r="F13" s="442"/>
      <c r="G13" s="78">
        <v>439</v>
      </c>
      <c r="H13" s="72">
        <f t="shared" si="0"/>
        <v>0.37942955920484012</v>
      </c>
      <c r="I13" s="103">
        <v>527</v>
      </c>
      <c r="J13" s="106">
        <f t="shared" si="1"/>
        <v>0.45548833189282628</v>
      </c>
      <c r="K13" s="78">
        <v>191</v>
      </c>
      <c r="L13" s="72">
        <f t="shared" si="2"/>
        <v>0.16508210890233363</v>
      </c>
      <c r="M13" s="79">
        <f>G13+I13+K13</f>
        <v>1157</v>
      </c>
    </row>
    <row r="14" spans="1:21" ht="10.5" customHeight="1" x14ac:dyDescent="0.2">
      <c r="A14" s="4"/>
      <c r="B14" s="440" t="str">
        <f>'Anexo II. Términos'!$B$48</f>
        <v>Titularidad y gestión pública</v>
      </c>
      <c r="C14" s="441"/>
      <c r="D14" s="441"/>
      <c r="E14" s="441"/>
      <c r="F14" s="442"/>
      <c r="G14" s="78">
        <v>2129</v>
      </c>
      <c r="H14" s="72">
        <f t="shared" si="0"/>
        <v>0.52464268112370627</v>
      </c>
      <c r="I14" s="103">
        <v>1146</v>
      </c>
      <c r="J14" s="106">
        <f t="shared" si="1"/>
        <v>0.28240512567767373</v>
      </c>
      <c r="K14" s="78">
        <v>783</v>
      </c>
      <c r="L14" s="72">
        <f t="shared" si="2"/>
        <v>0.19295219319862</v>
      </c>
      <c r="M14" s="79">
        <f>G14+I14+K14</f>
        <v>4058</v>
      </c>
    </row>
    <row r="15" spans="1:21" ht="10.5" customHeight="1" x14ac:dyDescent="0.2">
      <c r="A15" s="4"/>
      <c r="B15" s="440" t="str">
        <f>'Anexo II. Términos'!$B$49</f>
        <v>Titularidad y gestión privada con lucro</v>
      </c>
      <c r="C15" s="441"/>
      <c r="D15" s="441"/>
      <c r="E15" s="441"/>
      <c r="F15" s="442"/>
      <c r="G15" s="78">
        <v>600</v>
      </c>
      <c r="H15" s="72">
        <f t="shared" si="0"/>
        <v>0.31168831168831168</v>
      </c>
      <c r="I15" s="103">
        <v>1233</v>
      </c>
      <c r="J15" s="106">
        <f t="shared" si="1"/>
        <v>0.64051948051948049</v>
      </c>
      <c r="K15" s="78">
        <v>92</v>
      </c>
      <c r="L15" s="72">
        <f t="shared" si="2"/>
        <v>4.7792207792207796E-2</v>
      </c>
      <c r="M15" s="79">
        <f>G15+I15+K15</f>
        <v>1925</v>
      </c>
    </row>
    <row r="16" spans="1:21" ht="10.5" customHeight="1" x14ac:dyDescent="0.2">
      <c r="A16" s="4"/>
      <c r="B16" s="457" t="str">
        <f>'Anexo II. Términos'!$B$50</f>
        <v>Titularidad y gestión privada sin lucro</v>
      </c>
      <c r="C16" s="458"/>
      <c r="D16" s="458"/>
      <c r="E16" s="458"/>
      <c r="F16" s="459"/>
      <c r="G16" s="78">
        <v>4876</v>
      </c>
      <c r="H16" s="72">
        <f t="shared" si="0"/>
        <v>0.38177262762292513</v>
      </c>
      <c r="I16" s="103">
        <v>6682</v>
      </c>
      <c r="J16" s="106">
        <f t="shared" si="1"/>
        <v>0.52317569683683052</v>
      </c>
      <c r="K16" s="78">
        <v>1214</v>
      </c>
      <c r="L16" s="72">
        <f t="shared" si="2"/>
        <v>9.5051675540244282E-2</v>
      </c>
      <c r="M16" s="79">
        <f>G16+I16+K16</f>
        <v>12772</v>
      </c>
    </row>
    <row r="17" spans="1:21" ht="10.5" customHeight="1" x14ac:dyDescent="0.2">
      <c r="B17" s="463" t="str">
        <f>'Anexo II. Términos'!$B$52</f>
        <v>Total nacional</v>
      </c>
      <c r="C17" s="464"/>
      <c r="D17" s="464"/>
      <c r="E17" s="464"/>
      <c r="F17" s="465"/>
      <c r="G17" s="80">
        <f>SUM(G12:G16)</f>
        <v>8302</v>
      </c>
      <c r="H17" s="99">
        <f t="shared" si="0"/>
        <v>0.40515348201649504</v>
      </c>
      <c r="I17" s="80">
        <f>SUM(I12:I16)</f>
        <v>9862</v>
      </c>
      <c r="J17" s="83">
        <f t="shared" si="1"/>
        <v>0.48128446635108096</v>
      </c>
      <c r="K17" s="80">
        <f>SUM(K12:K16)</f>
        <v>2327</v>
      </c>
      <c r="L17" s="99">
        <f t="shared" si="2"/>
        <v>0.11356205163242399</v>
      </c>
      <c r="M17" s="297">
        <f>SUM(M12:M16)</f>
        <v>20491</v>
      </c>
    </row>
    <row r="18" spans="1:21" ht="10.5" customHeight="1" x14ac:dyDescent="0.2">
      <c r="B18" s="30" t="str">
        <f>CONCATENATE("* ",'Anexo I. Abreviaturas'!$B$10,": ",'Anexo I. Abreviaturas'!$F$10)</f>
        <v>* % Mod.: Porcentaje sobre el total de ese modelo de gestión</v>
      </c>
    </row>
    <row r="19" spans="1:21" ht="10.5" customHeight="1" x14ac:dyDescent="0.2">
      <c r="B19" s="44"/>
    </row>
    <row r="20" spans="1:21" ht="10.5" customHeight="1" x14ac:dyDescent="0.2"/>
    <row r="21" spans="1:21" ht="10.5" customHeight="1" x14ac:dyDescent="0.2">
      <c r="A21" s="45"/>
      <c r="B21" s="538" t="str">
        <f>'Anexo I. Abreviaturas'!$B$33</f>
        <v>Centros de atención a personas con discapacidad</v>
      </c>
      <c r="C21" s="539"/>
      <c r="D21" s="539"/>
      <c r="E21" s="539"/>
      <c r="F21" s="539"/>
      <c r="G21" s="539"/>
      <c r="H21" s="539"/>
      <c r="I21" s="539"/>
      <c r="J21" s="539"/>
      <c r="K21" s="539"/>
      <c r="L21" s="539"/>
      <c r="M21" s="540"/>
      <c r="N21" s="4"/>
      <c r="O21" s="4"/>
      <c r="P21" s="4"/>
      <c r="Q21" s="4"/>
      <c r="R21" s="4"/>
      <c r="S21" s="4"/>
      <c r="T21" s="4"/>
      <c r="U21" s="4"/>
    </row>
    <row r="22" spans="1:21" ht="10.5" customHeight="1" x14ac:dyDescent="0.2">
      <c r="B22" s="443" t="str">
        <f>'Anexo I. Abreviaturas'!$B$14</f>
        <v>CCAA</v>
      </c>
      <c r="C22" s="444"/>
      <c r="D22" s="444"/>
      <c r="E22" s="444"/>
      <c r="F22" s="445"/>
      <c r="G22" s="436" t="str">
        <f>G8</f>
        <v>Número de habitaciones de uso individual</v>
      </c>
      <c r="H22" s="437"/>
      <c r="I22" s="436" t="str">
        <f>I8</f>
        <v>Número de habitaciones de uso doble</v>
      </c>
      <c r="J22" s="437"/>
      <c r="K22" s="436" t="str">
        <f>K8</f>
        <v>Número de habitaciones de uso triple o más</v>
      </c>
      <c r="L22" s="437"/>
      <c r="M22" s="567" t="str">
        <f>'Anexo II. Términos'!$B$51</f>
        <v>Total</v>
      </c>
    </row>
    <row r="23" spans="1:21" ht="10.5" customHeight="1" x14ac:dyDescent="0.2">
      <c r="B23" s="446"/>
      <c r="C23" s="447"/>
      <c r="D23" s="447"/>
      <c r="E23" s="447"/>
      <c r="F23" s="448"/>
      <c r="G23" s="438"/>
      <c r="H23" s="439"/>
      <c r="I23" s="438"/>
      <c r="J23" s="439"/>
      <c r="K23" s="438"/>
      <c r="L23" s="439"/>
      <c r="M23" s="568"/>
    </row>
    <row r="24" spans="1:21" ht="10.5" customHeight="1" x14ac:dyDescent="0.2">
      <c r="B24" s="446"/>
      <c r="C24" s="447"/>
      <c r="D24" s="447"/>
      <c r="E24" s="447"/>
      <c r="F24" s="448"/>
      <c r="G24" s="454"/>
      <c r="H24" s="456"/>
      <c r="I24" s="454"/>
      <c r="J24" s="456"/>
      <c r="K24" s="454"/>
      <c r="L24" s="456"/>
      <c r="M24" s="569"/>
    </row>
    <row r="25" spans="1:21" ht="10.5" customHeight="1" x14ac:dyDescent="0.2">
      <c r="B25" s="449"/>
      <c r="C25" s="450"/>
      <c r="D25" s="450"/>
      <c r="E25" s="450"/>
      <c r="F25" s="451"/>
      <c r="G25" s="52" t="str">
        <f>'Anexo I. Abreviaturas'!$B$16</f>
        <v>Núm.</v>
      </c>
      <c r="H25" s="174" t="str">
        <f>'Anexo I. Abreviaturas'!$B$9</f>
        <v>% CCAA</v>
      </c>
      <c r="I25" s="52" t="str">
        <f>'Anexo I. Abreviaturas'!$B$16</f>
        <v>Núm.</v>
      </c>
      <c r="J25" s="174" t="str">
        <f>'Anexo I. Abreviaturas'!$B$9</f>
        <v>% CCAA</v>
      </c>
      <c r="K25" s="52" t="str">
        <f>'Anexo I. Abreviaturas'!$B$16</f>
        <v>Núm.</v>
      </c>
      <c r="L25" s="174" t="str">
        <f>'Anexo I. Abreviaturas'!$B$9</f>
        <v>% CCAA</v>
      </c>
      <c r="M25" s="284" t="str">
        <f>'Anexo I. Abreviaturas'!$B$16</f>
        <v>Núm.</v>
      </c>
    </row>
    <row r="26" spans="1:21" ht="10.5" customHeight="1" x14ac:dyDescent="0.2">
      <c r="B26" s="460" t="s">
        <v>7</v>
      </c>
      <c r="C26" s="461"/>
      <c r="D26" s="461"/>
      <c r="E26" s="461"/>
      <c r="F26" s="462"/>
      <c r="G26" s="75">
        <v>1907</v>
      </c>
      <c r="H26" s="76">
        <f t="shared" ref="H26:H44" si="3">G26/$M26</f>
        <v>0.46185517074352145</v>
      </c>
      <c r="I26" s="75">
        <v>1790</v>
      </c>
      <c r="J26" s="105">
        <f t="shared" ref="J26:J44" si="4">I26/$M26</f>
        <v>0.4335190118672802</v>
      </c>
      <c r="K26" s="75">
        <v>432</v>
      </c>
      <c r="L26" s="76">
        <f t="shared" ref="L26:L44" si="5">K26/$M26</f>
        <v>0.10462581738919835</v>
      </c>
      <c r="M26" s="77">
        <f t="shared" ref="M26:M43" si="6">G26+I26+K26</f>
        <v>4129</v>
      </c>
      <c r="N26" s="155"/>
    </row>
    <row r="27" spans="1:21" ht="10.5" customHeight="1" x14ac:dyDescent="0.2">
      <c r="B27" s="440" t="s">
        <v>6</v>
      </c>
      <c r="C27" s="441"/>
      <c r="D27" s="441"/>
      <c r="E27" s="441"/>
      <c r="F27" s="442"/>
      <c r="G27" s="103">
        <v>495</v>
      </c>
      <c r="H27" s="72">
        <f t="shared" si="3"/>
        <v>0.44394618834080718</v>
      </c>
      <c r="I27" s="103">
        <v>439</v>
      </c>
      <c r="J27" s="106">
        <f t="shared" si="4"/>
        <v>0.3937219730941704</v>
      </c>
      <c r="K27" s="103">
        <v>181</v>
      </c>
      <c r="L27" s="72">
        <f t="shared" si="5"/>
        <v>0.16233183856502242</v>
      </c>
      <c r="M27" s="79">
        <f t="shared" si="6"/>
        <v>1115</v>
      </c>
    </row>
    <row r="28" spans="1:21" ht="10.5" customHeight="1" x14ac:dyDescent="0.2">
      <c r="B28" s="440" t="s">
        <v>9</v>
      </c>
      <c r="C28" s="441"/>
      <c r="D28" s="441"/>
      <c r="E28" s="441"/>
      <c r="F28" s="442"/>
      <c r="G28" s="103">
        <v>111</v>
      </c>
      <c r="H28" s="72">
        <f t="shared" si="3"/>
        <v>0.28608247422680411</v>
      </c>
      <c r="I28" s="103">
        <v>277</v>
      </c>
      <c r="J28" s="106">
        <f t="shared" si="4"/>
        <v>0.71391752577319589</v>
      </c>
      <c r="K28" s="103">
        <v>0</v>
      </c>
      <c r="L28" s="72">
        <f t="shared" si="5"/>
        <v>0</v>
      </c>
      <c r="M28" s="79">
        <f t="shared" si="6"/>
        <v>388</v>
      </c>
    </row>
    <row r="29" spans="1:21" ht="10.5" customHeight="1" x14ac:dyDescent="0.2">
      <c r="B29" s="440" t="s">
        <v>10</v>
      </c>
      <c r="C29" s="441"/>
      <c r="D29" s="441"/>
      <c r="E29" s="441"/>
      <c r="F29" s="442"/>
      <c r="G29" s="103">
        <v>256</v>
      </c>
      <c r="H29" s="72">
        <f t="shared" si="3"/>
        <v>0.45878136200716846</v>
      </c>
      <c r="I29" s="103">
        <v>297</v>
      </c>
      <c r="J29" s="106">
        <f t="shared" si="4"/>
        <v>0.532258064516129</v>
      </c>
      <c r="K29" s="103">
        <v>5</v>
      </c>
      <c r="L29" s="72">
        <f t="shared" si="5"/>
        <v>8.9605734767025085E-3</v>
      </c>
      <c r="M29" s="79">
        <f t="shared" si="6"/>
        <v>558</v>
      </c>
    </row>
    <row r="30" spans="1:21" ht="10.5" customHeight="1" x14ac:dyDescent="0.2">
      <c r="B30" s="440" t="s">
        <v>5</v>
      </c>
      <c r="C30" s="441"/>
      <c r="D30" s="441"/>
      <c r="E30" s="441"/>
      <c r="F30" s="442"/>
      <c r="G30" s="103">
        <v>161</v>
      </c>
      <c r="H30" s="72">
        <f t="shared" si="3"/>
        <v>0.29981378026070765</v>
      </c>
      <c r="I30" s="103">
        <v>305</v>
      </c>
      <c r="J30" s="106">
        <f t="shared" si="4"/>
        <v>0.56797020484171323</v>
      </c>
      <c r="K30" s="103">
        <v>71</v>
      </c>
      <c r="L30" s="72">
        <f t="shared" si="5"/>
        <v>0.13221601489757914</v>
      </c>
      <c r="M30" s="79">
        <f t="shared" si="6"/>
        <v>537</v>
      </c>
    </row>
    <row r="31" spans="1:21" ht="10.5" customHeight="1" x14ac:dyDescent="0.2">
      <c r="B31" s="440" t="s">
        <v>4</v>
      </c>
      <c r="C31" s="441"/>
      <c r="D31" s="441"/>
      <c r="E31" s="441"/>
      <c r="F31" s="442"/>
      <c r="G31" s="103">
        <v>77</v>
      </c>
      <c r="H31" s="72">
        <f t="shared" si="3"/>
        <v>0.30078125</v>
      </c>
      <c r="I31" s="103">
        <v>145</v>
      </c>
      <c r="J31" s="106">
        <f t="shared" si="4"/>
        <v>0.56640625</v>
      </c>
      <c r="K31" s="103">
        <v>34</v>
      </c>
      <c r="L31" s="72">
        <f t="shared" si="5"/>
        <v>0.1328125</v>
      </c>
      <c r="M31" s="79">
        <f t="shared" si="6"/>
        <v>256</v>
      </c>
    </row>
    <row r="32" spans="1:21" ht="10.5" customHeight="1" x14ac:dyDescent="0.2">
      <c r="B32" s="440" t="s">
        <v>3</v>
      </c>
      <c r="C32" s="441"/>
      <c r="D32" s="441"/>
      <c r="E32" s="441"/>
      <c r="F32" s="442"/>
      <c r="G32" s="103">
        <v>1255</v>
      </c>
      <c r="H32" s="72">
        <f t="shared" si="3"/>
        <v>0.40366677388227729</v>
      </c>
      <c r="I32" s="103">
        <v>1489</v>
      </c>
      <c r="J32" s="106">
        <f t="shared" si="4"/>
        <v>0.4789321325184947</v>
      </c>
      <c r="K32" s="103">
        <v>365</v>
      </c>
      <c r="L32" s="72">
        <f t="shared" si="5"/>
        <v>0.11740109359922805</v>
      </c>
      <c r="M32" s="79">
        <f t="shared" si="6"/>
        <v>3109</v>
      </c>
    </row>
    <row r="33" spans="2:13" ht="10.5" customHeight="1" x14ac:dyDescent="0.2">
      <c r="B33" s="440" t="s">
        <v>11</v>
      </c>
      <c r="C33" s="441"/>
      <c r="D33" s="441"/>
      <c r="E33" s="441"/>
      <c r="F33" s="442"/>
      <c r="G33" s="103">
        <v>417</v>
      </c>
      <c r="H33" s="72">
        <f t="shared" si="3"/>
        <v>0.37943585077343039</v>
      </c>
      <c r="I33" s="103">
        <v>582</v>
      </c>
      <c r="J33" s="106">
        <f t="shared" si="4"/>
        <v>0.52957233848953589</v>
      </c>
      <c r="K33" s="103">
        <v>100</v>
      </c>
      <c r="L33" s="72">
        <f t="shared" si="5"/>
        <v>9.0991810737033663E-2</v>
      </c>
      <c r="M33" s="79">
        <f t="shared" si="6"/>
        <v>1099</v>
      </c>
    </row>
    <row r="34" spans="2:13" ht="10.5" customHeight="1" x14ac:dyDescent="0.2">
      <c r="B34" s="440" t="s">
        <v>12</v>
      </c>
      <c r="C34" s="441"/>
      <c r="D34" s="441"/>
      <c r="E34" s="441"/>
      <c r="F34" s="442"/>
      <c r="G34" s="103">
        <v>2220</v>
      </c>
      <c r="H34" s="72">
        <f t="shared" si="3"/>
        <v>0.46153846153846156</v>
      </c>
      <c r="I34" s="103">
        <v>2133</v>
      </c>
      <c r="J34" s="106">
        <f t="shared" si="4"/>
        <v>0.44345114345114345</v>
      </c>
      <c r="K34" s="103">
        <v>457</v>
      </c>
      <c r="L34" s="72">
        <f t="shared" si="5"/>
        <v>9.5010395010395016E-2</v>
      </c>
      <c r="M34" s="79">
        <f t="shared" si="6"/>
        <v>4810</v>
      </c>
    </row>
    <row r="35" spans="2:13" ht="10.5" customHeight="1" x14ac:dyDescent="0.2">
      <c r="B35" s="440" t="s">
        <v>2</v>
      </c>
      <c r="C35" s="441"/>
      <c r="D35" s="441"/>
      <c r="E35" s="441"/>
      <c r="F35" s="442"/>
      <c r="G35" s="103">
        <v>402</v>
      </c>
      <c r="H35" s="72">
        <f t="shared" si="3"/>
        <v>0.31504702194357365</v>
      </c>
      <c r="I35" s="103">
        <v>686</v>
      </c>
      <c r="J35" s="106">
        <f t="shared" si="4"/>
        <v>0.53761755485893414</v>
      </c>
      <c r="K35" s="103">
        <v>188</v>
      </c>
      <c r="L35" s="72">
        <f t="shared" si="5"/>
        <v>0.14733542319749215</v>
      </c>
      <c r="M35" s="79">
        <f t="shared" si="6"/>
        <v>1276</v>
      </c>
    </row>
    <row r="36" spans="2:13" ht="10.5" customHeight="1" x14ac:dyDescent="0.2">
      <c r="B36" s="440" t="s">
        <v>1</v>
      </c>
      <c r="C36" s="441"/>
      <c r="D36" s="441"/>
      <c r="E36" s="441"/>
      <c r="F36" s="442"/>
      <c r="G36" s="103">
        <v>159</v>
      </c>
      <c r="H36" s="72">
        <f t="shared" si="3"/>
        <v>0.22844827586206898</v>
      </c>
      <c r="I36" s="103">
        <v>342</v>
      </c>
      <c r="J36" s="106">
        <f t="shared" si="4"/>
        <v>0.49137931034482757</v>
      </c>
      <c r="K36" s="103">
        <v>195</v>
      </c>
      <c r="L36" s="72">
        <f t="shared" si="5"/>
        <v>0.28017241379310343</v>
      </c>
      <c r="M36" s="79">
        <f t="shared" si="6"/>
        <v>696</v>
      </c>
    </row>
    <row r="37" spans="2:13" ht="10.5" customHeight="1" x14ac:dyDescent="0.2">
      <c r="B37" s="440" t="s">
        <v>8</v>
      </c>
      <c r="C37" s="441"/>
      <c r="D37" s="441"/>
      <c r="E37" s="441"/>
      <c r="F37" s="442"/>
      <c r="G37" s="103">
        <v>496</v>
      </c>
      <c r="H37" s="72">
        <f t="shared" si="3"/>
        <v>0.32082794307891332</v>
      </c>
      <c r="I37" s="103">
        <v>847</v>
      </c>
      <c r="J37" s="106">
        <f t="shared" si="4"/>
        <v>0.54786545924967656</v>
      </c>
      <c r="K37" s="103">
        <v>203</v>
      </c>
      <c r="L37" s="72">
        <f t="shared" si="5"/>
        <v>0.13130659767141009</v>
      </c>
      <c r="M37" s="79">
        <f t="shared" si="6"/>
        <v>1546</v>
      </c>
    </row>
    <row r="38" spans="2:13" ht="10.5" customHeight="1" x14ac:dyDescent="0.2">
      <c r="B38" s="440" t="s">
        <v>13</v>
      </c>
      <c r="C38" s="441"/>
      <c r="D38" s="441"/>
      <c r="E38" s="441"/>
      <c r="F38" s="442"/>
      <c r="G38" s="103">
        <v>0</v>
      </c>
      <c r="H38" s="72" t="e">
        <f t="shared" si="3"/>
        <v>#DIV/0!</v>
      </c>
      <c r="I38" s="103">
        <v>0</v>
      </c>
      <c r="J38" s="106" t="e">
        <f t="shared" si="4"/>
        <v>#DIV/0!</v>
      </c>
      <c r="K38" s="103">
        <v>0</v>
      </c>
      <c r="L38" s="72" t="e">
        <f t="shared" si="5"/>
        <v>#DIV/0!</v>
      </c>
      <c r="M38" s="79">
        <f t="shared" si="6"/>
        <v>0</v>
      </c>
    </row>
    <row r="39" spans="2:13" ht="10.5" customHeight="1" x14ac:dyDescent="0.2">
      <c r="B39" s="440" t="s">
        <v>14</v>
      </c>
      <c r="C39" s="441"/>
      <c r="D39" s="441"/>
      <c r="E39" s="441"/>
      <c r="F39" s="442"/>
      <c r="G39" s="103">
        <v>95</v>
      </c>
      <c r="H39" s="72">
        <f t="shared" si="3"/>
        <v>0.1623931623931624</v>
      </c>
      <c r="I39" s="103">
        <v>408</v>
      </c>
      <c r="J39" s="106">
        <f t="shared" si="4"/>
        <v>0.6974358974358974</v>
      </c>
      <c r="K39" s="103">
        <v>82</v>
      </c>
      <c r="L39" s="72">
        <f t="shared" si="5"/>
        <v>0.14017094017094017</v>
      </c>
      <c r="M39" s="79">
        <f t="shared" si="6"/>
        <v>585</v>
      </c>
    </row>
    <row r="40" spans="2:13" ht="10.5" customHeight="1" x14ac:dyDescent="0.2">
      <c r="B40" s="440" t="s">
        <v>15</v>
      </c>
      <c r="C40" s="441"/>
      <c r="D40" s="441"/>
      <c r="E40" s="441"/>
      <c r="F40" s="442"/>
      <c r="G40" s="103">
        <v>198</v>
      </c>
      <c r="H40" s="72">
        <f t="shared" si="3"/>
        <v>0.7279411764705882</v>
      </c>
      <c r="I40" s="103">
        <v>74</v>
      </c>
      <c r="J40" s="106">
        <f t="shared" si="4"/>
        <v>0.27205882352941174</v>
      </c>
      <c r="K40" s="103">
        <v>0</v>
      </c>
      <c r="L40" s="72">
        <f t="shared" si="5"/>
        <v>0</v>
      </c>
      <c r="M40" s="79">
        <f t="shared" si="6"/>
        <v>272</v>
      </c>
    </row>
    <row r="41" spans="2:13" ht="10.5" customHeight="1" x14ac:dyDescent="0.2">
      <c r="B41" s="440" t="s">
        <v>16</v>
      </c>
      <c r="C41" s="441"/>
      <c r="D41" s="441"/>
      <c r="E41" s="441"/>
      <c r="F41" s="442"/>
      <c r="G41" s="103">
        <v>33</v>
      </c>
      <c r="H41" s="72">
        <f t="shared" si="3"/>
        <v>0.47826086956521741</v>
      </c>
      <c r="I41" s="103">
        <v>36</v>
      </c>
      <c r="J41" s="106">
        <f t="shared" si="4"/>
        <v>0.52173913043478259</v>
      </c>
      <c r="K41" s="103">
        <v>0</v>
      </c>
      <c r="L41" s="72">
        <f t="shared" si="5"/>
        <v>0</v>
      </c>
      <c r="M41" s="79">
        <f t="shared" si="6"/>
        <v>69</v>
      </c>
    </row>
    <row r="42" spans="2:13" ht="10.5" customHeight="1" x14ac:dyDescent="0.2">
      <c r="B42" s="440" t="s">
        <v>17</v>
      </c>
      <c r="C42" s="441"/>
      <c r="D42" s="441"/>
      <c r="E42" s="441"/>
      <c r="F42" s="442"/>
      <c r="G42" s="103">
        <v>0</v>
      </c>
      <c r="H42" s="72" t="e">
        <f t="shared" si="3"/>
        <v>#DIV/0!</v>
      </c>
      <c r="I42" s="103">
        <v>0</v>
      </c>
      <c r="J42" s="106" t="e">
        <f t="shared" si="4"/>
        <v>#DIV/0!</v>
      </c>
      <c r="K42" s="103">
        <v>0</v>
      </c>
      <c r="L42" s="72" t="e">
        <f t="shared" si="5"/>
        <v>#DIV/0!</v>
      </c>
      <c r="M42" s="79">
        <f t="shared" si="6"/>
        <v>0</v>
      </c>
    </row>
    <row r="43" spans="2:13" ht="10.5" customHeight="1" x14ac:dyDescent="0.2">
      <c r="B43" s="440" t="s">
        <v>0</v>
      </c>
      <c r="C43" s="441"/>
      <c r="D43" s="441"/>
      <c r="E43" s="441"/>
      <c r="F43" s="442"/>
      <c r="G43" s="157">
        <v>20</v>
      </c>
      <c r="H43" s="158">
        <f t="shared" si="3"/>
        <v>0.43478260869565216</v>
      </c>
      <c r="I43" s="157">
        <v>12</v>
      </c>
      <c r="J43" s="159">
        <f t="shared" si="4"/>
        <v>0.2608695652173913</v>
      </c>
      <c r="K43" s="157">
        <v>14</v>
      </c>
      <c r="L43" s="158">
        <f t="shared" si="5"/>
        <v>0.30434782608695654</v>
      </c>
      <c r="M43" s="89">
        <f t="shared" si="6"/>
        <v>46</v>
      </c>
    </row>
    <row r="44" spans="2:13" ht="10.5" customHeight="1" x14ac:dyDescent="0.2">
      <c r="B44" s="463" t="str">
        <f>'Anexo II. Términos'!$B$52</f>
        <v>Total nacional</v>
      </c>
      <c r="C44" s="464"/>
      <c r="D44" s="464"/>
      <c r="E44" s="464"/>
      <c r="F44" s="465"/>
      <c r="G44" s="80">
        <f>SUM(G26:G43)</f>
        <v>8302</v>
      </c>
      <c r="H44" s="99">
        <f t="shared" si="3"/>
        <v>0.40515348201649504</v>
      </c>
      <c r="I44" s="80">
        <f>SUM(I26:I43)</f>
        <v>9862</v>
      </c>
      <c r="J44" s="83">
        <f t="shared" si="4"/>
        <v>0.48128446635108096</v>
      </c>
      <c r="K44" s="80">
        <f>SUM(K26:K43)</f>
        <v>2327</v>
      </c>
      <c r="L44" s="99">
        <f t="shared" si="5"/>
        <v>0.11356205163242399</v>
      </c>
      <c r="M44" s="297">
        <f>SUM(M26:M43)</f>
        <v>20491</v>
      </c>
    </row>
    <row r="45" spans="2:13" ht="10.5" customHeight="1" x14ac:dyDescent="0.2">
      <c r="B45" s="30" t="str">
        <f>CONCATENATE("* ",'Anexo I. Abreviaturas'!$B$9,": ",'Anexo I. Abreviaturas'!$F$9)</f>
        <v>* % CCAA: Porcentaje sobre el total de esa Comunidad Autónoma</v>
      </c>
    </row>
    <row r="46" spans="2:13" ht="10.5" customHeight="1" x14ac:dyDescent="0.2"/>
    <row r="47" spans="2:13" ht="10.5" customHeight="1" x14ac:dyDescent="0.2"/>
    <row r="48" spans="2:13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spans="2:11" ht="10.5" customHeight="1" x14ac:dyDescent="0.2"/>
    <row r="98" spans="2:11" ht="10.5" customHeight="1" x14ac:dyDescent="0.2"/>
    <row r="99" spans="2:11" ht="10.5" customHeight="1" x14ac:dyDescent="0.2"/>
    <row r="100" spans="2:11" ht="10.5" customHeight="1" x14ac:dyDescent="0.2">
      <c r="B100" s="4"/>
      <c r="G100" s="4"/>
      <c r="I100" s="4"/>
      <c r="K100" s="4"/>
    </row>
    <row r="101" spans="2:11" ht="10.5" customHeight="1" x14ac:dyDescent="0.2">
      <c r="B101" s="4"/>
      <c r="G101" s="116"/>
      <c r="I101" s="116"/>
      <c r="K101" s="116"/>
    </row>
    <row r="102" spans="2:11" ht="10.5" customHeight="1" x14ac:dyDescent="0.2">
      <c r="B102" s="4"/>
      <c r="G102" s="4"/>
      <c r="I102" s="4"/>
      <c r="K102" s="4"/>
    </row>
    <row r="103" spans="2:11" ht="10.5" customHeight="1" x14ac:dyDescent="0.2">
      <c r="B103" s="4"/>
      <c r="G103" s="4"/>
      <c r="I103" s="4"/>
      <c r="K103" s="4"/>
    </row>
    <row r="104" spans="2:11" ht="10.5" customHeight="1" x14ac:dyDescent="0.2">
      <c r="B104" s="4"/>
      <c r="G104" s="4"/>
      <c r="I104" s="4"/>
      <c r="K104" s="4"/>
    </row>
    <row r="105" spans="2:11" ht="10.5" customHeight="1" x14ac:dyDescent="0.2">
      <c r="B105" s="4"/>
    </row>
    <row r="106" spans="2:11" ht="10.5" customHeight="1" x14ac:dyDescent="0.2">
      <c r="B106" s="4"/>
      <c r="G106" s="4"/>
      <c r="I106" s="4"/>
      <c r="K106" s="4"/>
    </row>
    <row r="107" spans="2:11" ht="10.5" customHeight="1" x14ac:dyDescent="0.2"/>
    <row r="108" spans="2:11" ht="10.5" customHeight="1" x14ac:dyDescent="0.2">
      <c r="B108" s="4"/>
      <c r="G108" s="4"/>
      <c r="I108" s="4"/>
      <c r="K108" s="4"/>
    </row>
    <row r="109" spans="2:11" ht="10.5" customHeight="1" x14ac:dyDescent="0.2">
      <c r="B109" s="4"/>
      <c r="G109" s="116"/>
      <c r="I109" s="116"/>
      <c r="K109" s="116"/>
    </row>
    <row r="110" spans="2:11" ht="10.5" customHeight="1" x14ac:dyDescent="0.2">
      <c r="B110" s="4"/>
      <c r="G110" s="4"/>
      <c r="I110" s="4"/>
      <c r="K110" s="4"/>
    </row>
    <row r="111" spans="2:11" ht="10.5" customHeight="1" x14ac:dyDescent="0.2">
      <c r="B111" s="4"/>
      <c r="G111" s="4"/>
      <c r="I111" s="4"/>
      <c r="K111" s="4"/>
    </row>
    <row r="112" spans="2:11" ht="10.5" customHeight="1" x14ac:dyDescent="0.2">
      <c r="B112" s="4"/>
      <c r="G112" s="4"/>
      <c r="I112" s="4"/>
      <c r="K112" s="4"/>
    </row>
    <row r="113" spans="2:11" ht="10.5" customHeight="1" x14ac:dyDescent="0.2">
      <c r="B113" s="4"/>
    </row>
    <row r="114" spans="2:11" ht="10.5" customHeight="1" x14ac:dyDescent="0.2">
      <c r="B114" s="4"/>
      <c r="G114" s="4"/>
      <c r="I114" s="4"/>
      <c r="K114" s="4"/>
    </row>
    <row r="115" spans="2:11" ht="10.5" customHeight="1" x14ac:dyDescent="0.2"/>
    <row r="116" spans="2:11" ht="10.5" customHeight="1" x14ac:dyDescent="0.2"/>
    <row r="117" spans="2:11" ht="10.5" customHeight="1" x14ac:dyDescent="0.2"/>
    <row r="118" spans="2:11" ht="10.5" customHeight="1" x14ac:dyDescent="0.2"/>
    <row r="119" spans="2:11" ht="10.5" customHeight="1" x14ac:dyDescent="0.2"/>
    <row r="120" spans="2:11" ht="10.5" customHeight="1" x14ac:dyDescent="0.2"/>
    <row r="121" spans="2:11" ht="10.5" customHeight="1" x14ac:dyDescent="0.2"/>
    <row r="122" spans="2:11" ht="10.5" customHeight="1" x14ac:dyDescent="0.2"/>
    <row r="123" spans="2:11" ht="10.5" customHeight="1" x14ac:dyDescent="0.2"/>
    <row r="124" spans="2:11" ht="10.5" customHeight="1" x14ac:dyDescent="0.2"/>
    <row r="125" spans="2:11" ht="10.5" customHeight="1" x14ac:dyDescent="0.2"/>
    <row r="126" spans="2:11" ht="10.5" customHeight="1" x14ac:dyDescent="0.2"/>
    <row r="127" spans="2:11" ht="10.5" customHeight="1" x14ac:dyDescent="0.2"/>
    <row r="128" spans="2:11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37">
    <mergeCell ref="B7:M7"/>
    <mergeCell ref="B8:F11"/>
    <mergeCell ref="G8:H10"/>
    <mergeCell ref="I8:J10"/>
    <mergeCell ref="K8:L10"/>
    <mergeCell ref="M8:M10"/>
    <mergeCell ref="B12:F12"/>
    <mergeCell ref="B13:F13"/>
    <mergeCell ref="B14:F14"/>
    <mergeCell ref="B15:F15"/>
    <mergeCell ref="B16:F16"/>
    <mergeCell ref="B17:F17"/>
    <mergeCell ref="B21:M21"/>
    <mergeCell ref="B22:F25"/>
    <mergeCell ref="G22:H24"/>
    <mergeCell ref="I22:J24"/>
    <mergeCell ref="K22:L24"/>
    <mergeCell ref="M22:M24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44:F44"/>
    <mergeCell ref="B38:F38"/>
    <mergeCell ref="B39:F39"/>
    <mergeCell ref="B40:F40"/>
    <mergeCell ref="B41:F41"/>
    <mergeCell ref="B42:F42"/>
    <mergeCell ref="B43:F43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28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W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42" width="8.5703125" customWidth="1"/>
  </cols>
  <sheetData>
    <row r="1" spans="1:21" ht="10.5" customHeight="1" x14ac:dyDescent="0.2">
      <c r="Q1" s="9"/>
    </row>
    <row r="2" spans="1:21" ht="10.5" customHeight="1" x14ac:dyDescent="0.2">
      <c r="B2" s="31" t="s">
        <v>235</v>
      </c>
      <c r="C2" s="31"/>
      <c r="D2" s="31"/>
      <c r="E2" s="31"/>
      <c r="F2" s="31"/>
      <c r="P2" s="9"/>
    </row>
    <row r="3" spans="1:21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43"/>
      <c r="Q3" s="29"/>
    </row>
    <row r="4" spans="1:21" ht="10.5" customHeight="1" x14ac:dyDescent="0.2">
      <c r="A4" s="45"/>
      <c r="R4" s="4"/>
      <c r="S4" s="4"/>
      <c r="T4" s="4"/>
      <c r="U4" s="4"/>
    </row>
    <row r="5" spans="1:21" ht="10.5" customHeight="1" x14ac:dyDescent="0.2">
      <c r="A5" s="45"/>
      <c r="B5" s="44" t="str">
        <f>Índice!$B$62</f>
        <v>2.3. INFORMACIÓN DE LAS INFRAESTRUCTURAS EN CENTROS DE ATENCIÓN A personas con discapacidad</v>
      </c>
      <c r="C5" s="44"/>
      <c r="D5" s="44"/>
      <c r="E5" s="44"/>
      <c r="F5" s="44"/>
      <c r="P5" s="3"/>
      <c r="R5" s="4"/>
      <c r="S5" s="4"/>
      <c r="T5" s="4"/>
      <c r="U5" s="4"/>
    </row>
    <row r="6" spans="1:21" ht="10.5" customHeight="1" x14ac:dyDescent="0.2">
      <c r="A6" s="45"/>
      <c r="B6" s="44"/>
      <c r="C6" s="42"/>
      <c r="D6" s="42"/>
      <c r="E6" s="42"/>
      <c r="F6" s="42"/>
      <c r="R6" s="4"/>
      <c r="S6" s="4"/>
      <c r="T6" s="4"/>
      <c r="U6" s="4"/>
    </row>
    <row r="7" spans="1:21" ht="10.5" customHeight="1" x14ac:dyDescent="0.2">
      <c r="A7" s="54"/>
      <c r="B7" s="494" t="str">
        <f>'Anexo I. Abreviaturas'!$B$33</f>
        <v>Centros de atención a personas con discapacidad</v>
      </c>
      <c r="C7" s="495"/>
      <c r="D7" s="495"/>
      <c r="E7" s="495"/>
      <c r="F7" s="495"/>
      <c r="G7" s="495"/>
      <c r="H7" s="495"/>
      <c r="I7" s="495"/>
      <c r="J7" s="495"/>
      <c r="K7" s="495"/>
      <c r="L7" s="495"/>
      <c r="M7" s="495"/>
      <c r="N7" s="495"/>
      <c r="O7" s="495"/>
      <c r="P7" s="495"/>
      <c r="Q7" s="496"/>
    </row>
    <row r="8" spans="1:21" ht="10.5" customHeight="1" x14ac:dyDescent="0.2">
      <c r="B8" s="443" t="str">
        <f>'Anexo I. Abreviaturas'!$B$64</f>
        <v>Modelo de gestión</v>
      </c>
      <c r="C8" s="444"/>
      <c r="D8" s="444"/>
      <c r="E8" s="444"/>
      <c r="F8" s="445"/>
      <c r="G8" s="573" t="str">
        <f>'Anexo I. Abreviaturas'!$B$44</f>
        <v>Dispone sistema gestión accesibilidad</v>
      </c>
      <c r="H8" s="574"/>
      <c r="I8" s="573" t="str">
        <f>'Anexo I. Abreviaturas'!$B$46</f>
        <v>Dispone de espacio exterior</v>
      </c>
      <c r="J8" s="574"/>
      <c r="K8" s="573" t="str">
        <f>'Anexo II. Términos'!$B$39</f>
        <v>Situado dentro de casco urbano</v>
      </c>
      <c r="L8" s="574"/>
      <c r="M8" s="573" t="str">
        <f>'Anexo II. Términos'!$B$24</f>
        <v>Posibilidad sectorización seguridad</v>
      </c>
      <c r="N8" s="574"/>
      <c r="O8" s="573" t="str">
        <f>'Anexo I. Abreviaturas'!$B$48</f>
        <v>Disponibilidad de internet</v>
      </c>
      <c r="P8" s="574"/>
      <c r="Q8" s="570" t="str">
        <f>'Anexo I. Abreviaturas'!$B$32</f>
        <v>Centros</v>
      </c>
    </row>
    <row r="9" spans="1:21" ht="10.5" customHeight="1" x14ac:dyDescent="0.2">
      <c r="B9" s="446"/>
      <c r="C9" s="447"/>
      <c r="D9" s="447"/>
      <c r="E9" s="447"/>
      <c r="F9" s="448"/>
      <c r="G9" s="575"/>
      <c r="H9" s="576"/>
      <c r="I9" s="575"/>
      <c r="J9" s="576"/>
      <c r="K9" s="575"/>
      <c r="L9" s="576"/>
      <c r="M9" s="575"/>
      <c r="N9" s="576"/>
      <c r="O9" s="575"/>
      <c r="P9" s="576"/>
      <c r="Q9" s="571"/>
    </row>
    <row r="10" spans="1:21" ht="10.5" customHeight="1" x14ac:dyDescent="0.2">
      <c r="B10" s="446"/>
      <c r="C10" s="447"/>
      <c r="D10" s="447"/>
      <c r="E10" s="447"/>
      <c r="F10" s="448"/>
      <c r="G10" s="577"/>
      <c r="H10" s="578"/>
      <c r="I10" s="577"/>
      <c r="J10" s="578"/>
      <c r="K10" s="577"/>
      <c r="L10" s="578"/>
      <c r="M10" s="577"/>
      <c r="N10" s="578"/>
      <c r="O10" s="577"/>
      <c r="P10" s="578"/>
      <c r="Q10" s="572"/>
    </row>
    <row r="11" spans="1:21" ht="10.5" customHeight="1" x14ac:dyDescent="0.2">
      <c r="B11" s="449"/>
      <c r="C11" s="450"/>
      <c r="D11" s="450"/>
      <c r="E11" s="450"/>
      <c r="F11" s="451"/>
      <c r="G11" s="173" t="str">
        <f>'Anexo I. Abreviaturas'!$B$16</f>
        <v>Núm.</v>
      </c>
      <c r="H11" s="175" t="str">
        <f>'Anexo I. Abreviaturas'!$B$10</f>
        <v>% Mod.</v>
      </c>
      <c r="I11" s="173" t="str">
        <f>'Anexo I. Abreviaturas'!$B$16</f>
        <v>Núm.</v>
      </c>
      <c r="J11" s="175" t="str">
        <f>'Anexo I. Abreviaturas'!$B$10</f>
        <v>% Mod.</v>
      </c>
      <c r="K11" s="173" t="str">
        <f>'Anexo I. Abreviaturas'!$B$16</f>
        <v>Núm.</v>
      </c>
      <c r="L11" s="175" t="str">
        <f>'Anexo I. Abreviaturas'!$B$10</f>
        <v>% Mod.</v>
      </c>
      <c r="M11" s="173" t="str">
        <f>'Anexo I. Abreviaturas'!$B$16</f>
        <v>Núm.</v>
      </c>
      <c r="N11" s="175" t="str">
        <f>'Anexo I. Abreviaturas'!$B$10</f>
        <v>% Mod.</v>
      </c>
      <c r="O11" s="173" t="str">
        <f>'Anexo I. Abreviaturas'!$B$16</f>
        <v>Núm.</v>
      </c>
      <c r="P11" s="175" t="str">
        <f>'Anexo I. Abreviaturas'!$B$10</f>
        <v>% Mod.</v>
      </c>
      <c r="Q11" s="284" t="str">
        <f>'Anexo I. Abreviaturas'!$B$16</f>
        <v>Núm.</v>
      </c>
    </row>
    <row r="12" spans="1:21" ht="10.5" customHeight="1" x14ac:dyDescent="0.2">
      <c r="A12" s="4"/>
      <c r="B12" s="460" t="str">
        <f>'Anexo II. Términos'!$B$46</f>
        <v>Titularidad pública y gestión privada con lucro</v>
      </c>
      <c r="C12" s="461"/>
      <c r="D12" s="461"/>
      <c r="E12" s="461"/>
      <c r="F12" s="462"/>
      <c r="G12" s="103">
        <v>13</v>
      </c>
      <c r="H12" s="72">
        <f t="shared" ref="H12:H17" si="0">IF(G12=0,"-",G12/$Q12)</f>
        <v>0.4642857142857143</v>
      </c>
      <c r="I12" s="103">
        <v>23</v>
      </c>
      <c r="J12" s="72">
        <f t="shared" ref="J12:J17" si="1">IF(I12=0,"-",I12/$Q12)</f>
        <v>0.8214285714285714</v>
      </c>
      <c r="K12" s="103">
        <v>22</v>
      </c>
      <c r="L12" s="72">
        <f t="shared" ref="L12:L17" si="2">IF(K12=0,"-",K12/$Q12)</f>
        <v>0.7857142857142857</v>
      </c>
      <c r="M12" s="103">
        <v>17</v>
      </c>
      <c r="N12" s="72">
        <f t="shared" ref="N12:N17" si="3">IF(M12=0,"-",M12/$Q12)</f>
        <v>0.6071428571428571</v>
      </c>
      <c r="O12" s="103">
        <v>17</v>
      </c>
      <c r="P12" s="72">
        <f t="shared" ref="P12:P17" si="4">IF(O12=0,"-",O12/$Q12)</f>
        <v>0.6071428571428571</v>
      </c>
      <c r="Q12" s="79">
        <v>28</v>
      </c>
    </row>
    <row r="13" spans="1:21" ht="10.5" customHeight="1" x14ac:dyDescent="0.2">
      <c r="A13" s="4"/>
      <c r="B13" s="440" t="str">
        <f>'Anexo II. Términos'!$B$47</f>
        <v>Titularidad pública y gestión privada sin lucro</v>
      </c>
      <c r="C13" s="441"/>
      <c r="D13" s="441"/>
      <c r="E13" s="441"/>
      <c r="F13" s="442"/>
      <c r="G13" s="103">
        <v>21</v>
      </c>
      <c r="H13" s="322">
        <f t="shared" si="0"/>
        <v>0.33870967741935482</v>
      </c>
      <c r="I13" s="103">
        <v>51</v>
      </c>
      <c r="J13" s="322">
        <f t="shared" si="1"/>
        <v>0.82258064516129037</v>
      </c>
      <c r="K13" s="103">
        <v>47</v>
      </c>
      <c r="L13" s="322">
        <f t="shared" si="2"/>
        <v>0.75806451612903225</v>
      </c>
      <c r="M13" s="103">
        <v>36</v>
      </c>
      <c r="N13" s="322">
        <f t="shared" si="3"/>
        <v>0.58064516129032262</v>
      </c>
      <c r="O13" s="103">
        <v>47</v>
      </c>
      <c r="P13" s="322">
        <f t="shared" si="4"/>
        <v>0.75806451612903225</v>
      </c>
      <c r="Q13" s="79">
        <v>62</v>
      </c>
    </row>
    <row r="14" spans="1:21" ht="10.5" customHeight="1" x14ac:dyDescent="0.2">
      <c r="A14" s="4"/>
      <c r="B14" s="440" t="str">
        <f>'Anexo II. Términos'!$B$48</f>
        <v>Titularidad y gestión pública</v>
      </c>
      <c r="C14" s="441"/>
      <c r="D14" s="441"/>
      <c r="E14" s="441"/>
      <c r="F14" s="442"/>
      <c r="G14" s="103">
        <v>42</v>
      </c>
      <c r="H14" s="322">
        <f t="shared" si="0"/>
        <v>0.25766871165644173</v>
      </c>
      <c r="I14" s="103">
        <v>147</v>
      </c>
      <c r="J14" s="322">
        <f t="shared" si="1"/>
        <v>0.90184049079754602</v>
      </c>
      <c r="K14" s="103">
        <v>123</v>
      </c>
      <c r="L14" s="322">
        <f t="shared" si="2"/>
        <v>0.754601226993865</v>
      </c>
      <c r="M14" s="103">
        <v>121</v>
      </c>
      <c r="N14" s="322">
        <f t="shared" si="3"/>
        <v>0.74233128834355833</v>
      </c>
      <c r="O14" s="103">
        <v>111</v>
      </c>
      <c r="P14" s="322">
        <f t="shared" si="4"/>
        <v>0.68098159509202449</v>
      </c>
      <c r="Q14" s="79">
        <v>163</v>
      </c>
    </row>
    <row r="15" spans="1:21" ht="10.5" customHeight="1" x14ac:dyDescent="0.2">
      <c r="A15" s="4"/>
      <c r="B15" s="440" t="str">
        <f>'Anexo II. Términos'!$B$49</f>
        <v>Titularidad y gestión privada con lucro</v>
      </c>
      <c r="C15" s="441"/>
      <c r="D15" s="441"/>
      <c r="E15" s="441"/>
      <c r="F15" s="442"/>
      <c r="G15" s="103">
        <v>23</v>
      </c>
      <c r="H15" s="322">
        <f t="shared" si="0"/>
        <v>0.33823529411764708</v>
      </c>
      <c r="I15" s="103">
        <v>64</v>
      </c>
      <c r="J15" s="322">
        <f t="shared" si="1"/>
        <v>0.94117647058823528</v>
      </c>
      <c r="K15" s="103">
        <v>47</v>
      </c>
      <c r="L15" s="322">
        <f t="shared" si="2"/>
        <v>0.69117647058823528</v>
      </c>
      <c r="M15" s="103">
        <v>49</v>
      </c>
      <c r="N15" s="322">
        <f t="shared" si="3"/>
        <v>0.72058823529411764</v>
      </c>
      <c r="O15" s="103">
        <v>57</v>
      </c>
      <c r="P15" s="322">
        <f t="shared" si="4"/>
        <v>0.83823529411764708</v>
      </c>
      <c r="Q15" s="79">
        <v>68</v>
      </c>
    </row>
    <row r="16" spans="1:21" ht="10.5" customHeight="1" x14ac:dyDescent="0.2">
      <c r="A16" s="4"/>
      <c r="B16" s="457" t="str">
        <f>'Anexo II. Términos'!$B$50</f>
        <v>Titularidad y gestión privada sin lucro</v>
      </c>
      <c r="C16" s="458"/>
      <c r="D16" s="458"/>
      <c r="E16" s="458"/>
      <c r="F16" s="459"/>
      <c r="G16" s="103">
        <v>235</v>
      </c>
      <c r="H16" s="322">
        <f t="shared" si="0"/>
        <v>0.27136258660508084</v>
      </c>
      <c r="I16" s="103">
        <v>699</v>
      </c>
      <c r="J16" s="322">
        <f t="shared" si="1"/>
        <v>0.80715935334872979</v>
      </c>
      <c r="K16" s="103">
        <v>682</v>
      </c>
      <c r="L16" s="322">
        <f t="shared" si="2"/>
        <v>0.78752886836027713</v>
      </c>
      <c r="M16" s="103">
        <v>509</v>
      </c>
      <c r="N16" s="322">
        <f t="shared" si="3"/>
        <v>0.58775981524249421</v>
      </c>
      <c r="O16" s="103">
        <v>729</v>
      </c>
      <c r="P16" s="322">
        <f t="shared" si="4"/>
        <v>0.84180138568129326</v>
      </c>
      <c r="Q16" s="79">
        <v>866</v>
      </c>
    </row>
    <row r="17" spans="1:23" ht="10.5" customHeight="1" x14ac:dyDescent="0.2">
      <c r="B17" s="463" t="str">
        <f>'Anexo II. Términos'!$B$52</f>
        <v>Total nacional</v>
      </c>
      <c r="C17" s="464"/>
      <c r="D17" s="464"/>
      <c r="E17" s="464"/>
      <c r="F17" s="465"/>
      <c r="G17" s="209">
        <f>SUM(G12:G16)</f>
        <v>334</v>
      </c>
      <c r="H17" s="323">
        <f t="shared" si="0"/>
        <v>0.2813816343723673</v>
      </c>
      <c r="I17" s="209">
        <f>SUM(I12:I16)</f>
        <v>984</v>
      </c>
      <c r="J17" s="323">
        <f t="shared" si="1"/>
        <v>0.82898062342038759</v>
      </c>
      <c r="K17" s="209">
        <f>SUM(K12:K16)</f>
        <v>921</v>
      </c>
      <c r="L17" s="323">
        <f t="shared" si="2"/>
        <v>0.77590564448188715</v>
      </c>
      <c r="M17" s="209">
        <f>SUM(M12:M16)</f>
        <v>732</v>
      </c>
      <c r="N17" s="323">
        <f t="shared" si="3"/>
        <v>0.61668070766638583</v>
      </c>
      <c r="O17" s="209">
        <f>SUM(O12:O16)</f>
        <v>961</v>
      </c>
      <c r="P17" s="323">
        <f t="shared" si="4"/>
        <v>0.80960404380791917</v>
      </c>
      <c r="Q17" s="321">
        <f>'2.2.1. Dotación. Plazas y tipos'!H15</f>
        <v>1187</v>
      </c>
    </row>
    <row r="18" spans="1:23" ht="10.5" customHeight="1" x14ac:dyDescent="0.2">
      <c r="B18" s="30" t="str">
        <f>CONCATENATE("* ",'Anexo I. Abreviaturas'!$B$10,": ",'Anexo I. Abreviaturas'!$F$10)</f>
        <v>* % Mod.: Porcentaje sobre el total de ese modelo de gestión</v>
      </c>
      <c r="H18" s="155"/>
    </row>
    <row r="19" spans="1:23" ht="10.5" customHeight="1" x14ac:dyDescent="0.2">
      <c r="B19" s="44"/>
      <c r="H19" s="155"/>
    </row>
    <row r="20" spans="1:23" ht="10.5" customHeight="1" x14ac:dyDescent="0.2">
      <c r="V20" s="112"/>
      <c r="W20" s="112"/>
    </row>
    <row r="21" spans="1:23" ht="10.5" customHeight="1" x14ac:dyDescent="0.2">
      <c r="A21" s="45"/>
      <c r="B21" s="538" t="str">
        <f>'Anexo I. Abreviaturas'!$B$33</f>
        <v>Centros de atención a personas con discapacidad</v>
      </c>
      <c r="C21" s="539"/>
      <c r="D21" s="539"/>
      <c r="E21" s="539"/>
      <c r="F21" s="539"/>
      <c r="G21" s="539"/>
      <c r="H21" s="539"/>
      <c r="I21" s="539"/>
      <c r="J21" s="539"/>
      <c r="K21" s="539"/>
      <c r="L21" s="539"/>
      <c r="M21" s="539"/>
      <c r="N21" s="539"/>
      <c r="O21" s="539"/>
      <c r="P21" s="539"/>
      <c r="Q21" s="540"/>
      <c r="R21" s="4"/>
      <c r="S21" s="4"/>
      <c r="T21" s="4"/>
      <c r="U21" s="4"/>
    </row>
    <row r="22" spans="1:23" ht="10.5" customHeight="1" x14ac:dyDescent="0.2">
      <c r="B22" s="443" t="str">
        <f>'Anexo I. Abreviaturas'!$B$14</f>
        <v>CCAA</v>
      </c>
      <c r="C22" s="444"/>
      <c r="D22" s="444"/>
      <c r="E22" s="444"/>
      <c r="F22" s="445"/>
      <c r="G22" s="573" t="str">
        <f>'Anexo I. Abreviaturas'!$B$44</f>
        <v>Dispone sistema gestión accesibilidad</v>
      </c>
      <c r="H22" s="574"/>
      <c r="I22" s="573" t="str">
        <f>'Anexo I. Abreviaturas'!$B$46</f>
        <v>Dispone de espacio exterior</v>
      </c>
      <c r="J22" s="574"/>
      <c r="K22" s="573" t="str">
        <f>'Anexo II. Términos'!$B$39</f>
        <v>Situado dentro de casco urbano</v>
      </c>
      <c r="L22" s="574"/>
      <c r="M22" s="573" t="str">
        <f>'Anexo II. Términos'!$B$24</f>
        <v>Posibilidad sectorización seguridad</v>
      </c>
      <c r="N22" s="574"/>
      <c r="O22" s="573" t="str">
        <f>'Anexo I. Abreviaturas'!$B$48</f>
        <v>Disponibilidad de internet</v>
      </c>
      <c r="P22" s="574"/>
      <c r="Q22" s="570" t="str">
        <f>'Anexo I. Abreviaturas'!$B$32</f>
        <v>Centros</v>
      </c>
      <c r="V22" s="112"/>
      <c r="W22" s="112"/>
    </row>
    <row r="23" spans="1:23" ht="10.5" customHeight="1" x14ac:dyDescent="0.2">
      <c r="B23" s="446"/>
      <c r="C23" s="447"/>
      <c r="D23" s="447"/>
      <c r="E23" s="447"/>
      <c r="F23" s="448"/>
      <c r="G23" s="575"/>
      <c r="H23" s="576"/>
      <c r="I23" s="575"/>
      <c r="J23" s="576"/>
      <c r="K23" s="575"/>
      <c r="L23" s="576"/>
      <c r="M23" s="575"/>
      <c r="N23" s="576"/>
      <c r="O23" s="575"/>
      <c r="P23" s="576"/>
      <c r="Q23" s="571"/>
      <c r="V23" s="112"/>
      <c r="W23" s="112"/>
    </row>
    <row r="24" spans="1:23" ht="10.5" customHeight="1" x14ac:dyDescent="0.2">
      <c r="B24" s="446"/>
      <c r="C24" s="447"/>
      <c r="D24" s="447"/>
      <c r="E24" s="447"/>
      <c r="F24" s="448"/>
      <c r="G24" s="577"/>
      <c r="H24" s="578"/>
      <c r="I24" s="577"/>
      <c r="J24" s="578"/>
      <c r="K24" s="577"/>
      <c r="L24" s="578"/>
      <c r="M24" s="577"/>
      <c r="N24" s="578"/>
      <c r="O24" s="577"/>
      <c r="P24" s="578"/>
      <c r="Q24" s="572"/>
      <c r="V24" s="112"/>
      <c r="W24" s="112"/>
    </row>
    <row r="25" spans="1:23" ht="10.5" customHeight="1" x14ac:dyDescent="0.2">
      <c r="B25" s="449"/>
      <c r="C25" s="450"/>
      <c r="D25" s="450"/>
      <c r="E25" s="450"/>
      <c r="F25" s="451"/>
      <c r="G25" s="173" t="str">
        <f>'Anexo I. Abreviaturas'!$B$16</f>
        <v>Núm.</v>
      </c>
      <c r="H25" s="175" t="str">
        <f>'Anexo I. Abreviaturas'!$B$9</f>
        <v>% CCAA</v>
      </c>
      <c r="I25" s="173" t="str">
        <f>'Anexo I. Abreviaturas'!$B$16</f>
        <v>Núm.</v>
      </c>
      <c r="J25" s="175" t="str">
        <f>'Anexo I. Abreviaturas'!$B$9</f>
        <v>% CCAA</v>
      </c>
      <c r="K25" s="173" t="str">
        <f>'Anexo I. Abreviaturas'!$B$16</f>
        <v>Núm.</v>
      </c>
      <c r="L25" s="175" t="str">
        <f>'Anexo I. Abreviaturas'!$B$9</f>
        <v>% CCAA</v>
      </c>
      <c r="M25" s="173" t="str">
        <f>'Anexo I. Abreviaturas'!$B$16</f>
        <v>Núm.</v>
      </c>
      <c r="N25" s="175" t="str">
        <f>'Anexo I. Abreviaturas'!$B$9</f>
        <v>% CCAA</v>
      </c>
      <c r="O25" s="173" t="str">
        <f>'Anexo I. Abreviaturas'!$B$16</f>
        <v>Núm.</v>
      </c>
      <c r="P25" s="175" t="str">
        <f>'Anexo I. Abreviaturas'!$B$9</f>
        <v>% CCAA</v>
      </c>
      <c r="Q25" s="284" t="str">
        <f>'Anexo I. Abreviaturas'!$B$16</f>
        <v>Núm.</v>
      </c>
      <c r="V25" s="112"/>
      <c r="W25" s="112"/>
    </row>
    <row r="26" spans="1:23" ht="10.5" customHeight="1" x14ac:dyDescent="0.2">
      <c r="B26" s="460" t="s">
        <v>7</v>
      </c>
      <c r="C26" s="461"/>
      <c r="D26" s="461"/>
      <c r="E26" s="461"/>
      <c r="F26" s="462"/>
      <c r="G26" s="103">
        <v>58</v>
      </c>
      <c r="H26" s="72">
        <f t="shared" ref="H26:H44" si="5">IF(G26=0,"-",G26/$Q26)</f>
        <v>0.24369747899159663</v>
      </c>
      <c r="I26" s="103">
        <v>213</v>
      </c>
      <c r="J26" s="72">
        <f t="shared" ref="J26:J44" si="6">IF(I26=0,"-",I26/$Q26)</f>
        <v>0.89495798319327735</v>
      </c>
      <c r="K26" s="103">
        <v>192</v>
      </c>
      <c r="L26" s="72">
        <f t="shared" ref="L26:L44" si="7">IF(K26=0,"-",K26/$Q26)</f>
        <v>0.80672268907563027</v>
      </c>
      <c r="M26" s="103">
        <v>170</v>
      </c>
      <c r="N26" s="72">
        <f t="shared" ref="N26:N44" si="8">IF(M26=0,"-",M26/$Q26)</f>
        <v>0.7142857142857143</v>
      </c>
      <c r="O26" s="103">
        <v>198</v>
      </c>
      <c r="P26" s="72">
        <f t="shared" ref="P26:P44" si="9">IF(O26=0,"-",O26/$Q26)</f>
        <v>0.83193277310924374</v>
      </c>
      <c r="Q26" s="79">
        <f>'2.1.1. Datos General. Modelos'!O12</f>
        <v>238</v>
      </c>
      <c r="V26" s="112"/>
      <c r="W26" s="112"/>
    </row>
    <row r="27" spans="1:23" ht="10.5" customHeight="1" x14ac:dyDescent="0.2">
      <c r="B27" s="440" t="s">
        <v>6</v>
      </c>
      <c r="C27" s="441"/>
      <c r="D27" s="441"/>
      <c r="E27" s="441"/>
      <c r="F27" s="442"/>
      <c r="G27" s="103">
        <v>11</v>
      </c>
      <c r="H27" s="322">
        <f t="shared" si="5"/>
        <v>0.25</v>
      </c>
      <c r="I27" s="103">
        <v>37</v>
      </c>
      <c r="J27" s="322">
        <f t="shared" si="6"/>
        <v>0.84090909090909094</v>
      </c>
      <c r="K27" s="103">
        <v>34</v>
      </c>
      <c r="L27" s="322">
        <f t="shared" si="7"/>
        <v>0.77272727272727271</v>
      </c>
      <c r="M27" s="103">
        <v>32</v>
      </c>
      <c r="N27" s="322">
        <f t="shared" si="8"/>
        <v>0.72727272727272729</v>
      </c>
      <c r="O27" s="103">
        <v>35</v>
      </c>
      <c r="P27" s="322">
        <f t="shared" si="9"/>
        <v>0.79545454545454541</v>
      </c>
      <c r="Q27" s="79">
        <f>'2.1.1. Datos General. Modelos'!O13</f>
        <v>44</v>
      </c>
    </row>
    <row r="28" spans="1:23" ht="10.5" customHeight="1" x14ac:dyDescent="0.2">
      <c r="B28" s="440" t="s">
        <v>9</v>
      </c>
      <c r="C28" s="441"/>
      <c r="D28" s="441"/>
      <c r="E28" s="441"/>
      <c r="F28" s="442"/>
      <c r="G28" s="103">
        <v>3</v>
      </c>
      <c r="H28" s="322">
        <f t="shared" si="5"/>
        <v>0.15</v>
      </c>
      <c r="I28" s="103">
        <v>14</v>
      </c>
      <c r="J28" s="322">
        <f t="shared" si="6"/>
        <v>0.7</v>
      </c>
      <c r="K28" s="103">
        <v>14</v>
      </c>
      <c r="L28" s="322">
        <f t="shared" si="7"/>
        <v>0.7</v>
      </c>
      <c r="M28" s="103">
        <v>9</v>
      </c>
      <c r="N28" s="322">
        <f t="shared" si="8"/>
        <v>0.45</v>
      </c>
      <c r="O28" s="103">
        <v>15</v>
      </c>
      <c r="P28" s="322">
        <f t="shared" si="9"/>
        <v>0.75</v>
      </c>
      <c r="Q28" s="79">
        <f>'2.1.1. Datos General. Modelos'!O14</f>
        <v>20</v>
      </c>
    </row>
    <row r="29" spans="1:23" ht="10.5" customHeight="1" x14ac:dyDescent="0.2">
      <c r="B29" s="440" t="s">
        <v>10</v>
      </c>
      <c r="C29" s="441"/>
      <c r="D29" s="441"/>
      <c r="E29" s="441"/>
      <c r="F29" s="442"/>
      <c r="G29" s="103">
        <v>15</v>
      </c>
      <c r="H29" s="322">
        <f t="shared" si="5"/>
        <v>0.27272727272727271</v>
      </c>
      <c r="I29" s="103">
        <v>53</v>
      </c>
      <c r="J29" s="322">
        <f t="shared" si="6"/>
        <v>0.96363636363636362</v>
      </c>
      <c r="K29" s="103">
        <v>43</v>
      </c>
      <c r="L29" s="322">
        <f t="shared" si="7"/>
        <v>0.78181818181818186</v>
      </c>
      <c r="M29" s="103">
        <v>19</v>
      </c>
      <c r="N29" s="322">
        <f t="shared" si="8"/>
        <v>0.34545454545454546</v>
      </c>
      <c r="O29" s="103">
        <v>53</v>
      </c>
      <c r="P29" s="322">
        <f t="shared" si="9"/>
        <v>0.96363636363636362</v>
      </c>
      <c r="Q29" s="79">
        <f>'2.1.1. Datos General. Modelos'!O15</f>
        <v>55</v>
      </c>
    </row>
    <row r="30" spans="1:23" ht="10.5" customHeight="1" x14ac:dyDescent="0.2">
      <c r="B30" s="440" t="s">
        <v>5</v>
      </c>
      <c r="C30" s="441"/>
      <c r="D30" s="441"/>
      <c r="E30" s="441"/>
      <c r="F30" s="442"/>
      <c r="G30" s="103">
        <v>10</v>
      </c>
      <c r="H30" s="322">
        <f t="shared" si="5"/>
        <v>0.25641025641025639</v>
      </c>
      <c r="I30" s="103">
        <v>33</v>
      </c>
      <c r="J30" s="322">
        <f t="shared" si="6"/>
        <v>0.84615384615384615</v>
      </c>
      <c r="K30" s="103">
        <v>31</v>
      </c>
      <c r="L30" s="322">
        <f t="shared" si="7"/>
        <v>0.79487179487179482</v>
      </c>
      <c r="M30" s="103">
        <v>26</v>
      </c>
      <c r="N30" s="322">
        <f t="shared" si="8"/>
        <v>0.66666666666666663</v>
      </c>
      <c r="O30" s="103">
        <v>30</v>
      </c>
      <c r="P30" s="322">
        <f t="shared" si="9"/>
        <v>0.76923076923076927</v>
      </c>
      <c r="Q30" s="79">
        <f>'2.1.1. Datos General. Modelos'!O16</f>
        <v>39</v>
      </c>
    </row>
    <row r="31" spans="1:23" ht="10.5" customHeight="1" x14ac:dyDescent="0.2">
      <c r="B31" s="440" t="s">
        <v>4</v>
      </c>
      <c r="C31" s="441"/>
      <c r="D31" s="441"/>
      <c r="E31" s="441"/>
      <c r="F31" s="442"/>
      <c r="G31" s="103">
        <v>2</v>
      </c>
      <c r="H31" s="322">
        <f t="shared" si="5"/>
        <v>0.1111111111111111</v>
      </c>
      <c r="I31" s="103">
        <v>11</v>
      </c>
      <c r="J31" s="322">
        <f t="shared" si="6"/>
        <v>0.61111111111111116</v>
      </c>
      <c r="K31" s="103">
        <v>16</v>
      </c>
      <c r="L31" s="322">
        <f t="shared" si="7"/>
        <v>0.88888888888888884</v>
      </c>
      <c r="M31" s="103">
        <v>5</v>
      </c>
      <c r="N31" s="322">
        <f t="shared" si="8"/>
        <v>0.27777777777777779</v>
      </c>
      <c r="O31" s="103">
        <v>15</v>
      </c>
      <c r="P31" s="322">
        <f t="shared" si="9"/>
        <v>0.83333333333333337</v>
      </c>
      <c r="Q31" s="79">
        <f>'2.1.1. Datos General. Modelos'!O17</f>
        <v>18</v>
      </c>
    </row>
    <row r="32" spans="1:23" ht="10.5" customHeight="1" x14ac:dyDescent="0.2">
      <c r="B32" s="440" t="s">
        <v>3</v>
      </c>
      <c r="C32" s="441"/>
      <c r="D32" s="441"/>
      <c r="E32" s="441"/>
      <c r="F32" s="442"/>
      <c r="G32" s="103">
        <v>40</v>
      </c>
      <c r="H32" s="322">
        <f t="shared" si="5"/>
        <v>0.23529411764705882</v>
      </c>
      <c r="I32" s="103">
        <v>130</v>
      </c>
      <c r="J32" s="322">
        <f t="shared" si="6"/>
        <v>0.76470588235294112</v>
      </c>
      <c r="K32" s="103">
        <v>147</v>
      </c>
      <c r="L32" s="322">
        <f t="shared" si="7"/>
        <v>0.86470588235294121</v>
      </c>
      <c r="M32" s="103">
        <v>110</v>
      </c>
      <c r="N32" s="322">
        <f t="shared" si="8"/>
        <v>0.6470588235294118</v>
      </c>
      <c r="O32" s="103">
        <v>131</v>
      </c>
      <c r="P32" s="322">
        <f t="shared" si="9"/>
        <v>0.77058823529411768</v>
      </c>
      <c r="Q32" s="79">
        <f>'2.1.1. Datos General. Modelos'!O18</f>
        <v>170</v>
      </c>
    </row>
    <row r="33" spans="2:17" ht="10.5" customHeight="1" x14ac:dyDescent="0.2">
      <c r="B33" s="440" t="s">
        <v>11</v>
      </c>
      <c r="C33" s="441"/>
      <c r="D33" s="441"/>
      <c r="E33" s="441"/>
      <c r="F33" s="442"/>
      <c r="G33" s="103">
        <v>31</v>
      </c>
      <c r="H33" s="322">
        <f t="shared" si="5"/>
        <v>0.44927536231884058</v>
      </c>
      <c r="I33" s="103">
        <v>54</v>
      </c>
      <c r="J33" s="322">
        <f t="shared" si="6"/>
        <v>0.78260869565217395</v>
      </c>
      <c r="K33" s="103">
        <v>58</v>
      </c>
      <c r="L33" s="322">
        <f t="shared" si="7"/>
        <v>0.84057971014492749</v>
      </c>
      <c r="M33" s="103">
        <v>44</v>
      </c>
      <c r="N33" s="322">
        <f t="shared" si="8"/>
        <v>0.6376811594202898</v>
      </c>
      <c r="O33" s="103">
        <v>56</v>
      </c>
      <c r="P33" s="322">
        <f t="shared" si="9"/>
        <v>0.81159420289855078</v>
      </c>
      <c r="Q33" s="79">
        <f>'2.1.1. Datos General. Modelos'!O19</f>
        <v>69</v>
      </c>
    </row>
    <row r="34" spans="2:17" ht="10.5" customHeight="1" x14ac:dyDescent="0.2">
      <c r="B34" s="440" t="s">
        <v>12</v>
      </c>
      <c r="C34" s="441"/>
      <c r="D34" s="441"/>
      <c r="E34" s="441"/>
      <c r="F34" s="442"/>
      <c r="G34" s="103">
        <v>124</v>
      </c>
      <c r="H34" s="322">
        <f t="shared" si="5"/>
        <v>0.35327635327635326</v>
      </c>
      <c r="I34" s="103">
        <v>276</v>
      </c>
      <c r="J34" s="322">
        <f t="shared" si="6"/>
        <v>0.78632478632478631</v>
      </c>
      <c r="K34" s="103">
        <v>288</v>
      </c>
      <c r="L34" s="322">
        <f t="shared" si="7"/>
        <v>0.82051282051282048</v>
      </c>
      <c r="M34" s="103">
        <v>191</v>
      </c>
      <c r="N34" s="322">
        <f t="shared" si="8"/>
        <v>0.54415954415954415</v>
      </c>
      <c r="O34" s="103">
        <v>303</v>
      </c>
      <c r="P34" s="322">
        <f t="shared" si="9"/>
        <v>0.86324786324786329</v>
      </c>
      <c r="Q34" s="79">
        <f>'2.1.1. Datos General. Modelos'!O20</f>
        <v>351</v>
      </c>
    </row>
    <row r="35" spans="2:17" ht="10.5" customHeight="1" x14ac:dyDescent="0.2">
      <c r="B35" s="440" t="s">
        <v>2</v>
      </c>
      <c r="C35" s="441"/>
      <c r="D35" s="441"/>
      <c r="E35" s="441"/>
      <c r="F35" s="442"/>
      <c r="G35" s="103">
        <v>12</v>
      </c>
      <c r="H35" s="322">
        <f t="shared" si="5"/>
        <v>0.23076923076923078</v>
      </c>
      <c r="I35" s="103">
        <v>49</v>
      </c>
      <c r="J35" s="322">
        <f t="shared" si="6"/>
        <v>0.94230769230769229</v>
      </c>
      <c r="K35" s="103">
        <v>23</v>
      </c>
      <c r="L35" s="322">
        <f t="shared" si="7"/>
        <v>0.44230769230769229</v>
      </c>
      <c r="M35" s="103">
        <v>43</v>
      </c>
      <c r="N35" s="322">
        <f t="shared" si="8"/>
        <v>0.82692307692307687</v>
      </c>
      <c r="O35" s="103">
        <v>32</v>
      </c>
      <c r="P35" s="322">
        <f t="shared" si="9"/>
        <v>0.61538461538461542</v>
      </c>
      <c r="Q35" s="79">
        <f>'2.1.1. Datos General. Modelos'!O21</f>
        <v>52</v>
      </c>
    </row>
    <row r="36" spans="2:17" ht="10.5" customHeight="1" x14ac:dyDescent="0.2">
      <c r="B36" s="440" t="s">
        <v>1</v>
      </c>
      <c r="C36" s="441"/>
      <c r="D36" s="441"/>
      <c r="E36" s="441"/>
      <c r="F36" s="442"/>
      <c r="G36" s="103">
        <v>5</v>
      </c>
      <c r="H36" s="322">
        <f t="shared" si="5"/>
        <v>0.17857142857142858</v>
      </c>
      <c r="I36" s="103">
        <v>26</v>
      </c>
      <c r="J36" s="322">
        <f t="shared" si="6"/>
        <v>0.9285714285714286</v>
      </c>
      <c r="K36" s="103">
        <v>22</v>
      </c>
      <c r="L36" s="322">
        <f t="shared" si="7"/>
        <v>0.7857142857142857</v>
      </c>
      <c r="M36" s="103">
        <v>20</v>
      </c>
      <c r="N36" s="322">
        <f t="shared" si="8"/>
        <v>0.7142857142857143</v>
      </c>
      <c r="O36" s="103">
        <v>20</v>
      </c>
      <c r="P36" s="322">
        <f t="shared" si="9"/>
        <v>0.7142857142857143</v>
      </c>
      <c r="Q36" s="79">
        <f>'2.1.1. Datos General. Modelos'!O22</f>
        <v>28</v>
      </c>
    </row>
    <row r="37" spans="2:17" ht="10.5" customHeight="1" x14ac:dyDescent="0.2">
      <c r="B37" s="440" t="s">
        <v>8</v>
      </c>
      <c r="C37" s="441"/>
      <c r="D37" s="441"/>
      <c r="E37" s="441"/>
      <c r="F37" s="442"/>
      <c r="G37" s="103">
        <v>7</v>
      </c>
      <c r="H37" s="322">
        <f t="shared" si="5"/>
        <v>0.1206896551724138</v>
      </c>
      <c r="I37" s="103">
        <v>53</v>
      </c>
      <c r="J37" s="322">
        <f t="shared" si="6"/>
        <v>0.91379310344827591</v>
      </c>
      <c r="K37" s="103">
        <v>21</v>
      </c>
      <c r="L37" s="322">
        <f t="shared" si="7"/>
        <v>0.36206896551724138</v>
      </c>
      <c r="M37" s="103">
        <v>44</v>
      </c>
      <c r="N37" s="322">
        <f t="shared" si="8"/>
        <v>0.75862068965517238</v>
      </c>
      <c r="O37" s="103">
        <v>37</v>
      </c>
      <c r="P37" s="322">
        <f t="shared" si="9"/>
        <v>0.63793103448275867</v>
      </c>
      <c r="Q37" s="79">
        <f>'2.1.1. Datos General. Modelos'!O23</f>
        <v>58</v>
      </c>
    </row>
    <row r="38" spans="2:17" ht="10.5" customHeight="1" x14ac:dyDescent="0.2">
      <c r="B38" s="440" t="s">
        <v>13</v>
      </c>
      <c r="C38" s="441"/>
      <c r="D38" s="441"/>
      <c r="E38" s="441"/>
      <c r="F38" s="442"/>
      <c r="G38" s="103">
        <v>0</v>
      </c>
      <c r="H38" s="322" t="str">
        <f t="shared" si="5"/>
        <v>-</v>
      </c>
      <c r="I38" s="103">
        <v>0</v>
      </c>
      <c r="J38" s="322" t="str">
        <f t="shared" si="6"/>
        <v>-</v>
      </c>
      <c r="K38" s="103">
        <v>0</v>
      </c>
      <c r="L38" s="322" t="str">
        <f t="shared" si="7"/>
        <v>-</v>
      </c>
      <c r="M38" s="103">
        <v>0</v>
      </c>
      <c r="N38" s="322" t="str">
        <f t="shared" si="8"/>
        <v>-</v>
      </c>
      <c r="O38" s="103">
        <v>0</v>
      </c>
      <c r="P38" s="322" t="str">
        <f t="shared" si="9"/>
        <v>-</v>
      </c>
      <c r="Q38" s="79">
        <f>'2.1.1. Datos General. Modelos'!O24</f>
        <v>0</v>
      </c>
    </row>
    <row r="39" spans="2:17" ht="10.5" customHeight="1" x14ac:dyDescent="0.2">
      <c r="B39" s="440" t="s">
        <v>14</v>
      </c>
      <c r="C39" s="441"/>
      <c r="D39" s="441"/>
      <c r="E39" s="441"/>
      <c r="F39" s="442"/>
      <c r="G39" s="103">
        <v>6</v>
      </c>
      <c r="H39" s="322">
        <f t="shared" si="5"/>
        <v>0.25</v>
      </c>
      <c r="I39" s="103">
        <v>22</v>
      </c>
      <c r="J39" s="322">
        <f t="shared" si="6"/>
        <v>0.91666666666666663</v>
      </c>
      <c r="K39" s="103">
        <v>14</v>
      </c>
      <c r="L39" s="322">
        <f t="shared" si="7"/>
        <v>0.58333333333333337</v>
      </c>
      <c r="M39" s="103">
        <v>13</v>
      </c>
      <c r="N39" s="322">
        <f t="shared" si="8"/>
        <v>0.54166666666666663</v>
      </c>
      <c r="O39" s="103">
        <v>17</v>
      </c>
      <c r="P39" s="322">
        <f t="shared" si="9"/>
        <v>0.70833333333333337</v>
      </c>
      <c r="Q39" s="79">
        <f>'2.1.1. Datos General. Modelos'!O25</f>
        <v>24</v>
      </c>
    </row>
    <row r="40" spans="2:17" ht="10.5" customHeight="1" x14ac:dyDescent="0.2">
      <c r="B40" s="440" t="s">
        <v>15</v>
      </c>
      <c r="C40" s="441"/>
      <c r="D40" s="441"/>
      <c r="E40" s="441"/>
      <c r="F40" s="442"/>
      <c r="G40" s="103">
        <v>8</v>
      </c>
      <c r="H40" s="322">
        <f t="shared" si="5"/>
        <v>0.53333333333333333</v>
      </c>
      <c r="I40" s="103">
        <v>9</v>
      </c>
      <c r="J40" s="322">
        <f t="shared" si="6"/>
        <v>0.6</v>
      </c>
      <c r="K40" s="103">
        <v>13</v>
      </c>
      <c r="L40" s="322">
        <f t="shared" si="7"/>
        <v>0.8666666666666667</v>
      </c>
      <c r="M40" s="103">
        <v>2</v>
      </c>
      <c r="N40" s="322">
        <f t="shared" si="8"/>
        <v>0.13333333333333333</v>
      </c>
      <c r="O40" s="103">
        <v>15</v>
      </c>
      <c r="P40" s="322">
        <f t="shared" si="9"/>
        <v>1</v>
      </c>
      <c r="Q40" s="79">
        <f>'2.1.1. Datos General. Modelos'!O26</f>
        <v>15</v>
      </c>
    </row>
    <row r="41" spans="2:17" ht="10.5" customHeight="1" x14ac:dyDescent="0.2">
      <c r="B41" s="440" t="s">
        <v>16</v>
      </c>
      <c r="C41" s="441"/>
      <c r="D41" s="441"/>
      <c r="E41" s="441"/>
      <c r="F41" s="442"/>
      <c r="G41" s="103">
        <v>1</v>
      </c>
      <c r="H41" s="322">
        <f t="shared" si="5"/>
        <v>0.25</v>
      </c>
      <c r="I41" s="103">
        <v>3</v>
      </c>
      <c r="J41" s="322">
        <f t="shared" si="6"/>
        <v>0.75</v>
      </c>
      <c r="K41" s="103">
        <v>3</v>
      </c>
      <c r="L41" s="322">
        <f t="shared" si="7"/>
        <v>0.75</v>
      </c>
      <c r="M41" s="103">
        <v>3</v>
      </c>
      <c r="N41" s="322">
        <f t="shared" si="8"/>
        <v>0.75</v>
      </c>
      <c r="O41" s="103">
        <v>2</v>
      </c>
      <c r="P41" s="322">
        <f t="shared" si="9"/>
        <v>0.5</v>
      </c>
      <c r="Q41" s="79">
        <f>'2.1.1. Datos General. Modelos'!O27</f>
        <v>4</v>
      </c>
    </row>
    <row r="42" spans="2:17" ht="10.5" customHeight="1" x14ac:dyDescent="0.2">
      <c r="B42" s="440" t="s">
        <v>17</v>
      </c>
      <c r="C42" s="441"/>
      <c r="D42" s="441"/>
      <c r="E42" s="441"/>
      <c r="F42" s="442"/>
      <c r="G42" s="103">
        <v>0</v>
      </c>
      <c r="H42" s="322" t="str">
        <f t="shared" si="5"/>
        <v>-</v>
      </c>
      <c r="I42" s="103">
        <v>0</v>
      </c>
      <c r="J42" s="322" t="str">
        <f t="shared" si="6"/>
        <v>-</v>
      </c>
      <c r="K42" s="103">
        <v>0</v>
      </c>
      <c r="L42" s="322" t="str">
        <f t="shared" si="7"/>
        <v>-</v>
      </c>
      <c r="M42" s="103">
        <v>0</v>
      </c>
      <c r="N42" s="322" t="str">
        <f t="shared" si="8"/>
        <v>-</v>
      </c>
      <c r="O42" s="103">
        <v>0</v>
      </c>
      <c r="P42" s="322" t="str">
        <f t="shared" si="9"/>
        <v>-</v>
      </c>
      <c r="Q42" s="79">
        <f>'2.1.1. Datos General. Modelos'!O28</f>
        <v>0</v>
      </c>
    </row>
    <row r="43" spans="2:17" ht="10.5" customHeight="1" x14ac:dyDescent="0.2">
      <c r="B43" s="440" t="s">
        <v>0</v>
      </c>
      <c r="C43" s="441"/>
      <c r="D43" s="441"/>
      <c r="E43" s="441"/>
      <c r="F43" s="442"/>
      <c r="G43" s="103">
        <v>1</v>
      </c>
      <c r="H43" s="322">
        <f t="shared" si="5"/>
        <v>0.5</v>
      </c>
      <c r="I43" s="103">
        <v>1</v>
      </c>
      <c r="J43" s="322">
        <f t="shared" si="6"/>
        <v>0.5</v>
      </c>
      <c r="K43" s="103">
        <v>2</v>
      </c>
      <c r="L43" s="322">
        <f t="shared" si="7"/>
        <v>1</v>
      </c>
      <c r="M43" s="103">
        <v>1</v>
      </c>
      <c r="N43" s="322">
        <f t="shared" si="8"/>
        <v>0.5</v>
      </c>
      <c r="O43" s="103">
        <v>2</v>
      </c>
      <c r="P43" s="322">
        <f t="shared" si="9"/>
        <v>1</v>
      </c>
      <c r="Q43" s="79">
        <f>'2.1.1. Datos General. Modelos'!O29</f>
        <v>2</v>
      </c>
    </row>
    <row r="44" spans="2:17" ht="10.5" customHeight="1" x14ac:dyDescent="0.2">
      <c r="B44" s="463" t="str">
        <f>'Anexo II. Términos'!$B$52</f>
        <v>Total nacional</v>
      </c>
      <c r="C44" s="464"/>
      <c r="D44" s="464"/>
      <c r="E44" s="464"/>
      <c r="F44" s="465"/>
      <c r="G44" s="209">
        <f>SUM(G26:G43)</f>
        <v>334</v>
      </c>
      <c r="H44" s="323">
        <f t="shared" si="5"/>
        <v>0.2813816343723673</v>
      </c>
      <c r="I44" s="209">
        <f>SUM(I26:I43)</f>
        <v>984</v>
      </c>
      <c r="J44" s="323">
        <f t="shared" si="6"/>
        <v>0.82898062342038759</v>
      </c>
      <c r="K44" s="209">
        <f>SUM(K26:K43)</f>
        <v>921</v>
      </c>
      <c r="L44" s="323">
        <f t="shared" si="7"/>
        <v>0.77590564448188715</v>
      </c>
      <c r="M44" s="209">
        <f>SUM(M26:M43)</f>
        <v>732</v>
      </c>
      <c r="N44" s="323">
        <f t="shared" si="8"/>
        <v>0.61668070766638583</v>
      </c>
      <c r="O44" s="209">
        <f>SUM(O26:O43)</f>
        <v>961</v>
      </c>
      <c r="P44" s="323">
        <f t="shared" si="9"/>
        <v>0.80960404380791917</v>
      </c>
      <c r="Q44" s="321">
        <f>SUM(Q26:Q43)</f>
        <v>1187</v>
      </c>
    </row>
    <row r="45" spans="2:17" ht="10.5" customHeight="1" x14ac:dyDescent="0.2">
      <c r="B45" s="30" t="str">
        <f>CONCATENATE("* ",'Anexo I. Abreviaturas'!$B$9,": ",'Anexo I. Abreviaturas'!$F$9)</f>
        <v>* % CCAA: Porcentaje sobre el total de esa Comunidad Autónoma</v>
      </c>
      <c r="L45" s="112"/>
      <c r="M45" s="112"/>
      <c r="N45" s="112"/>
      <c r="O45" s="112"/>
      <c r="P45" s="112"/>
      <c r="Q45" s="112"/>
    </row>
    <row r="46" spans="2:17" ht="10.5" customHeight="1" x14ac:dyDescent="0.2">
      <c r="L46" s="112"/>
      <c r="M46" s="112"/>
      <c r="N46" s="112"/>
      <c r="O46" s="112"/>
      <c r="P46" s="112"/>
      <c r="Q46" s="112"/>
    </row>
    <row r="47" spans="2:17" ht="10.5" customHeight="1" x14ac:dyDescent="0.2">
      <c r="L47" s="112"/>
      <c r="M47" s="112"/>
      <c r="N47" s="112"/>
      <c r="O47" s="112"/>
      <c r="P47" s="112"/>
      <c r="Q47" s="112"/>
    </row>
    <row r="48" spans="2:17" ht="10.5" customHeight="1" x14ac:dyDescent="0.2">
      <c r="G48" s="155"/>
      <c r="L48" s="112"/>
      <c r="M48" s="112"/>
      <c r="N48" s="112"/>
      <c r="O48" s="112"/>
      <c r="P48" s="112"/>
      <c r="Q48" s="112"/>
    </row>
    <row r="49" spans="7:17" ht="10.5" customHeight="1" x14ac:dyDescent="0.2">
      <c r="G49" s="155"/>
      <c r="L49" s="112"/>
      <c r="M49" s="112"/>
      <c r="N49" s="112"/>
      <c r="O49" s="112"/>
      <c r="P49" s="112"/>
      <c r="Q49" s="112"/>
    </row>
    <row r="50" spans="7:17" ht="10.5" customHeight="1" x14ac:dyDescent="0.2">
      <c r="L50" s="112"/>
      <c r="M50" s="112"/>
      <c r="N50" s="112"/>
      <c r="O50" s="112"/>
      <c r="P50" s="112"/>
      <c r="Q50" s="112"/>
    </row>
    <row r="51" spans="7:17" ht="10.5" customHeight="1" x14ac:dyDescent="0.2">
      <c r="L51" s="112"/>
      <c r="M51" s="112"/>
      <c r="N51" s="112"/>
      <c r="O51" s="112"/>
      <c r="P51" s="112"/>
      <c r="Q51" s="112"/>
    </row>
    <row r="52" spans="7:17" ht="10.5" customHeight="1" x14ac:dyDescent="0.2">
      <c r="L52" s="112"/>
      <c r="M52" s="112"/>
      <c r="N52" s="112"/>
      <c r="O52" s="112"/>
      <c r="P52" s="112"/>
      <c r="Q52" s="112"/>
    </row>
    <row r="53" spans="7:17" ht="10.5" customHeight="1" x14ac:dyDescent="0.2">
      <c r="L53" s="112"/>
      <c r="M53" s="112"/>
      <c r="N53" s="112"/>
      <c r="O53" s="112"/>
      <c r="P53" s="112"/>
      <c r="Q53" s="112"/>
    </row>
    <row r="54" spans="7:17" ht="10.5" customHeight="1" x14ac:dyDescent="0.2">
      <c r="L54" s="112"/>
      <c r="M54" s="112"/>
      <c r="N54" s="112"/>
      <c r="O54" s="112"/>
      <c r="P54" s="112"/>
      <c r="Q54" s="112"/>
    </row>
    <row r="55" spans="7:17" ht="10.5" customHeight="1" x14ac:dyDescent="0.2"/>
    <row r="56" spans="7:17" ht="10.5" customHeight="1" x14ac:dyDescent="0.2"/>
    <row r="57" spans="7:17" ht="10.5" customHeight="1" x14ac:dyDescent="0.2"/>
    <row r="58" spans="7:17" ht="10.5" customHeight="1" x14ac:dyDescent="0.2"/>
    <row r="59" spans="7:17" ht="10.5" customHeight="1" x14ac:dyDescent="0.2"/>
    <row r="60" spans="7:17" ht="10.5" customHeight="1" x14ac:dyDescent="0.2"/>
    <row r="61" spans="7:17" ht="10.5" customHeight="1" x14ac:dyDescent="0.2"/>
    <row r="62" spans="7:17" ht="10.5" customHeight="1" x14ac:dyDescent="0.2"/>
    <row r="63" spans="7:17" ht="10.5" customHeight="1" x14ac:dyDescent="0.2"/>
    <row r="64" spans="7:17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spans="2:15" ht="10.5" customHeight="1" x14ac:dyDescent="0.2"/>
    <row r="98" spans="2:15" ht="10.5" customHeight="1" x14ac:dyDescent="0.2"/>
    <row r="99" spans="2:15" ht="10.5" customHeight="1" x14ac:dyDescent="0.2"/>
    <row r="100" spans="2:15" ht="10.5" customHeight="1" x14ac:dyDescent="0.2">
      <c r="B100" s="4"/>
    </row>
    <row r="101" spans="2:15" ht="10.5" customHeight="1" x14ac:dyDescent="0.2">
      <c r="B101" s="4"/>
      <c r="G101" s="116"/>
      <c r="I101" s="116"/>
      <c r="K101" s="116"/>
      <c r="M101" s="116"/>
      <c r="O101" s="116"/>
    </row>
    <row r="102" spans="2:15" ht="10.5" customHeight="1" x14ac:dyDescent="0.2">
      <c r="B102" s="4"/>
      <c r="G102" s="4"/>
      <c r="I102" s="4"/>
      <c r="K102" s="4"/>
      <c r="M102" s="4"/>
      <c r="O102" s="4"/>
    </row>
    <row r="103" spans="2:15" ht="10.5" customHeight="1" x14ac:dyDescent="0.2">
      <c r="B103" s="4"/>
      <c r="G103" s="4"/>
      <c r="I103" s="4"/>
      <c r="K103" s="4"/>
      <c r="M103" s="4"/>
      <c r="O103" s="4"/>
    </row>
    <row r="104" spans="2:15" ht="10.5" customHeight="1" x14ac:dyDescent="0.2">
      <c r="B104" s="4"/>
      <c r="G104" s="4"/>
      <c r="I104" s="4"/>
      <c r="K104" s="4"/>
      <c r="M104" s="4"/>
      <c r="O104" s="4"/>
    </row>
    <row r="105" spans="2:15" ht="10.5" customHeight="1" x14ac:dyDescent="0.2">
      <c r="B105" s="4"/>
      <c r="G105" s="4"/>
      <c r="I105" s="4"/>
      <c r="K105" s="4"/>
      <c r="M105" s="4"/>
      <c r="O105" s="4"/>
    </row>
    <row r="106" spans="2:15" ht="10.5" customHeight="1" x14ac:dyDescent="0.2">
      <c r="B106" s="4"/>
      <c r="G106" s="4"/>
      <c r="I106" s="4"/>
      <c r="K106" s="4"/>
      <c r="M106" s="4"/>
      <c r="O106" s="4"/>
    </row>
    <row r="107" spans="2:15" ht="10.5" customHeight="1" x14ac:dyDescent="0.2"/>
    <row r="108" spans="2:15" ht="10.5" customHeight="1" x14ac:dyDescent="0.2">
      <c r="B108" s="4"/>
      <c r="G108" s="4"/>
      <c r="I108" s="4"/>
      <c r="K108" s="4"/>
      <c r="M108" s="4"/>
      <c r="O108" s="4"/>
    </row>
    <row r="109" spans="2:15" ht="10.5" customHeight="1" x14ac:dyDescent="0.2">
      <c r="B109" s="4"/>
      <c r="G109" s="116"/>
      <c r="I109" s="116"/>
      <c r="K109" s="116"/>
      <c r="M109" s="116"/>
      <c r="O109" s="116"/>
    </row>
    <row r="110" spans="2:15" ht="10.5" customHeight="1" x14ac:dyDescent="0.2">
      <c r="B110" s="4"/>
      <c r="G110" s="116"/>
      <c r="I110" s="116"/>
      <c r="K110" s="116"/>
      <c r="M110" s="116"/>
      <c r="O110" s="116"/>
    </row>
    <row r="111" spans="2:15" ht="10.5" customHeight="1" x14ac:dyDescent="0.2">
      <c r="B111" s="4"/>
      <c r="G111" s="116"/>
      <c r="I111" s="116"/>
      <c r="K111" s="116"/>
      <c r="M111" s="116"/>
      <c r="O111" s="116"/>
    </row>
    <row r="112" spans="2:15" ht="10.5" customHeight="1" x14ac:dyDescent="0.2">
      <c r="B112" s="4"/>
      <c r="G112" s="4"/>
      <c r="I112" s="4"/>
      <c r="K112" s="4"/>
      <c r="M112" s="4"/>
      <c r="O112" s="4"/>
    </row>
    <row r="113" spans="2:15" ht="10.5" customHeight="1" x14ac:dyDescent="0.2">
      <c r="B113" s="4"/>
      <c r="G113" s="4"/>
      <c r="I113" s="4"/>
      <c r="K113" s="4"/>
      <c r="M113" s="4"/>
      <c r="O113" s="4"/>
    </row>
    <row r="114" spans="2:15" ht="10.5" customHeight="1" x14ac:dyDescent="0.2">
      <c r="B114" s="4"/>
      <c r="G114" s="4"/>
      <c r="I114" s="4"/>
      <c r="K114" s="4"/>
      <c r="M114" s="4"/>
      <c r="O114" s="4"/>
    </row>
    <row r="115" spans="2:15" ht="10.5" customHeight="1" x14ac:dyDescent="0.2"/>
    <row r="116" spans="2:15" ht="10.5" customHeight="1" x14ac:dyDescent="0.2"/>
    <row r="117" spans="2:15" ht="10.5" customHeight="1" x14ac:dyDescent="0.2"/>
    <row r="118" spans="2:15" ht="10.5" customHeight="1" x14ac:dyDescent="0.2"/>
    <row r="119" spans="2:15" ht="10.5" customHeight="1" x14ac:dyDescent="0.2"/>
    <row r="120" spans="2:15" ht="10.5" customHeight="1" x14ac:dyDescent="0.2"/>
    <row r="121" spans="2:15" ht="10.5" customHeight="1" x14ac:dyDescent="0.2"/>
    <row r="122" spans="2:15" ht="10.5" customHeight="1" x14ac:dyDescent="0.2"/>
    <row r="123" spans="2:15" ht="10.5" customHeight="1" x14ac:dyDescent="0.2"/>
    <row r="124" spans="2:15" ht="10.5" customHeight="1" x14ac:dyDescent="0.2"/>
    <row r="125" spans="2:15" ht="10.5" customHeight="1" x14ac:dyDescent="0.2"/>
    <row r="126" spans="2:15" ht="10.5" customHeight="1" x14ac:dyDescent="0.2"/>
    <row r="127" spans="2:15" ht="10.5" customHeight="1" x14ac:dyDescent="0.2"/>
    <row r="128" spans="2:15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41">
    <mergeCell ref="B7:Q7"/>
    <mergeCell ref="B8:F11"/>
    <mergeCell ref="G8:H10"/>
    <mergeCell ref="I8:J10"/>
    <mergeCell ref="K8:L10"/>
    <mergeCell ref="M8:N10"/>
    <mergeCell ref="O8:P10"/>
    <mergeCell ref="Q8:Q10"/>
    <mergeCell ref="B12:F12"/>
    <mergeCell ref="B13:F13"/>
    <mergeCell ref="B14:F14"/>
    <mergeCell ref="B15:F15"/>
    <mergeCell ref="B16:F16"/>
    <mergeCell ref="B17:F17"/>
    <mergeCell ref="B21:Q21"/>
    <mergeCell ref="B22:F25"/>
    <mergeCell ref="G22:H24"/>
    <mergeCell ref="I22:J24"/>
    <mergeCell ref="K22:L24"/>
    <mergeCell ref="M22:N24"/>
    <mergeCell ref="O22:P24"/>
    <mergeCell ref="Q22:Q24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44:F44"/>
    <mergeCell ref="B38:F38"/>
    <mergeCell ref="B39:F39"/>
    <mergeCell ref="B40:F40"/>
    <mergeCell ref="B41:F41"/>
    <mergeCell ref="B42:F42"/>
    <mergeCell ref="B43:F43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2A00-000000000000}"/>
  </hyperlinks>
  <pageMargins left="0.7" right="0.7" top="0.75" bottom="0.75" header="0.3" footer="0.3"/>
  <pageSetup paperSize="9" scale="74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D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40" width="8.5703125" customWidth="1"/>
  </cols>
  <sheetData>
    <row r="1" spans="1:30" ht="10.5" customHeight="1" x14ac:dyDescent="0.2">
      <c r="P1" s="9"/>
    </row>
    <row r="2" spans="1:30" ht="10.5" customHeight="1" x14ac:dyDescent="0.2">
      <c r="B2" s="31" t="s">
        <v>235</v>
      </c>
      <c r="C2" s="31"/>
      <c r="D2" s="31"/>
      <c r="E2" s="31"/>
      <c r="F2" s="31"/>
      <c r="P2" s="9"/>
    </row>
    <row r="3" spans="1:30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P3" s="9"/>
    </row>
    <row r="4" spans="1:30" ht="10.5" customHeight="1" x14ac:dyDescent="0.2">
      <c r="A4" s="45"/>
      <c r="B4" s="44" t="str">
        <f>Índice!$B$63</f>
        <v>2.4. DATOS DE PERSONAL EN CENTROS DE ATENCIÓN A personas con discapacidad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4"/>
      <c r="P4" s="9"/>
      <c r="Q4" s="4"/>
      <c r="R4" s="4"/>
      <c r="S4" s="4"/>
      <c r="T4" s="4"/>
      <c r="U4" s="4"/>
      <c r="V4" s="4"/>
      <c r="W4" s="4"/>
      <c r="X4" s="4"/>
      <c r="Y4" s="4"/>
    </row>
    <row r="5" spans="1:30" ht="10.5" customHeight="1" x14ac:dyDescent="0.2">
      <c r="A5" s="45"/>
      <c r="B5" s="44" t="str">
        <f>Índice!$B$64</f>
        <v>2.4.1. Personal por tipo de vinculación en centros de atención a personas con discapacidad</v>
      </c>
      <c r="C5" s="44"/>
      <c r="D5" s="44"/>
      <c r="E5" s="44"/>
      <c r="F5" s="44"/>
      <c r="N5" s="4"/>
      <c r="O5" s="4"/>
      <c r="P5" s="9"/>
      <c r="Q5" s="4"/>
      <c r="R5" s="4"/>
      <c r="S5" s="4"/>
      <c r="T5" s="4"/>
      <c r="U5" s="4"/>
      <c r="V5" s="4"/>
      <c r="W5" s="4"/>
      <c r="X5" s="4"/>
      <c r="Y5" s="4"/>
    </row>
    <row r="6" spans="1:30" ht="10.5" customHeight="1" x14ac:dyDescent="0.2">
      <c r="A6" s="45"/>
      <c r="B6" s="44"/>
      <c r="C6" s="44"/>
      <c r="D6" s="44"/>
      <c r="E6" s="44"/>
      <c r="F6" s="44"/>
      <c r="G6" s="134"/>
      <c r="I6" s="134"/>
      <c r="N6" s="4"/>
      <c r="O6" s="4"/>
      <c r="P6" s="9"/>
      <c r="Q6" s="4"/>
      <c r="R6" s="4"/>
      <c r="S6" s="4"/>
      <c r="T6" s="4"/>
      <c r="U6" s="4"/>
      <c r="V6" s="4"/>
      <c r="W6" s="4"/>
    </row>
    <row r="7" spans="1:30" ht="10.5" customHeight="1" x14ac:dyDescent="0.2">
      <c r="A7" s="54"/>
      <c r="B7" s="494" t="str">
        <f>'Anexo I. Abreviaturas'!$B$33</f>
        <v>Centros de atención a personas con discapacidad</v>
      </c>
      <c r="C7" s="495"/>
      <c r="D7" s="495"/>
      <c r="E7" s="495"/>
      <c r="F7" s="495"/>
      <c r="G7" s="495"/>
      <c r="H7" s="495"/>
      <c r="I7" s="495"/>
      <c r="J7" s="495"/>
      <c r="K7" s="496"/>
      <c r="P7" s="166"/>
    </row>
    <row r="8" spans="1:30" ht="10.5" customHeight="1" x14ac:dyDescent="0.2">
      <c r="B8" s="443" t="str">
        <f>'Anexo I. Abreviaturas'!$B$64</f>
        <v>Modelo de gestión</v>
      </c>
      <c r="C8" s="444"/>
      <c r="D8" s="444"/>
      <c r="E8" s="444"/>
      <c r="F8" s="445"/>
      <c r="G8" s="514" t="str">
        <f>'Anexo II. Términos'!$B$13</f>
        <v>Plantilla</v>
      </c>
      <c r="H8" s="479"/>
      <c r="I8" s="514" t="str">
        <f>'Anexo II. Términos'!$B$41</f>
        <v>Subcontratado</v>
      </c>
      <c r="J8" s="479"/>
      <c r="K8" s="283" t="str">
        <f>'Anexo II. Términos'!$B$51</f>
        <v>Total</v>
      </c>
      <c r="L8" s="55"/>
      <c r="M8" s="55"/>
      <c r="P8" s="9"/>
      <c r="Y8" s="55"/>
      <c r="Z8" s="55"/>
      <c r="AA8" s="55"/>
      <c r="AB8" s="55"/>
      <c r="AC8" s="55"/>
      <c r="AD8" s="55"/>
    </row>
    <row r="9" spans="1:30" ht="10.5" customHeight="1" x14ac:dyDescent="0.2">
      <c r="B9" s="449"/>
      <c r="C9" s="450"/>
      <c r="D9" s="450"/>
      <c r="E9" s="450"/>
      <c r="F9" s="451"/>
      <c r="G9" s="173" t="str">
        <f>'Anexo I. Abreviaturas'!$B$16</f>
        <v>Núm.</v>
      </c>
      <c r="H9" s="175" t="str">
        <f>'Anexo I. Abreviaturas'!$B$10</f>
        <v>% Mod.</v>
      </c>
      <c r="I9" s="173" t="str">
        <f>'Anexo I. Abreviaturas'!$B$16</f>
        <v>Núm.</v>
      </c>
      <c r="J9" s="175" t="str">
        <f>'Anexo I. Abreviaturas'!$B$10</f>
        <v>% Mod.</v>
      </c>
      <c r="K9" s="284" t="str">
        <f>'Anexo I. Abreviaturas'!$B$16</f>
        <v>Núm.</v>
      </c>
      <c r="L9" s="325"/>
      <c r="M9" s="74"/>
      <c r="P9" s="9"/>
      <c r="Y9" s="74"/>
    </row>
    <row r="10" spans="1:30" ht="10.5" customHeight="1" x14ac:dyDescent="0.2">
      <c r="A10" s="4"/>
      <c r="B10" s="460" t="str">
        <f>'Anexo II. Términos'!$B$46</f>
        <v>Titularidad pública y gestión privada con lucro</v>
      </c>
      <c r="C10" s="461"/>
      <c r="D10" s="461"/>
      <c r="E10" s="461"/>
      <c r="F10" s="462"/>
      <c r="G10" s="75">
        <v>1040</v>
      </c>
      <c r="H10" s="241">
        <f t="shared" ref="H10:H15" si="0">IF(G10="","",G10/$K10)</f>
        <v>0.98484848484848486</v>
      </c>
      <c r="I10" s="75">
        <v>16</v>
      </c>
      <c r="J10" s="76">
        <f t="shared" ref="J10:J15" si="1">IF(I10="","",I10/$K10)</f>
        <v>1.5151515151515152E-2</v>
      </c>
      <c r="K10" s="77">
        <f>G10+I10</f>
        <v>1056</v>
      </c>
      <c r="L10" s="226"/>
      <c r="M10" s="48"/>
      <c r="P10" s="9"/>
      <c r="Y10" s="48"/>
    </row>
    <row r="11" spans="1:30" ht="10.5" customHeight="1" x14ac:dyDescent="0.2">
      <c r="A11" s="4"/>
      <c r="B11" s="440" t="str">
        <f>'Anexo II. Términos'!$B$47</f>
        <v>Titularidad pública y gestión privada sin lucro</v>
      </c>
      <c r="C11" s="441"/>
      <c r="D11" s="441"/>
      <c r="E11" s="441"/>
      <c r="F11" s="442"/>
      <c r="G11" s="78">
        <v>2095</v>
      </c>
      <c r="H11" s="72">
        <f t="shared" si="0"/>
        <v>0.97487203350395535</v>
      </c>
      <c r="I11" s="78">
        <v>54</v>
      </c>
      <c r="J11" s="72">
        <f t="shared" si="1"/>
        <v>2.5127966496044672E-2</v>
      </c>
      <c r="K11" s="79">
        <f>G11+I11</f>
        <v>2149</v>
      </c>
      <c r="L11" s="51"/>
      <c r="M11" s="50"/>
      <c r="P11" s="9"/>
      <c r="Y11" s="50"/>
    </row>
    <row r="12" spans="1:30" ht="10.5" customHeight="1" x14ac:dyDescent="0.2">
      <c r="A12" s="4"/>
      <c r="B12" s="440" t="str">
        <f>'Anexo II. Términos'!$B$48</f>
        <v>Titularidad y gestión pública</v>
      </c>
      <c r="C12" s="441"/>
      <c r="D12" s="441"/>
      <c r="E12" s="441"/>
      <c r="F12" s="442"/>
      <c r="G12" s="78">
        <v>8450</v>
      </c>
      <c r="H12" s="72">
        <f t="shared" si="0"/>
        <v>0.93236235242193533</v>
      </c>
      <c r="I12" s="78">
        <v>613</v>
      </c>
      <c r="J12" s="72">
        <f t="shared" si="1"/>
        <v>6.7637647578064661E-2</v>
      </c>
      <c r="K12" s="79">
        <f>G12+I12</f>
        <v>9063</v>
      </c>
      <c r="L12" s="226"/>
      <c r="M12" s="48"/>
      <c r="P12" s="9"/>
      <c r="Y12" s="48"/>
    </row>
    <row r="13" spans="1:30" ht="10.5" customHeight="1" x14ac:dyDescent="0.2">
      <c r="A13" s="4"/>
      <c r="B13" s="440" t="str">
        <f>'Anexo II. Términos'!$B$49</f>
        <v>Titularidad y gestión privada con lucro</v>
      </c>
      <c r="C13" s="441"/>
      <c r="D13" s="441"/>
      <c r="E13" s="441"/>
      <c r="F13" s="442"/>
      <c r="G13" s="78">
        <v>2428</v>
      </c>
      <c r="H13" s="72">
        <f t="shared" si="0"/>
        <v>0.97942718838241227</v>
      </c>
      <c r="I13" s="78">
        <v>51</v>
      </c>
      <c r="J13" s="72">
        <f t="shared" si="1"/>
        <v>2.0572811617587738E-2</v>
      </c>
      <c r="K13" s="79">
        <f>G13+I13</f>
        <v>2479</v>
      </c>
      <c r="L13" s="226"/>
      <c r="M13" s="48"/>
      <c r="P13" s="9"/>
      <c r="Y13" s="48"/>
    </row>
    <row r="14" spans="1:30" ht="10.5" customHeight="1" x14ac:dyDescent="0.2">
      <c r="A14" s="4"/>
      <c r="B14" s="457" t="str">
        <f>'Anexo II. Términos'!$B$50</f>
        <v>Titularidad y gestión privada sin lucro</v>
      </c>
      <c r="C14" s="458"/>
      <c r="D14" s="458"/>
      <c r="E14" s="458"/>
      <c r="F14" s="459"/>
      <c r="G14" s="78">
        <v>22406</v>
      </c>
      <c r="H14" s="72">
        <f t="shared" si="0"/>
        <v>0.96660914581535806</v>
      </c>
      <c r="I14" s="78">
        <v>774</v>
      </c>
      <c r="J14" s="72">
        <f t="shared" si="1"/>
        <v>3.3390854184641931E-2</v>
      </c>
      <c r="K14" s="79">
        <f>G14+I14</f>
        <v>23180</v>
      </c>
      <c r="L14" s="226"/>
      <c r="M14" s="48"/>
      <c r="P14" s="9"/>
      <c r="Y14" s="48"/>
    </row>
    <row r="15" spans="1:30" ht="10.5" customHeight="1" x14ac:dyDescent="0.2">
      <c r="B15" s="463" t="str">
        <f>'Anexo II. Términos'!$B$52</f>
        <v>Total nacional</v>
      </c>
      <c r="C15" s="464"/>
      <c r="D15" s="464"/>
      <c r="E15" s="464"/>
      <c r="F15" s="465"/>
      <c r="G15" s="80">
        <f>SUM(G10:G14)</f>
        <v>36419</v>
      </c>
      <c r="H15" s="243">
        <f t="shared" si="0"/>
        <v>0.96023940728241097</v>
      </c>
      <c r="I15" s="80">
        <f>SUM(I10:I14)</f>
        <v>1508</v>
      </c>
      <c r="J15" s="99">
        <f t="shared" si="1"/>
        <v>3.9760592717589055E-2</v>
      </c>
      <c r="K15" s="282">
        <f>SUM(K10:K14)</f>
        <v>37927</v>
      </c>
      <c r="L15" s="228"/>
      <c r="M15" s="82"/>
      <c r="P15" s="9"/>
      <c r="Y15" s="82"/>
    </row>
    <row r="16" spans="1:30" ht="10.5" customHeight="1" x14ac:dyDescent="0.2">
      <c r="B16" s="30" t="str">
        <f>CONCATENATE("* ",'Anexo I. Abreviaturas'!$B$10,": ",'Anexo I. Abreviaturas'!$F$10)</f>
        <v>* % Mod.: Porcentaje sobre el total de ese modelo de gestión</v>
      </c>
      <c r="P16" s="9"/>
    </row>
    <row r="17" spans="1:30" ht="10.5" customHeight="1" x14ac:dyDescent="0.2">
      <c r="A17" s="54"/>
      <c r="B17" s="44"/>
      <c r="C17" s="44"/>
      <c r="D17" s="44"/>
      <c r="E17" s="44"/>
      <c r="F17" s="44"/>
      <c r="P17" s="9"/>
    </row>
    <row r="18" spans="1:30" ht="10.5" customHeight="1" x14ac:dyDescent="0.2">
      <c r="A18" s="54"/>
      <c r="P18" s="9"/>
    </row>
    <row r="19" spans="1:30" ht="10.5" customHeight="1" x14ac:dyDescent="0.2">
      <c r="A19" s="45"/>
      <c r="B19" s="538" t="str">
        <f>'Anexo I. Abreviaturas'!$B$33</f>
        <v>Centros de atención a personas con discapacidad</v>
      </c>
      <c r="C19" s="539"/>
      <c r="D19" s="539"/>
      <c r="E19" s="539"/>
      <c r="F19" s="539"/>
      <c r="G19" s="539"/>
      <c r="H19" s="539"/>
      <c r="I19" s="539"/>
      <c r="J19" s="539"/>
      <c r="K19" s="540"/>
      <c r="N19" s="4"/>
      <c r="O19" s="4"/>
      <c r="P19" s="9"/>
      <c r="Q19" s="4"/>
      <c r="R19" s="4"/>
      <c r="S19" s="4"/>
      <c r="T19" s="4"/>
      <c r="U19" s="4"/>
      <c r="V19" s="4"/>
      <c r="W19" s="4"/>
    </row>
    <row r="20" spans="1:30" ht="10.5" customHeight="1" x14ac:dyDescent="0.2">
      <c r="A20" s="54"/>
      <c r="B20" s="443" t="str">
        <f>'Anexo I. Abreviaturas'!$B$14</f>
        <v>CCAA</v>
      </c>
      <c r="C20" s="444"/>
      <c r="D20" s="444"/>
      <c r="E20" s="444"/>
      <c r="F20" s="445"/>
      <c r="G20" s="514" t="str">
        <f>'Anexo II. Términos'!$B$13</f>
        <v>Plantilla</v>
      </c>
      <c r="H20" s="479"/>
      <c r="I20" s="514" t="str">
        <f>'Anexo II. Términos'!$B$41</f>
        <v>Subcontratado</v>
      </c>
      <c r="J20" s="479"/>
      <c r="K20" s="283" t="str">
        <f>'Anexo II. Términos'!$B$51</f>
        <v>Total</v>
      </c>
      <c r="L20" s="324"/>
      <c r="M20" s="324"/>
      <c r="P20" s="9"/>
    </row>
    <row r="21" spans="1:30" ht="10.5" customHeight="1" x14ac:dyDescent="0.2">
      <c r="B21" s="449"/>
      <c r="C21" s="450"/>
      <c r="D21" s="450"/>
      <c r="E21" s="450"/>
      <c r="F21" s="451"/>
      <c r="G21" s="173" t="str">
        <f>'Anexo I. Abreviaturas'!$B$16</f>
        <v>Núm.</v>
      </c>
      <c r="H21" s="175" t="str">
        <f>'Anexo I. Abreviaturas'!$B$9</f>
        <v>% CCAA</v>
      </c>
      <c r="I21" s="173" t="str">
        <f>'Anexo I. Abreviaturas'!$B$16</f>
        <v>Núm.</v>
      </c>
      <c r="J21" s="175" t="str">
        <f>'Anexo I. Abreviaturas'!$B$9</f>
        <v>% CCAA</v>
      </c>
      <c r="K21" s="284" t="str">
        <f>'Anexo I. Abreviaturas'!$B$16</f>
        <v>Núm.</v>
      </c>
      <c r="L21" s="56"/>
      <c r="M21" s="56"/>
      <c r="P21" s="9"/>
      <c r="Z21" s="55"/>
      <c r="AA21" s="55"/>
      <c r="AB21" s="55"/>
      <c r="AC21" s="55"/>
      <c r="AD21" s="55"/>
    </row>
    <row r="22" spans="1:30" ht="10.5" customHeight="1" x14ac:dyDescent="0.2">
      <c r="B22" s="460" t="s">
        <v>7</v>
      </c>
      <c r="C22" s="461"/>
      <c r="D22" s="461"/>
      <c r="E22" s="461"/>
      <c r="F22" s="462"/>
      <c r="G22" s="75">
        <v>6063</v>
      </c>
      <c r="H22" s="241">
        <f t="shared" ref="H22:H40" si="2">IF(G22="","",G22/$K22)</f>
        <v>0.96299237611181698</v>
      </c>
      <c r="I22" s="75">
        <v>233</v>
      </c>
      <c r="J22" s="76">
        <f t="shared" ref="J22:J40" si="3">IF(I22="","",I22/$K22)</f>
        <v>3.7007623888182975E-2</v>
      </c>
      <c r="K22" s="77">
        <f t="shared" ref="K22:K39" si="4">G22+I22</f>
        <v>6296</v>
      </c>
      <c r="L22" s="107"/>
      <c r="M22" s="107"/>
      <c r="P22" s="9"/>
    </row>
    <row r="23" spans="1:30" ht="10.5" customHeight="1" x14ac:dyDescent="0.2">
      <c r="B23" s="440" t="s">
        <v>6</v>
      </c>
      <c r="C23" s="441"/>
      <c r="D23" s="441"/>
      <c r="E23" s="441"/>
      <c r="F23" s="442"/>
      <c r="G23" s="78">
        <v>1929</v>
      </c>
      <c r="H23" s="72">
        <f t="shared" si="2"/>
        <v>0.96161515453639079</v>
      </c>
      <c r="I23" s="78">
        <v>77</v>
      </c>
      <c r="J23" s="72">
        <f t="shared" si="3"/>
        <v>3.8384845463609173E-2</v>
      </c>
      <c r="K23" s="79">
        <f t="shared" si="4"/>
        <v>2006</v>
      </c>
      <c r="L23" s="108"/>
      <c r="M23" s="72"/>
      <c r="P23" s="9"/>
    </row>
    <row r="24" spans="1:30" ht="10.5" customHeight="1" x14ac:dyDescent="0.2">
      <c r="B24" s="440" t="s">
        <v>9</v>
      </c>
      <c r="C24" s="441"/>
      <c r="D24" s="441"/>
      <c r="E24" s="441"/>
      <c r="F24" s="442"/>
      <c r="G24" s="78">
        <v>588</v>
      </c>
      <c r="H24" s="72">
        <f t="shared" si="2"/>
        <v>0.97190082644628095</v>
      </c>
      <c r="I24" s="78">
        <v>17</v>
      </c>
      <c r="J24" s="72">
        <f t="shared" si="3"/>
        <v>2.809917355371901E-2</v>
      </c>
      <c r="K24" s="79">
        <f t="shared" si="4"/>
        <v>605</v>
      </c>
      <c r="L24" s="129"/>
      <c r="M24" s="72"/>
      <c r="P24" s="9"/>
    </row>
    <row r="25" spans="1:30" ht="10.5" customHeight="1" x14ac:dyDescent="0.2">
      <c r="B25" s="440" t="s">
        <v>10</v>
      </c>
      <c r="C25" s="441"/>
      <c r="D25" s="441"/>
      <c r="E25" s="441"/>
      <c r="F25" s="442"/>
      <c r="G25" s="78">
        <v>1087</v>
      </c>
      <c r="H25" s="72">
        <f t="shared" si="2"/>
        <v>0.98908098271155598</v>
      </c>
      <c r="I25" s="78">
        <v>12</v>
      </c>
      <c r="J25" s="72">
        <f t="shared" si="3"/>
        <v>1.0919017288444041E-2</v>
      </c>
      <c r="K25" s="79">
        <f t="shared" si="4"/>
        <v>1099</v>
      </c>
      <c r="L25" s="129"/>
      <c r="M25" s="72"/>
      <c r="P25" s="9"/>
    </row>
    <row r="26" spans="1:30" ht="10.5" customHeight="1" x14ac:dyDescent="0.2">
      <c r="B26" s="440" t="s">
        <v>5</v>
      </c>
      <c r="C26" s="441"/>
      <c r="D26" s="441"/>
      <c r="E26" s="441"/>
      <c r="F26" s="442"/>
      <c r="G26" s="78">
        <v>1342</v>
      </c>
      <c r="H26" s="72">
        <f t="shared" si="2"/>
        <v>0.9647735442127966</v>
      </c>
      <c r="I26" s="78">
        <v>49</v>
      </c>
      <c r="J26" s="72">
        <f t="shared" si="3"/>
        <v>3.5226455787203452E-2</v>
      </c>
      <c r="K26" s="79">
        <f t="shared" si="4"/>
        <v>1391</v>
      </c>
      <c r="L26" s="129"/>
      <c r="M26" s="72"/>
      <c r="P26" s="9"/>
    </row>
    <row r="27" spans="1:30" ht="10.5" customHeight="1" x14ac:dyDescent="0.2">
      <c r="B27" s="440" t="s">
        <v>4</v>
      </c>
      <c r="C27" s="441"/>
      <c r="D27" s="441"/>
      <c r="E27" s="441"/>
      <c r="F27" s="442"/>
      <c r="G27" s="78">
        <v>540</v>
      </c>
      <c r="H27" s="72">
        <f t="shared" si="2"/>
        <v>0.98720292504570384</v>
      </c>
      <c r="I27" s="78">
        <v>7</v>
      </c>
      <c r="J27" s="72">
        <f t="shared" si="3"/>
        <v>1.2797074954296161E-2</v>
      </c>
      <c r="K27" s="79">
        <f t="shared" si="4"/>
        <v>547</v>
      </c>
      <c r="L27" s="129"/>
      <c r="M27" s="72"/>
      <c r="P27" s="9"/>
    </row>
    <row r="28" spans="1:30" ht="10.5" customHeight="1" x14ac:dyDescent="0.2">
      <c r="B28" s="440" t="s">
        <v>3</v>
      </c>
      <c r="C28" s="441"/>
      <c r="D28" s="441"/>
      <c r="E28" s="441"/>
      <c r="F28" s="442"/>
      <c r="G28" s="78">
        <v>4981</v>
      </c>
      <c r="H28" s="72">
        <f t="shared" si="2"/>
        <v>0.94695817490494294</v>
      </c>
      <c r="I28" s="78">
        <v>279</v>
      </c>
      <c r="J28" s="72">
        <f t="shared" si="3"/>
        <v>5.3041825095057032E-2</v>
      </c>
      <c r="K28" s="79">
        <f t="shared" si="4"/>
        <v>5260</v>
      </c>
      <c r="L28" s="129"/>
      <c r="M28" s="72"/>
      <c r="P28" s="9"/>
    </row>
    <row r="29" spans="1:30" ht="10.5" customHeight="1" x14ac:dyDescent="0.2">
      <c r="B29" s="440" t="s">
        <v>11</v>
      </c>
      <c r="C29" s="441"/>
      <c r="D29" s="441"/>
      <c r="E29" s="441"/>
      <c r="F29" s="442"/>
      <c r="G29" s="78">
        <v>2161</v>
      </c>
      <c r="H29" s="72">
        <f t="shared" si="2"/>
        <v>0.91918332624415144</v>
      </c>
      <c r="I29" s="78">
        <v>190</v>
      </c>
      <c r="J29" s="72">
        <f t="shared" si="3"/>
        <v>8.081667375584857E-2</v>
      </c>
      <c r="K29" s="79">
        <f t="shared" si="4"/>
        <v>2351</v>
      </c>
      <c r="L29" s="129"/>
      <c r="M29" s="72"/>
      <c r="P29" s="9"/>
    </row>
    <row r="30" spans="1:30" ht="10.5" customHeight="1" x14ac:dyDescent="0.2">
      <c r="B30" s="440" t="s">
        <v>12</v>
      </c>
      <c r="C30" s="441"/>
      <c r="D30" s="441"/>
      <c r="E30" s="441"/>
      <c r="F30" s="442"/>
      <c r="G30" s="78">
        <v>8516</v>
      </c>
      <c r="H30" s="72">
        <f t="shared" si="2"/>
        <v>0.96356641774157048</v>
      </c>
      <c r="I30" s="78">
        <v>322</v>
      </c>
      <c r="J30" s="72">
        <f t="shared" si="3"/>
        <v>3.6433582258429506E-2</v>
      </c>
      <c r="K30" s="79">
        <f t="shared" si="4"/>
        <v>8838</v>
      </c>
      <c r="L30" s="129"/>
      <c r="M30" s="72"/>
      <c r="P30" s="9"/>
    </row>
    <row r="31" spans="1:30" ht="10.5" customHeight="1" x14ac:dyDescent="0.2">
      <c r="B31" s="440" t="s">
        <v>2</v>
      </c>
      <c r="C31" s="441"/>
      <c r="D31" s="441"/>
      <c r="E31" s="441"/>
      <c r="F31" s="442"/>
      <c r="G31" s="78">
        <v>2572</v>
      </c>
      <c r="H31" s="72">
        <f t="shared" si="2"/>
        <v>0.94177956792383744</v>
      </c>
      <c r="I31" s="78">
        <v>159</v>
      </c>
      <c r="J31" s="72">
        <f t="shared" si="3"/>
        <v>5.8220432076162579E-2</v>
      </c>
      <c r="K31" s="79">
        <f t="shared" si="4"/>
        <v>2731</v>
      </c>
      <c r="L31" s="129"/>
      <c r="M31" s="72"/>
      <c r="P31" s="9"/>
    </row>
    <row r="32" spans="1:30" ht="10.5" customHeight="1" x14ac:dyDescent="0.2">
      <c r="B32" s="440" t="s">
        <v>1</v>
      </c>
      <c r="C32" s="441"/>
      <c r="D32" s="441"/>
      <c r="E32" s="441"/>
      <c r="F32" s="442"/>
      <c r="G32" s="78">
        <v>1650</v>
      </c>
      <c r="H32" s="72">
        <f t="shared" si="2"/>
        <v>0.98448687350835318</v>
      </c>
      <c r="I32" s="78">
        <v>26</v>
      </c>
      <c r="J32" s="72">
        <f t="shared" si="3"/>
        <v>1.5513126491646777E-2</v>
      </c>
      <c r="K32" s="79">
        <f t="shared" si="4"/>
        <v>1676</v>
      </c>
      <c r="L32" s="129"/>
      <c r="M32" s="72"/>
      <c r="P32" s="9"/>
    </row>
    <row r="33" spans="2:16" ht="10.5" customHeight="1" x14ac:dyDescent="0.2">
      <c r="B33" s="440" t="s">
        <v>8</v>
      </c>
      <c r="C33" s="441"/>
      <c r="D33" s="441"/>
      <c r="E33" s="441"/>
      <c r="F33" s="442"/>
      <c r="G33" s="78">
        <v>2726</v>
      </c>
      <c r="H33" s="72">
        <f t="shared" si="2"/>
        <v>0.97741125851559696</v>
      </c>
      <c r="I33" s="78">
        <v>63</v>
      </c>
      <c r="J33" s="72">
        <f t="shared" si="3"/>
        <v>2.2588741484403013E-2</v>
      </c>
      <c r="K33" s="79">
        <f t="shared" si="4"/>
        <v>2789</v>
      </c>
      <c r="L33" s="129"/>
      <c r="M33" s="72"/>
      <c r="P33" s="9"/>
    </row>
    <row r="34" spans="2:16" ht="10.5" customHeight="1" x14ac:dyDescent="0.2">
      <c r="B34" s="440" t="s">
        <v>13</v>
      </c>
      <c r="C34" s="441"/>
      <c r="D34" s="441"/>
      <c r="E34" s="441"/>
      <c r="F34" s="442"/>
      <c r="G34" s="78">
        <v>0</v>
      </c>
      <c r="H34" s="72" t="e">
        <f t="shared" si="2"/>
        <v>#DIV/0!</v>
      </c>
      <c r="I34" s="78">
        <v>0</v>
      </c>
      <c r="J34" s="72" t="e">
        <f t="shared" si="3"/>
        <v>#DIV/0!</v>
      </c>
      <c r="K34" s="79">
        <f t="shared" si="4"/>
        <v>0</v>
      </c>
      <c r="L34" s="129"/>
      <c r="M34" s="72"/>
      <c r="P34" s="9"/>
    </row>
    <row r="35" spans="2:16" ht="10.5" customHeight="1" x14ac:dyDescent="0.2">
      <c r="B35" s="440" t="s">
        <v>14</v>
      </c>
      <c r="C35" s="441"/>
      <c r="D35" s="441"/>
      <c r="E35" s="441"/>
      <c r="F35" s="442"/>
      <c r="G35" s="78">
        <v>1694</v>
      </c>
      <c r="H35" s="72">
        <f t="shared" si="2"/>
        <v>0.96304718590108018</v>
      </c>
      <c r="I35" s="78">
        <v>65</v>
      </c>
      <c r="J35" s="72">
        <f t="shared" si="3"/>
        <v>3.6952814098919838E-2</v>
      </c>
      <c r="K35" s="79">
        <f t="shared" si="4"/>
        <v>1759</v>
      </c>
      <c r="L35" s="129"/>
      <c r="M35" s="72"/>
      <c r="P35" s="9"/>
    </row>
    <row r="36" spans="2:16" ht="10.5" customHeight="1" x14ac:dyDescent="0.2">
      <c r="B36" s="440" t="s">
        <v>15</v>
      </c>
      <c r="C36" s="441"/>
      <c r="D36" s="441"/>
      <c r="E36" s="441"/>
      <c r="F36" s="442"/>
      <c r="G36" s="78">
        <v>319</v>
      </c>
      <c r="H36" s="72">
        <f t="shared" si="2"/>
        <v>1</v>
      </c>
      <c r="I36" s="78">
        <v>0</v>
      </c>
      <c r="J36" s="72">
        <f t="shared" si="3"/>
        <v>0</v>
      </c>
      <c r="K36" s="79">
        <f t="shared" si="4"/>
        <v>319</v>
      </c>
      <c r="L36" s="129"/>
      <c r="M36" s="72"/>
      <c r="P36" s="9"/>
    </row>
    <row r="37" spans="2:16" ht="10.5" customHeight="1" x14ac:dyDescent="0.2">
      <c r="B37" s="440" t="s">
        <v>16</v>
      </c>
      <c r="C37" s="441"/>
      <c r="D37" s="441"/>
      <c r="E37" s="441"/>
      <c r="F37" s="442"/>
      <c r="G37" s="78">
        <v>143</v>
      </c>
      <c r="H37" s="72">
        <f t="shared" si="2"/>
        <v>0.97945205479452058</v>
      </c>
      <c r="I37" s="78">
        <v>3</v>
      </c>
      <c r="J37" s="72">
        <f t="shared" si="3"/>
        <v>2.0547945205479451E-2</v>
      </c>
      <c r="K37" s="79">
        <f t="shared" si="4"/>
        <v>146</v>
      </c>
      <c r="L37" s="129"/>
      <c r="M37" s="72"/>
      <c r="P37" s="9"/>
    </row>
    <row r="38" spans="2:16" ht="10.5" customHeight="1" x14ac:dyDescent="0.2">
      <c r="B38" s="440" t="s">
        <v>17</v>
      </c>
      <c r="C38" s="441"/>
      <c r="D38" s="441"/>
      <c r="E38" s="441"/>
      <c r="F38" s="442"/>
      <c r="G38" s="78">
        <v>0</v>
      </c>
      <c r="H38" s="72" t="e">
        <f t="shared" si="2"/>
        <v>#DIV/0!</v>
      </c>
      <c r="I38" s="78">
        <v>0</v>
      </c>
      <c r="J38" s="72" t="e">
        <f t="shared" si="3"/>
        <v>#DIV/0!</v>
      </c>
      <c r="K38" s="79">
        <f t="shared" si="4"/>
        <v>0</v>
      </c>
      <c r="L38" s="129"/>
      <c r="M38" s="72"/>
      <c r="P38" s="9"/>
    </row>
    <row r="39" spans="2:16" ht="10.5" customHeight="1" x14ac:dyDescent="0.2">
      <c r="B39" s="440" t="s">
        <v>0</v>
      </c>
      <c r="C39" s="441"/>
      <c r="D39" s="441"/>
      <c r="E39" s="441"/>
      <c r="F39" s="442"/>
      <c r="G39" s="78">
        <v>108</v>
      </c>
      <c r="H39" s="72">
        <f t="shared" si="2"/>
        <v>0.94736842105263153</v>
      </c>
      <c r="I39" s="78">
        <v>6</v>
      </c>
      <c r="J39" s="72">
        <f t="shared" si="3"/>
        <v>5.2631578947368418E-2</v>
      </c>
      <c r="K39" s="79">
        <f t="shared" si="4"/>
        <v>114</v>
      </c>
      <c r="L39" s="129"/>
      <c r="M39" s="72"/>
      <c r="P39" s="9"/>
    </row>
    <row r="40" spans="2:16" ht="10.5" customHeight="1" x14ac:dyDescent="0.2">
      <c r="B40" s="463" t="str">
        <f>'Anexo II. Términos'!$B$52</f>
        <v>Total nacional</v>
      </c>
      <c r="C40" s="464"/>
      <c r="D40" s="464"/>
      <c r="E40" s="464"/>
      <c r="F40" s="465"/>
      <c r="G40" s="80">
        <f>SUM(G22:G39)</f>
        <v>36419</v>
      </c>
      <c r="H40" s="243">
        <f t="shared" si="2"/>
        <v>0.96023940728241097</v>
      </c>
      <c r="I40" s="80">
        <f>SUM(I22:I39)</f>
        <v>1508</v>
      </c>
      <c r="J40" s="99">
        <f t="shared" si="3"/>
        <v>3.9760592717589055E-2</v>
      </c>
      <c r="K40" s="282">
        <f>SUM(K22:K39)</f>
        <v>37927</v>
      </c>
      <c r="L40" s="129"/>
      <c r="M40" s="72"/>
      <c r="P40" s="9"/>
    </row>
    <row r="41" spans="2:16" ht="10.5" customHeight="1" x14ac:dyDescent="0.2">
      <c r="B41" s="30" t="str">
        <f>CONCATENATE("* ",'Anexo I. Abreviaturas'!$B$9,": ",'Anexo I. Abreviaturas'!$F$9)</f>
        <v>* % CCAA: Porcentaje sobre el total de esa Comunidad Autónoma</v>
      </c>
      <c r="C41" s="41"/>
      <c r="D41" s="41"/>
      <c r="E41" s="41"/>
      <c r="F41" s="41"/>
      <c r="G41" s="129"/>
      <c r="H41" s="72"/>
      <c r="I41" s="129"/>
      <c r="J41" s="72"/>
      <c r="K41" s="130"/>
      <c r="L41" s="129"/>
      <c r="M41" s="72"/>
      <c r="P41" s="9"/>
    </row>
    <row r="42" spans="2:16" ht="10.5" customHeight="1" x14ac:dyDescent="0.2">
      <c r="B42" s="41"/>
      <c r="C42" s="41"/>
      <c r="D42" s="41"/>
      <c r="E42" s="41"/>
      <c r="F42" s="41"/>
      <c r="G42" s="129"/>
      <c r="H42" s="72"/>
      <c r="I42" s="129"/>
      <c r="J42" s="72"/>
      <c r="K42" s="130"/>
      <c r="L42" s="129"/>
      <c r="M42" s="72"/>
      <c r="P42" s="9"/>
    </row>
    <row r="43" spans="2:16" ht="10.5" customHeight="1" x14ac:dyDescent="0.2">
      <c r="B43" s="41"/>
      <c r="C43" s="41"/>
      <c r="D43" s="41"/>
      <c r="E43" s="41"/>
      <c r="F43" s="41"/>
      <c r="G43" s="129"/>
      <c r="H43" s="72"/>
      <c r="I43" s="129"/>
      <c r="J43" s="72"/>
      <c r="K43" s="130"/>
      <c r="L43" s="129"/>
      <c r="M43" s="72"/>
      <c r="P43" s="9"/>
    </row>
    <row r="44" spans="2:16" ht="10.5" customHeight="1" x14ac:dyDescent="0.2">
      <c r="B44" s="41"/>
      <c r="C44" s="41"/>
      <c r="D44" s="58"/>
      <c r="E44" s="58"/>
      <c r="F44" s="58"/>
      <c r="G44" s="58"/>
      <c r="H44" s="58"/>
      <c r="I44" s="58"/>
      <c r="J44" s="58"/>
      <c r="K44" s="130"/>
      <c r="L44" s="129"/>
      <c r="M44" s="72"/>
      <c r="P44" s="9"/>
    </row>
    <row r="45" spans="2:16" ht="10.5" customHeight="1" x14ac:dyDescent="0.2">
      <c r="B45" s="41"/>
      <c r="C45" s="41"/>
      <c r="D45" s="65"/>
      <c r="E45" s="60"/>
      <c r="F45" s="61"/>
      <c r="G45" s="62"/>
      <c r="H45" s="63"/>
      <c r="I45" s="64"/>
      <c r="J45" s="64"/>
      <c r="K45" s="130"/>
      <c r="L45" s="129"/>
      <c r="M45" s="72"/>
      <c r="P45" s="9"/>
    </row>
    <row r="46" spans="2:16" ht="10.5" customHeight="1" x14ac:dyDescent="0.2">
      <c r="B46" s="41"/>
      <c r="C46" s="41"/>
      <c r="D46" s="65"/>
      <c r="E46" s="60"/>
      <c r="F46" s="61"/>
      <c r="G46" s="62"/>
      <c r="H46" s="63"/>
      <c r="I46" s="64"/>
      <c r="J46" s="64"/>
      <c r="K46" s="130"/>
      <c r="L46" s="129"/>
      <c r="M46" s="72"/>
      <c r="P46" s="9"/>
    </row>
    <row r="47" spans="2:16" ht="10.5" customHeight="1" x14ac:dyDescent="0.2">
      <c r="B47" s="41"/>
      <c r="C47" s="41"/>
      <c r="D47" s="65"/>
      <c r="E47" s="60"/>
      <c r="F47" s="61"/>
      <c r="G47" s="62"/>
      <c r="H47" s="63"/>
      <c r="I47" s="64"/>
      <c r="J47" s="64"/>
      <c r="K47" s="130"/>
      <c r="L47" s="129"/>
      <c r="M47" s="72"/>
      <c r="P47" s="9"/>
    </row>
    <row r="48" spans="2:16" ht="10.5" customHeight="1" x14ac:dyDescent="0.2">
      <c r="B48" s="41"/>
      <c r="C48" s="41"/>
      <c r="D48" s="65"/>
      <c r="E48" s="60"/>
      <c r="F48" s="61"/>
      <c r="G48" s="62"/>
      <c r="H48" s="63"/>
      <c r="I48" s="64"/>
      <c r="J48" s="64"/>
      <c r="K48" s="130"/>
      <c r="L48" s="129"/>
      <c r="M48" s="72"/>
      <c r="P48" s="9"/>
    </row>
    <row r="49" spans="2:16" ht="10.5" customHeight="1" x14ac:dyDescent="0.2">
      <c r="B49" s="41"/>
      <c r="C49" s="41"/>
      <c r="D49" s="65"/>
      <c r="E49" s="60"/>
      <c r="F49" s="61"/>
      <c r="G49" s="66"/>
      <c r="H49" s="63"/>
      <c r="I49" s="64"/>
      <c r="J49" s="64"/>
      <c r="K49" s="130"/>
      <c r="L49" s="129"/>
      <c r="M49" s="72"/>
      <c r="P49" s="9"/>
    </row>
    <row r="50" spans="2:16" ht="10.5" customHeight="1" x14ac:dyDescent="0.2">
      <c r="B50" s="41"/>
      <c r="C50" s="41"/>
      <c r="D50" s="41"/>
      <c r="E50" s="41"/>
      <c r="F50" s="41"/>
      <c r="G50" s="129"/>
      <c r="H50" s="72"/>
      <c r="I50" s="129"/>
      <c r="J50" s="72"/>
      <c r="K50" s="130"/>
      <c r="L50" s="129"/>
      <c r="M50" s="72"/>
      <c r="P50" s="9"/>
    </row>
    <row r="51" spans="2:16" ht="10.5" customHeight="1" x14ac:dyDescent="0.2">
      <c r="B51" s="41"/>
      <c r="C51" s="41"/>
      <c r="D51" s="41"/>
      <c r="E51" s="41"/>
      <c r="F51" s="41"/>
      <c r="G51" s="129"/>
      <c r="H51" s="72"/>
      <c r="I51" s="129"/>
      <c r="J51" s="72"/>
      <c r="K51" s="130"/>
      <c r="L51" s="129"/>
      <c r="M51" s="72"/>
      <c r="P51" s="9"/>
    </row>
    <row r="52" spans="2:16" ht="10.5" customHeight="1" x14ac:dyDescent="0.2">
      <c r="B52" s="41"/>
      <c r="C52" s="41"/>
      <c r="D52" s="41"/>
      <c r="E52" s="41"/>
      <c r="F52" s="41"/>
      <c r="G52" s="129"/>
      <c r="H52" s="72"/>
      <c r="I52" s="129"/>
      <c r="J52" s="72"/>
      <c r="K52" s="130"/>
      <c r="L52" s="129"/>
      <c r="M52" s="72"/>
      <c r="P52" s="9"/>
    </row>
    <row r="53" spans="2:16" ht="10.5" customHeight="1" x14ac:dyDescent="0.2">
      <c r="B53" s="41"/>
      <c r="C53" s="41"/>
      <c r="D53" s="41"/>
      <c r="E53" s="41"/>
      <c r="F53" s="41"/>
      <c r="G53" s="129"/>
      <c r="H53" s="72"/>
      <c r="I53" s="129"/>
      <c r="J53" s="72"/>
      <c r="K53" s="130"/>
      <c r="L53" s="129"/>
      <c r="M53" s="72"/>
      <c r="P53" s="9"/>
    </row>
    <row r="54" spans="2:16" ht="10.5" customHeight="1" x14ac:dyDescent="0.2">
      <c r="B54" s="41"/>
      <c r="C54" s="41"/>
      <c r="D54" s="41"/>
      <c r="E54" s="41"/>
      <c r="F54" s="41"/>
      <c r="G54" s="129"/>
      <c r="H54" s="72"/>
      <c r="I54" s="129"/>
      <c r="J54" s="72"/>
      <c r="K54" s="130"/>
      <c r="L54" s="129"/>
      <c r="M54" s="72"/>
      <c r="P54" s="9"/>
    </row>
    <row r="55" spans="2:16" ht="10.5" customHeight="1" x14ac:dyDescent="0.2">
      <c r="B55" s="41"/>
      <c r="C55" s="41"/>
      <c r="D55" s="41"/>
      <c r="E55" s="41"/>
      <c r="F55" s="41"/>
      <c r="G55" s="129"/>
      <c r="H55" s="72"/>
      <c r="I55" s="129"/>
      <c r="J55" s="72"/>
      <c r="K55" s="130"/>
      <c r="L55" s="129"/>
      <c r="M55" s="72"/>
      <c r="P55" s="9"/>
    </row>
    <row r="56" spans="2:16" ht="10.5" customHeight="1" x14ac:dyDescent="0.2">
      <c r="B56" s="41"/>
      <c r="C56" s="41"/>
      <c r="D56" s="41"/>
      <c r="E56" s="41"/>
      <c r="F56" s="41"/>
      <c r="G56" s="129"/>
      <c r="H56" s="72"/>
      <c r="I56" s="129"/>
      <c r="J56" s="72"/>
      <c r="K56" s="130"/>
      <c r="L56" s="129"/>
      <c r="M56" s="72"/>
      <c r="P56" s="9"/>
    </row>
    <row r="57" spans="2:16" ht="10.5" customHeight="1" x14ac:dyDescent="0.2">
      <c r="B57" s="41"/>
      <c r="C57" s="41"/>
      <c r="D57" s="41"/>
      <c r="E57" s="41"/>
      <c r="F57" s="41"/>
      <c r="G57" s="129"/>
      <c r="H57" s="72"/>
      <c r="I57" s="129"/>
      <c r="J57" s="72"/>
      <c r="K57" s="130"/>
      <c r="L57" s="129"/>
      <c r="M57" s="72"/>
      <c r="P57" s="9"/>
    </row>
    <row r="58" spans="2:16" ht="10.5" customHeight="1" x14ac:dyDescent="0.2">
      <c r="B58" s="41"/>
      <c r="C58" s="41"/>
      <c r="D58" s="41"/>
      <c r="E58" s="41"/>
      <c r="F58" s="41"/>
      <c r="G58" s="129"/>
      <c r="H58" s="72"/>
      <c r="I58" s="129"/>
      <c r="J58" s="72"/>
      <c r="K58" s="130"/>
      <c r="L58" s="129"/>
      <c r="M58" s="72"/>
      <c r="P58" s="9"/>
    </row>
    <row r="59" spans="2:16" ht="10.5" customHeight="1" x14ac:dyDescent="0.2">
      <c r="B59" s="41"/>
      <c r="C59" s="41"/>
      <c r="D59" s="41"/>
      <c r="E59" s="41"/>
      <c r="F59" s="41"/>
      <c r="G59" s="129"/>
      <c r="H59" s="72"/>
      <c r="I59" s="129"/>
      <c r="J59" s="72"/>
      <c r="K59" s="130"/>
      <c r="L59" s="129"/>
      <c r="M59" s="72"/>
      <c r="P59" s="9"/>
    </row>
    <row r="60" spans="2:16" ht="10.5" customHeight="1" x14ac:dyDescent="0.2">
      <c r="B60" s="41"/>
      <c r="C60" s="41"/>
      <c r="D60" s="41"/>
      <c r="E60" s="41"/>
      <c r="F60" s="41"/>
      <c r="G60" s="129"/>
      <c r="H60" s="72"/>
      <c r="I60" s="129"/>
      <c r="J60" s="72"/>
      <c r="K60" s="130"/>
      <c r="L60" s="129"/>
      <c r="M60" s="72"/>
      <c r="P60" s="9"/>
    </row>
    <row r="61" spans="2:16" ht="10.5" customHeight="1" x14ac:dyDescent="0.2">
      <c r="B61" s="41"/>
      <c r="C61" s="41"/>
      <c r="D61" s="41"/>
      <c r="E61" s="41"/>
      <c r="F61" s="41"/>
      <c r="G61" s="129"/>
      <c r="H61" s="72"/>
      <c r="I61" s="129"/>
      <c r="J61" s="72"/>
      <c r="K61" s="130"/>
      <c r="L61" s="129"/>
      <c r="M61" s="72"/>
      <c r="P61" s="9"/>
    </row>
    <row r="62" spans="2:16" ht="10.5" customHeight="1" x14ac:dyDescent="0.2">
      <c r="B62" s="41"/>
      <c r="C62" s="41"/>
      <c r="D62" s="41"/>
      <c r="E62" s="41"/>
      <c r="F62" s="41"/>
      <c r="G62" s="129"/>
      <c r="H62" s="72"/>
      <c r="I62" s="129"/>
      <c r="J62" s="72"/>
      <c r="K62" s="130"/>
      <c r="L62" s="129"/>
      <c r="M62" s="72"/>
      <c r="P62" s="9"/>
    </row>
    <row r="63" spans="2:16" ht="10.5" customHeight="1" x14ac:dyDescent="0.2">
      <c r="B63" s="41"/>
      <c r="C63" s="41"/>
      <c r="D63" s="41"/>
      <c r="E63" s="41"/>
      <c r="F63" s="41"/>
      <c r="G63" s="129"/>
      <c r="H63" s="72"/>
      <c r="I63" s="129"/>
      <c r="J63" s="72"/>
      <c r="K63" s="130"/>
      <c r="L63" s="129"/>
      <c r="M63" s="72"/>
      <c r="P63" s="9"/>
    </row>
    <row r="64" spans="2:16" ht="10.5" customHeight="1" x14ac:dyDescent="0.2">
      <c r="B64" s="41"/>
      <c r="C64" s="41"/>
      <c r="D64" s="41"/>
      <c r="E64" s="41"/>
      <c r="F64" s="41"/>
      <c r="G64" s="129"/>
      <c r="H64" s="72"/>
      <c r="I64" s="129"/>
      <c r="J64" s="72"/>
      <c r="K64" s="130"/>
      <c r="L64" s="129"/>
      <c r="M64" s="72"/>
      <c r="P64" s="9"/>
    </row>
    <row r="65" spans="2:27" ht="10.5" customHeight="1" x14ac:dyDescent="0.2">
      <c r="B65" s="41"/>
      <c r="C65" s="41"/>
      <c r="D65" s="41"/>
      <c r="E65" s="41"/>
      <c r="F65" s="41"/>
      <c r="G65" s="129"/>
      <c r="H65" s="72"/>
      <c r="I65" s="129"/>
      <c r="J65" s="72"/>
      <c r="K65" s="130"/>
      <c r="L65" s="129"/>
      <c r="M65" s="72"/>
      <c r="P65" s="9"/>
    </row>
    <row r="66" spans="2:27" ht="10.5" customHeight="1" x14ac:dyDescent="0.2">
      <c r="B66" s="41"/>
      <c r="C66" s="41"/>
      <c r="D66" s="41"/>
      <c r="E66" s="41"/>
      <c r="F66" s="41"/>
      <c r="G66" s="129"/>
      <c r="H66" s="72"/>
      <c r="I66" s="129"/>
      <c r="J66" s="72"/>
      <c r="K66" s="130"/>
      <c r="L66" s="129"/>
      <c r="M66" s="72"/>
      <c r="P66" s="9"/>
    </row>
    <row r="67" spans="2:27" ht="10.5" customHeight="1" x14ac:dyDescent="0.2">
      <c r="B67" s="41"/>
      <c r="C67" s="41"/>
      <c r="D67" s="41"/>
      <c r="E67" s="41"/>
      <c r="F67" s="41"/>
      <c r="G67" s="129"/>
      <c r="H67" s="72"/>
      <c r="I67" s="129"/>
      <c r="J67" s="72"/>
      <c r="K67" s="130"/>
      <c r="L67" s="129"/>
      <c r="M67" s="72"/>
      <c r="P67" s="9"/>
    </row>
    <row r="68" spans="2:27" ht="10.5" customHeight="1" x14ac:dyDescent="0.2">
      <c r="B68" s="41"/>
      <c r="C68" s="41"/>
      <c r="D68" s="41"/>
      <c r="E68" s="41"/>
      <c r="F68" s="41"/>
      <c r="G68" s="129"/>
      <c r="H68" s="72"/>
      <c r="I68" s="129"/>
      <c r="J68" s="72"/>
      <c r="K68" s="130"/>
      <c r="L68" s="129"/>
      <c r="M68" s="72"/>
      <c r="P68" s="9"/>
    </row>
    <row r="69" spans="2:27" ht="10.5" customHeight="1" x14ac:dyDescent="0.2">
      <c r="B69" s="41"/>
      <c r="C69" s="41"/>
      <c r="D69" s="41"/>
      <c r="E69" s="41"/>
      <c r="F69" s="41"/>
      <c r="G69" s="129"/>
      <c r="H69" s="72"/>
      <c r="I69" s="129"/>
      <c r="J69" s="72"/>
      <c r="K69" s="130"/>
      <c r="L69" s="129"/>
      <c r="M69" s="72"/>
      <c r="P69" s="9"/>
    </row>
    <row r="70" spans="2:27" ht="10.5" customHeight="1" x14ac:dyDescent="0.2">
      <c r="B70" s="41"/>
      <c r="C70" s="41"/>
      <c r="D70" s="41"/>
      <c r="E70" s="41"/>
      <c r="F70" s="41"/>
      <c r="G70" s="129"/>
      <c r="H70" s="72"/>
      <c r="I70" s="129"/>
      <c r="J70" s="72"/>
      <c r="K70" s="130"/>
      <c r="L70" s="129"/>
      <c r="M70" s="72"/>
      <c r="P70" s="9"/>
    </row>
    <row r="71" spans="2:27" ht="10.5" customHeight="1" x14ac:dyDescent="0.2">
      <c r="B71" s="41"/>
      <c r="C71" s="41"/>
      <c r="D71" s="41"/>
      <c r="E71" s="41"/>
      <c r="F71" s="41"/>
      <c r="G71" s="129"/>
      <c r="H71" s="72"/>
      <c r="I71" s="129"/>
      <c r="J71" s="72"/>
      <c r="K71" s="130"/>
      <c r="L71" s="129"/>
      <c r="M71" s="72"/>
      <c r="P71" s="9"/>
    </row>
    <row r="72" spans="2:27" ht="10.5" customHeight="1" x14ac:dyDescent="0.2">
      <c r="B72" s="41"/>
      <c r="C72" s="41"/>
      <c r="D72" s="41"/>
      <c r="E72" s="41"/>
      <c r="F72" s="41"/>
      <c r="G72" s="129"/>
      <c r="H72" s="72"/>
      <c r="I72" s="129"/>
      <c r="J72" s="72"/>
      <c r="K72" s="130"/>
      <c r="L72" s="129"/>
      <c r="M72" s="72"/>
      <c r="P72" s="9"/>
    </row>
    <row r="73" spans="2:27" ht="10.5" customHeight="1" x14ac:dyDescent="0.2">
      <c r="B73" s="41"/>
      <c r="C73" s="41"/>
      <c r="D73" s="41"/>
      <c r="E73" s="41"/>
      <c r="F73" s="41"/>
      <c r="G73" s="129"/>
      <c r="H73" s="72"/>
      <c r="I73" s="129"/>
      <c r="J73" s="72"/>
      <c r="K73" s="130"/>
      <c r="L73" s="129"/>
      <c r="M73" s="72"/>
      <c r="N73" s="72"/>
      <c r="P73" s="9"/>
      <c r="AA73" s="48"/>
    </row>
    <row r="74" spans="2:27" ht="10.5" customHeight="1" x14ac:dyDescent="0.2">
      <c r="P74" s="9"/>
    </row>
    <row r="75" spans="2:27" ht="10.5" customHeight="1" x14ac:dyDescent="0.2">
      <c r="B75" s="41"/>
      <c r="C75" s="41"/>
      <c r="D75" s="41"/>
      <c r="E75" s="41"/>
      <c r="F75" s="41"/>
      <c r="G75" s="129"/>
      <c r="H75" s="72"/>
      <c r="I75" s="129"/>
      <c r="J75" s="72"/>
      <c r="K75" s="130"/>
      <c r="L75" s="129"/>
      <c r="M75" s="72"/>
      <c r="P75" s="9"/>
    </row>
    <row r="76" spans="2:27" ht="10.5" customHeight="1" x14ac:dyDescent="0.2">
      <c r="B76" s="41"/>
      <c r="C76" s="41"/>
      <c r="D76" s="41"/>
      <c r="E76" s="41"/>
      <c r="F76" s="41"/>
      <c r="G76" s="129"/>
      <c r="H76" s="72"/>
      <c r="I76" s="129"/>
      <c r="J76" s="72"/>
      <c r="K76" s="130"/>
      <c r="L76" s="129"/>
      <c r="M76" s="72"/>
      <c r="P76" s="9"/>
    </row>
    <row r="77" spans="2:27" ht="10.5" customHeight="1" x14ac:dyDescent="0.2"/>
    <row r="78" spans="2:27" ht="10.5" customHeight="1" x14ac:dyDescent="0.2"/>
    <row r="79" spans="2:27" ht="10.5" customHeight="1" x14ac:dyDescent="0.2"/>
    <row r="80" spans="2:27" ht="10.5" customHeight="1" x14ac:dyDescent="0.2"/>
    <row r="81" spans="16:16" ht="10.5" customHeight="1" x14ac:dyDescent="0.2"/>
    <row r="82" spans="16:16" ht="10.5" customHeight="1" x14ac:dyDescent="0.2"/>
    <row r="83" spans="16:16" ht="10.5" customHeight="1" x14ac:dyDescent="0.2"/>
    <row r="84" spans="16:16" ht="10.5" customHeight="1" x14ac:dyDescent="0.2"/>
    <row r="85" spans="16:16" ht="10.5" customHeight="1" x14ac:dyDescent="0.2"/>
    <row r="86" spans="16:16" ht="10.5" customHeight="1" x14ac:dyDescent="0.2"/>
    <row r="87" spans="16:16" ht="10.5" customHeight="1" x14ac:dyDescent="0.2"/>
    <row r="88" spans="16:16" ht="10.5" customHeight="1" x14ac:dyDescent="0.2"/>
    <row r="89" spans="16:16" ht="10.5" customHeight="1" x14ac:dyDescent="0.2"/>
    <row r="90" spans="16:16" ht="10.5" customHeight="1" x14ac:dyDescent="0.2"/>
    <row r="91" spans="16:16" ht="10.5" customHeight="1" x14ac:dyDescent="0.2">
      <c r="P91" s="9"/>
    </row>
    <row r="92" spans="16:16" ht="10.5" customHeight="1" x14ac:dyDescent="0.2">
      <c r="P92" s="9"/>
    </row>
    <row r="93" spans="16:16" ht="10.5" customHeight="1" x14ac:dyDescent="0.2">
      <c r="P93" s="9"/>
    </row>
    <row r="94" spans="16:16" ht="10.5" customHeight="1" x14ac:dyDescent="0.2">
      <c r="P94" s="9"/>
    </row>
    <row r="95" spans="16:16" ht="10.5" customHeight="1" x14ac:dyDescent="0.2">
      <c r="P95" s="9"/>
    </row>
    <row r="96" spans="16:16" ht="10.5" customHeight="1" x14ac:dyDescent="0.2">
      <c r="P96" s="9"/>
    </row>
    <row r="97" spans="2:16" ht="10.5" customHeight="1" x14ac:dyDescent="0.2">
      <c r="P97" s="9"/>
    </row>
    <row r="98" spans="2:16" ht="10.5" customHeight="1" x14ac:dyDescent="0.2">
      <c r="P98" s="9"/>
    </row>
    <row r="99" spans="2:16" ht="10.5" customHeight="1" x14ac:dyDescent="0.2">
      <c r="P99" s="9"/>
    </row>
    <row r="100" spans="2:16" ht="10.5" customHeight="1" x14ac:dyDescent="0.2">
      <c r="B100" s="4"/>
      <c r="G100" s="4"/>
      <c r="I100" s="4"/>
      <c r="P100" s="9"/>
    </row>
    <row r="101" spans="2:16" ht="10.5" customHeight="1" x14ac:dyDescent="0.2">
      <c r="B101" s="4"/>
      <c r="G101" s="116"/>
      <c r="I101" s="4"/>
      <c r="P101" s="9"/>
    </row>
    <row r="102" spans="2:16" ht="10.5" customHeight="1" x14ac:dyDescent="0.2">
      <c r="B102" s="4"/>
      <c r="G102" s="4"/>
      <c r="I102" s="4"/>
      <c r="P102" s="9"/>
    </row>
    <row r="103" spans="2:16" ht="10.5" customHeight="1" x14ac:dyDescent="0.2">
      <c r="B103" s="4"/>
      <c r="G103" s="4"/>
      <c r="I103" s="4"/>
      <c r="P103" s="9"/>
    </row>
    <row r="104" spans="2:16" ht="10.5" customHeight="1" x14ac:dyDescent="0.2">
      <c r="B104" s="4"/>
      <c r="G104" s="4"/>
      <c r="I104" s="4"/>
      <c r="P104" s="9"/>
    </row>
    <row r="105" spans="2:16" ht="10.5" customHeight="1" x14ac:dyDescent="0.2">
      <c r="B105" s="4"/>
      <c r="P105" s="9"/>
    </row>
    <row r="106" spans="2:16" ht="10.5" customHeight="1" x14ac:dyDescent="0.2">
      <c r="B106" s="4"/>
      <c r="G106" s="4"/>
      <c r="I106" s="4"/>
      <c r="P106" s="9"/>
    </row>
    <row r="107" spans="2:16" ht="10.5" customHeight="1" x14ac:dyDescent="0.2">
      <c r="P107" s="9"/>
    </row>
    <row r="108" spans="2:16" ht="10.5" customHeight="1" x14ac:dyDescent="0.2">
      <c r="B108" s="4"/>
      <c r="G108" s="4"/>
      <c r="I108" s="4"/>
      <c r="P108" s="9"/>
    </row>
    <row r="109" spans="2:16" ht="10.5" customHeight="1" x14ac:dyDescent="0.2">
      <c r="B109" s="4"/>
      <c r="G109" s="116"/>
      <c r="I109" s="4"/>
    </row>
    <row r="110" spans="2:16" ht="10.5" customHeight="1" x14ac:dyDescent="0.2">
      <c r="B110" s="4"/>
      <c r="G110" s="4"/>
      <c r="I110" s="4"/>
    </row>
    <row r="111" spans="2:16" ht="10.5" customHeight="1" x14ac:dyDescent="0.2">
      <c r="B111" s="4"/>
      <c r="G111" s="4"/>
      <c r="I111" s="4"/>
    </row>
    <row r="112" spans="2:16" ht="10.5" customHeight="1" x14ac:dyDescent="0.2">
      <c r="B112" s="4"/>
      <c r="G112" s="4"/>
      <c r="I112" s="4"/>
    </row>
    <row r="113" spans="2:9" ht="10.5" customHeight="1" x14ac:dyDescent="0.2">
      <c r="B113" s="4"/>
    </row>
    <row r="114" spans="2:9" ht="10.5" customHeight="1" x14ac:dyDescent="0.2">
      <c r="B114" s="4"/>
      <c r="G114" s="4"/>
      <c r="I114" s="4"/>
    </row>
    <row r="115" spans="2:9" ht="10.5" customHeight="1" x14ac:dyDescent="0.2"/>
    <row r="116" spans="2:9" ht="10.5" customHeight="1" x14ac:dyDescent="0.2"/>
    <row r="117" spans="2:9" ht="10.5" customHeight="1" x14ac:dyDescent="0.2"/>
    <row r="118" spans="2:9" ht="10.5" customHeight="1" x14ac:dyDescent="0.2"/>
    <row r="119" spans="2:9" ht="10.5" customHeight="1" x14ac:dyDescent="0.2"/>
    <row r="120" spans="2:9" ht="10.5" customHeight="1" x14ac:dyDescent="0.2"/>
    <row r="121" spans="2:9" ht="10.5" customHeight="1" x14ac:dyDescent="0.2"/>
    <row r="122" spans="2:9" ht="10.5" customHeight="1" x14ac:dyDescent="0.2"/>
    <row r="123" spans="2:9" ht="10.5" customHeight="1" x14ac:dyDescent="0.2"/>
    <row r="124" spans="2:9" ht="10.5" customHeight="1" x14ac:dyDescent="0.2"/>
    <row r="125" spans="2:9" ht="10.5" customHeight="1" x14ac:dyDescent="0.2"/>
    <row r="126" spans="2:9" ht="10.5" customHeight="1" x14ac:dyDescent="0.2"/>
    <row r="127" spans="2:9" ht="10.5" customHeight="1" x14ac:dyDescent="0.2"/>
    <row r="128" spans="2:9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33">
    <mergeCell ref="B7:K7"/>
    <mergeCell ref="B8:F9"/>
    <mergeCell ref="G8:H8"/>
    <mergeCell ref="I8:J8"/>
    <mergeCell ref="B10:F10"/>
    <mergeCell ref="B11:F11"/>
    <mergeCell ref="B12:F12"/>
    <mergeCell ref="B13:F13"/>
    <mergeCell ref="B14:F14"/>
    <mergeCell ref="B15:F15"/>
    <mergeCell ref="B19:K19"/>
    <mergeCell ref="B20:F21"/>
    <mergeCell ref="G20:H20"/>
    <mergeCell ref="I20:J20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40:F40"/>
    <mergeCell ref="B34:F34"/>
    <mergeCell ref="B35:F35"/>
    <mergeCell ref="B36:F36"/>
    <mergeCell ref="B37:F37"/>
    <mergeCell ref="B38:F38"/>
    <mergeCell ref="B39:F39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2B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X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42" width="8.5703125" customWidth="1"/>
  </cols>
  <sheetData>
    <row r="1" spans="1:24" ht="10.5" customHeight="1" x14ac:dyDescent="0.2">
      <c r="P1" s="9"/>
    </row>
    <row r="2" spans="1:24" ht="10.5" customHeight="1" x14ac:dyDescent="0.2">
      <c r="B2" s="31" t="s">
        <v>235</v>
      </c>
      <c r="C2" s="31"/>
      <c r="D2" s="31"/>
      <c r="E2" s="31"/>
      <c r="F2" s="31"/>
      <c r="P2" s="9"/>
    </row>
    <row r="3" spans="1:24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4" ht="10.5" customHeight="1" x14ac:dyDescent="0.2">
      <c r="A4" s="45"/>
      <c r="V4" s="4"/>
      <c r="W4" s="4"/>
      <c r="X4" s="4"/>
    </row>
    <row r="5" spans="1:24" ht="10.5" customHeight="1" x14ac:dyDescent="0.2">
      <c r="A5" s="45"/>
      <c r="B5" s="44" t="str">
        <f>Índice!$B$65</f>
        <v>2.4.2. Personal por sexo en centros de atención a personas con discapacidad</v>
      </c>
      <c r="C5" s="44"/>
      <c r="D5" s="44"/>
      <c r="E5" s="44"/>
      <c r="F5" s="44"/>
      <c r="K5" s="134"/>
      <c r="P5" s="3"/>
      <c r="R5" s="4"/>
      <c r="S5" s="4"/>
      <c r="T5" s="4"/>
      <c r="U5" s="4"/>
      <c r="V5" s="4"/>
      <c r="W5" s="4"/>
      <c r="X5" s="4"/>
    </row>
    <row r="6" spans="1:24" ht="10.5" customHeight="1" x14ac:dyDescent="0.2">
      <c r="A6" s="45"/>
      <c r="G6" s="134"/>
      <c r="R6" s="4"/>
      <c r="S6" s="4"/>
      <c r="T6" s="4"/>
      <c r="U6" s="4"/>
    </row>
    <row r="7" spans="1:24" ht="10.5" customHeight="1" x14ac:dyDescent="0.2">
      <c r="A7" s="54"/>
      <c r="B7" s="579" t="str">
        <f>'Anexo I. Abreviaturas'!$B$33</f>
        <v>Centros de atención a personas con discapacidad</v>
      </c>
      <c r="C7" s="580"/>
      <c r="D7" s="580"/>
      <c r="E7" s="580"/>
      <c r="F7" s="580"/>
      <c r="G7" s="580"/>
      <c r="H7" s="580"/>
      <c r="I7" s="580"/>
      <c r="J7" s="580"/>
      <c r="K7" s="580"/>
      <c r="L7" s="580"/>
      <c r="M7" s="580"/>
      <c r="N7" s="580"/>
      <c r="O7" s="580"/>
      <c r="P7" s="580"/>
      <c r="Q7" s="580"/>
      <c r="R7" s="580"/>
      <c r="S7" s="580"/>
      <c r="T7" s="580"/>
      <c r="U7" s="581"/>
    </row>
    <row r="8" spans="1:24" ht="10.5" customHeight="1" x14ac:dyDescent="0.2">
      <c r="A8" s="45"/>
      <c r="B8" s="443" t="str">
        <f>'Anexo I. Abreviaturas'!$B$64</f>
        <v>Modelo de gestión</v>
      </c>
      <c r="C8" s="444"/>
      <c r="D8" s="444"/>
      <c r="E8" s="444"/>
      <c r="F8" s="445"/>
      <c r="G8" s="514" t="str">
        <f>'Anexo II. Términos'!$B$13</f>
        <v>Plantilla</v>
      </c>
      <c r="H8" s="515"/>
      <c r="I8" s="515"/>
      <c r="J8" s="515"/>
      <c r="K8" s="479"/>
      <c r="L8" s="514" t="str">
        <f>'Anexo II. Términos'!$B$41</f>
        <v>Subcontratado</v>
      </c>
      <c r="M8" s="515"/>
      <c r="N8" s="515"/>
      <c r="O8" s="515"/>
      <c r="P8" s="479"/>
      <c r="Q8" s="514" t="str">
        <f>'Anexo II. Términos'!$B$51</f>
        <v>Total</v>
      </c>
      <c r="R8" s="515"/>
      <c r="S8" s="515"/>
      <c r="T8" s="515"/>
      <c r="U8" s="479"/>
    </row>
    <row r="9" spans="1:24" ht="10.5" customHeight="1" x14ac:dyDescent="0.2">
      <c r="B9" s="446"/>
      <c r="C9" s="447"/>
      <c r="D9" s="447"/>
      <c r="E9" s="447"/>
      <c r="F9" s="448"/>
      <c r="G9" s="510" t="str">
        <f>'Anexo I. Abreviaturas'!$B$58</f>
        <v>Hombres</v>
      </c>
      <c r="H9" s="511"/>
      <c r="I9" s="511" t="str">
        <f>'Anexo I. Abreviaturas'!$B$65</f>
        <v>Mujeres</v>
      </c>
      <c r="J9" s="511"/>
      <c r="K9" s="175" t="str">
        <f>'Anexo II. Términos'!$B$51</f>
        <v>Total</v>
      </c>
      <c r="L9" s="510" t="str">
        <f>'Anexo I. Abreviaturas'!$B$58</f>
        <v>Hombres</v>
      </c>
      <c r="M9" s="511"/>
      <c r="N9" s="511" t="str">
        <f>'Anexo I. Abreviaturas'!$B$65</f>
        <v>Mujeres</v>
      </c>
      <c r="O9" s="511"/>
      <c r="P9" s="175" t="str">
        <f>'Anexo II. Términos'!$B$51</f>
        <v>Total</v>
      </c>
      <c r="Q9" s="510" t="str">
        <f>'Anexo I. Abreviaturas'!$B$58</f>
        <v>Hombres</v>
      </c>
      <c r="R9" s="511"/>
      <c r="S9" s="511" t="str">
        <f>'Anexo I. Abreviaturas'!$B$65</f>
        <v>Mujeres</v>
      </c>
      <c r="T9" s="511"/>
      <c r="U9" s="175" t="str">
        <f>'Anexo II. Términos'!$B$51</f>
        <v>Total</v>
      </c>
    </row>
    <row r="10" spans="1:24" ht="10.5" customHeight="1" x14ac:dyDescent="0.2">
      <c r="B10" s="446"/>
      <c r="C10" s="447"/>
      <c r="D10" s="447"/>
      <c r="E10" s="447"/>
      <c r="F10" s="448"/>
      <c r="G10" s="52" t="str">
        <f>'Anexo I. Abreviaturas'!$B$16</f>
        <v>Núm.</v>
      </c>
      <c r="H10" s="98" t="str">
        <f>'Anexo I. Abreviaturas'!$B$10</f>
        <v>% Mod.</v>
      </c>
      <c r="I10" s="98" t="str">
        <f>'Anexo I. Abreviaturas'!$B$16</f>
        <v>Núm.</v>
      </c>
      <c r="J10" s="98" t="str">
        <f>'Anexo I. Abreviaturas'!$B$10</f>
        <v>% Mod.</v>
      </c>
      <c r="K10" s="175" t="str">
        <f>'Anexo I. Abreviaturas'!$B$16</f>
        <v>Núm.</v>
      </c>
      <c r="L10" s="52" t="str">
        <f>'Anexo I. Abreviaturas'!$B$16</f>
        <v>Núm.</v>
      </c>
      <c r="M10" s="98" t="str">
        <f>'Anexo I. Abreviaturas'!$B$10</f>
        <v>% Mod.</v>
      </c>
      <c r="N10" s="98" t="str">
        <f>'Anexo I. Abreviaturas'!$B$16</f>
        <v>Núm.</v>
      </c>
      <c r="O10" s="98" t="str">
        <f>'Anexo I. Abreviaturas'!$B$10</f>
        <v>% Mod.</v>
      </c>
      <c r="P10" s="175" t="str">
        <f>'Anexo I. Abreviaturas'!$B$16</f>
        <v>Núm.</v>
      </c>
      <c r="Q10" s="52" t="str">
        <f>'Anexo I. Abreviaturas'!$B$16</f>
        <v>Núm.</v>
      </c>
      <c r="R10" s="98" t="str">
        <f>'Anexo I. Abreviaturas'!$B$10</f>
        <v>% Mod.</v>
      </c>
      <c r="S10" s="98" t="str">
        <f>'Anexo I. Abreviaturas'!$B$16</f>
        <v>Núm.</v>
      </c>
      <c r="T10" s="98" t="str">
        <f>'Anexo I. Abreviaturas'!$B$10</f>
        <v>% Mod.</v>
      </c>
      <c r="U10" s="175" t="str">
        <f>'Anexo I. Abreviaturas'!$B$16</f>
        <v>Núm.</v>
      </c>
    </row>
    <row r="11" spans="1:24" ht="10.5" customHeight="1" x14ac:dyDescent="0.2">
      <c r="A11" s="4"/>
      <c r="B11" s="460" t="str">
        <f>'Anexo II. Términos'!$B$46</f>
        <v>Titularidad pública y gestión privada con lucro</v>
      </c>
      <c r="C11" s="461"/>
      <c r="D11" s="461"/>
      <c r="E11" s="461"/>
      <c r="F11" s="462"/>
      <c r="G11" s="75">
        <v>185</v>
      </c>
      <c r="H11" s="76">
        <f t="shared" ref="H11:H16" si="0">IF(G11=0,"-",G11/$K11)</f>
        <v>0.17788461538461539</v>
      </c>
      <c r="I11" s="168">
        <v>855</v>
      </c>
      <c r="J11" s="76">
        <f t="shared" ref="J11:J16" si="1">IF(I11=0,"-",I11/$K11)</f>
        <v>0.82211538461538458</v>
      </c>
      <c r="K11" s="264">
        <f>G11+I11</f>
        <v>1040</v>
      </c>
      <c r="L11" s="75">
        <v>7</v>
      </c>
      <c r="M11" s="241">
        <f t="shared" ref="M11:M16" si="2">IF(L11=0,"-",L11/$P11)</f>
        <v>0.4375</v>
      </c>
      <c r="N11" s="178">
        <v>9</v>
      </c>
      <c r="O11" s="241">
        <f t="shared" ref="O11:O16" si="3">IF(N11=0,"-",N11/$P11)</f>
        <v>0.5625</v>
      </c>
      <c r="P11" s="264">
        <f>L11+N11</f>
        <v>16</v>
      </c>
      <c r="Q11" s="132">
        <f>G11+L11</f>
        <v>192</v>
      </c>
      <c r="R11" s="263">
        <f t="shared" ref="R11:R16" si="4">Q11/$U11</f>
        <v>0.18181818181818182</v>
      </c>
      <c r="S11" s="265">
        <f>I11+N11</f>
        <v>864</v>
      </c>
      <c r="T11" s="263">
        <f t="shared" ref="T11:T16" si="5">S11/$U11</f>
        <v>0.81818181818181823</v>
      </c>
      <c r="U11" s="264">
        <f>K11+P11</f>
        <v>1056</v>
      </c>
    </row>
    <row r="12" spans="1:24" ht="10.5" customHeight="1" x14ac:dyDescent="0.2">
      <c r="A12" s="4"/>
      <c r="B12" s="440" t="str">
        <f>'Anexo II. Términos'!$B$47</f>
        <v>Titularidad pública y gestión privada sin lucro</v>
      </c>
      <c r="C12" s="441"/>
      <c r="D12" s="441"/>
      <c r="E12" s="441"/>
      <c r="F12" s="442"/>
      <c r="G12" s="78">
        <v>458</v>
      </c>
      <c r="H12" s="72">
        <f t="shared" si="0"/>
        <v>0.21861575178997614</v>
      </c>
      <c r="I12" s="260">
        <v>1637</v>
      </c>
      <c r="J12" s="72">
        <f t="shared" si="1"/>
        <v>0.78138424821002384</v>
      </c>
      <c r="K12" s="179">
        <f>G12+I12</f>
        <v>2095</v>
      </c>
      <c r="L12" s="78">
        <v>17</v>
      </c>
      <c r="M12" s="72">
        <f t="shared" si="2"/>
        <v>0.31481481481481483</v>
      </c>
      <c r="N12" s="260">
        <v>37</v>
      </c>
      <c r="O12" s="72">
        <f t="shared" si="3"/>
        <v>0.68518518518518523</v>
      </c>
      <c r="P12" s="179">
        <f>L12+N12</f>
        <v>54</v>
      </c>
      <c r="Q12" s="133">
        <f>G12+L12</f>
        <v>475</v>
      </c>
      <c r="R12" s="177">
        <f t="shared" si="4"/>
        <v>0.22103303862261517</v>
      </c>
      <c r="S12" s="328">
        <f>I12+N12</f>
        <v>1674</v>
      </c>
      <c r="T12" s="177">
        <f t="shared" si="5"/>
        <v>0.77896696137738486</v>
      </c>
      <c r="U12" s="179">
        <f>K12+P12</f>
        <v>2149</v>
      </c>
    </row>
    <row r="13" spans="1:24" ht="10.5" customHeight="1" x14ac:dyDescent="0.2">
      <c r="A13" s="4"/>
      <c r="B13" s="440" t="str">
        <f>'Anexo II. Términos'!$B$48</f>
        <v>Titularidad y gestión pública</v>
      </c>
      <c r="C13" s="441"/>
      <c r="D13" s="441"/>
      <c r="E13" s="441"/>
      <c r="F13" s="442"/>
      <c r="G13" s="78">
        <v>1641</v>
      </c>
      <c r="H13" s="72">
        <f t="shared" si="0"/>
        <v>0.19420118343195267</v>
      </c>
      <c r="I13" s="260">
        <v>6809</v>
      </c>
      <c r="J13" s="72">
        <f t="shared" si="1"/>
        <v>0.8057988165680473</v>
      </c>
      <c r="K13" s="179">
        <f>G13+I13</f>
        <v>8450</v>
      </c>
      <c r="L13" s="78">
        <v>131</v>
      </c>
      <c r="M13" s="72">
        <f t="shared" si="2"/>
        <v>0.21370309951060359</v>
      </c>
      <c r="N13" s="260">
        <v>482</v>
      </c>
      <c r="O13" s="72">
        <f t="shared" si="3"/>
        <v>0.78629690048939638</v>
      </c>
      <c r="P13" s="179">
        <f>L13+N13</f>
        <v>613</v>
      </c>
      <c r="Q13" s="133">
        <f>G13+L13</f>
        <v>1772</v>
      </c>
      <c r="R13" s="177">
        <f t="shared" si="4"/>
        <v>0.19552024715877744</v>
      </c>
      <c r="S13" s="328">
        <f>I13+N13</f>
        <v>7291</v>
      </c>
      <c r="T13" s="177">
        <f t="shared" si="5"/>
        <v>0.80447975284122253</v>
      </c>
      <c r="U13" s="179">
        <f>K13+P13</f>
        <v>9063</v>
      </c>
    </row>
    <row r="14" spans="1:24" ht="10.5" customHeight="1" x14ac:dyDescent="0.2">
      <c r="A14" s="4"/>
      <c r="B14" s="440" t="str">
        <f>'Anexo II. Términos'!$B$49</f>
        <v>Titularidad y gestión privada con lucro</v>
      </c>
      <c r="C14" s="441"/>
      <c r="D14" s="441"/>
      <c r="E14" s="441"/>
      <c r="F14" s="442"/>
      <c r="G14" s="78">
        <v>558</v>
      </c>
      <c r="H14" s="72">
        <f t="shared" si="0"/>
        <v>0.2298187808896211</v>
      </c>
      <c r="I14" s="260">
        <v>1870</v>
      </c>
      <c r="J14" s="72">
        <f t="shared" si="1"/>
        <v>0.77018121911037896</v>
      </c>
      <c r="K14" s="179">
        <f>G14+I14</f>
        <v>2428</v>
      </c>
      <c r="L14" s="78">
        <v>23</v>
      </c>
      <c r="M14" s="72">
        <f t="shared" si="2"/>
        <v>0.45098039215686275</v>
      </c>
      <c r="N14" s="260">
        <v>28</v>
      </c>
      <c r="O14" s="72">
        <f t="shared" si="3"/>
        <v>0.5490196078431373</v>
      </c>
      <c r="P14" s="179">
        <f>L14+N14</f>
        <v>51</v>
      </c>
      <c r="Q14" s="133">
        <f>G14+L14</f>
        <v>581</v>
      </c>
      <c r="R14" s="177">
        <f t="shared" si="4"/>
        <v>0.23436869705526422</v>
      </c>
      <c r="S14" s="328">
        <f>I14+N14</f>
        <v>1898</v>
      </c>
      <c r="T14" s="177">
        <f t="shared" si="5"/>
        <v>0.7656313029447358</v>
      </c>
      <c r="U14" s="179">
        <f>K14+P14</f>
        <v>2479</v>
      </c>
    </row>
    <row r="15" spans="1:24" ht="10.5" customHeight="1" x14ac:dyDescent="0.2">
      <c r="A15" s="4"/>
      <c r="B15" s="457" t="str">
        <f>'Anexo II. Términos'!$B$50</f>
        <v>Titularidad y gestión privada sin lucro</v>
      </c>
      <c r="C15" s="458"/>
      <c r="D15" s="458"/>
      <c r="E15" s="458"/>
      <c r="F15" s="459"/>
      <c r="G15" s="78">
        <v>4964</v>
      </c>
      <c r="H15" s="72">
        <f t="shared" si="0"/>
        <v>0.22154779969650987</v>
      </c>
      <c r="I15" s="327">
        <v>17442</v>
      </c>
      <c r="J15" s="72">
        <f t="shared" si="1"/>
        <v>0.77845220030349016</v>
      </c>
      <c r="K15" s="179">
        <f>G15+I15</f>
        <v>22406</v>
      </c>
      <c r="L15" s="78">
        <v>206</v>
      </c>
      <c r="M15" s="72">
        <f t="shared" si="2"/>
        <v>0.26614987080103358</v>
      </c>
      <c r="N15" s="260">
        <v>568</v>
      </c>
      <c r="O15" s="72">
        <f t="shared" si="3"/>
        <v>0.73385012919896642</v>
      </c>
      <c r="P15" s="179">
        <f>L15+N15</f>
        <v>774</v>
      </c>
      <c r="Q15" s="133">
        <f>G15+L15</f>
        <v>5170</v>
      </c>
      <c r="R15" s="177">
        <f t="shared" si="4"/>
        <v>0.22303710094909404</v>
      </c>
      <c r="S15" s="328">
        <f>I15+N15</f>
        <v>18010</v>
      </c>
      <c r="T15" s="177">
        <f t="shared" si="5"/>
        <v>0.77696289905090599</v>
      </c>
      <c r="U15" s="179">
        <f>K15+P15</f>
        <v>23180</v>
      </c>
    </row>
    <row r="16" spans="1:24" ht="10.5" customHeight="1" x14ac:dyDescent="0.2">
      <c r="B16" s="463" t="str">
        <f>'Anexo II. Términos'!$B$52</f>
        <v>Total nacional</v>
      </c>
      <c r="C16" s="464"/>
      <c r="D16" s="464"/>
      <c r="E16" s="464"/>
      <c r="F16" s="465"/>
      <c r="G16" s="80">
        <f>SUM(G11:G15)</f>
        <v>7806</v>
      </c>
      <c r="H16" s="99">
        <f t="shared" si="0"/>
        <v>0.21433866937587523</v>
      </c>
      <c r="I16" s="261">
        <f>SUM(I11:I15)</f>
        <v>28613</v>
      </c>
      <c r="J16" s="99">
        <f t="shared" si="1"/>
        <v>0.7856613306241248</v>
      </c>
      <c r="K16" s="329">
        <f>SUM(K11:K15)</f>
        <v>36419</v>
      </c>
      <c r="L16" s="80">
        <f>SUM(L11:L15)</f>
        <v>384</v>
      </c>
      <c r="M16" s="99">
        <f t="shared" si="2"/>
        <v>0.25464190981432361</v>
      </c>
      <c r="N16" s="261">
        <f>SUM(N11:N15)</f>
        <v>1124</v>
      </c>
      <c r="O16" s="99">
        <f t="shared" si="3"/>
        <v>0.74535809018567645</v>
      </c>
      <c r="P16" s="329">
        <f>SUM(P11:P15)</f>
        <v>1508</v>
      </c>
      <c r="Q16" s="80">
        <f>SUM(Q11:Q15)</f>
        <v>8190</v>
      </c>
      <c r="R16" s="99">
        <f t="shared" si="4"/>
        <v>0.21594115010414744</v>
      </c>
      <c r="S16" s="261">
        <f>SUM(S11:S15)</f>
        <v>29737</v>
      </c>
      <c r="T16" s="99">
        <f t="shared" si="5"/>
        <v>0.78405884989585251</v>
      </c>
      <c r="U16" s="329">
        <f>SUM(U11:U15)</f>
        <v>37927</v>
      </c>
    </row>
    <row r="17" spans="1:17" ht="10.5" customHeight="1" x14ac:dyDescent="0.2">
      <c r="B17" s="30" t="str">
        <f>CONCATENATE("* ",'Anexo I. Abreviaturas'!$B$10,": ",'Anexo I. Abreviaturas'!$F$10)</f>
        <v>* % Mod.: Porcentaje sobre el total de ese modelo de gestión</v>
      </c>
    </row>
    <row r="18" spans="1:17" ht="10.5" customHeight="1" x14ac:dyDescent="0.2">
      <c r="A18" s="54"/>
      <c r="B18" s="44"/>
      <c r="C18" s="44"/>
      <c r="D18" s="44"/>
      <c r="E18" s="44"/>
      <c r="F18" s="44"/>
    </row>
    <row r="19" spans="1:17" ht="10.5" customHeight="1" x14ac:dyDescent="0.2">
      <c r="A19" s="54"/>
      <c r="B19" s="72"/>
      <c r="C19" s="72"/>
      <c r="D19" s="72"/>
      <c r="E19" s="72"/>
      <c r="F19" s="72"/>
    </row>
    <row r="20" spans="1:17" ht="10.5" customHeight="1" x14ac:dyDescent="0.2">
      <c r="A20" s="54"/>
      <c r="B20" s="72"/>
      <c r="C20" s="72"/>
      <c r="D20" s="72"/>
      <c r="E20" s="72"/>
      <c r="F20" s="72"/>
    </row>
    <row r="21" spans="1:17" ht="10.5" customHeight="1" x14ac:dyDescent="0.2">
      <c r="A21" s="54"/>
      <c r="B21" s="41"/>
      <c r="C21" s="41"/>
      <c r="D21" s="41"/>
      <c r="E21" s="41"/>
      <c r="F21" s="41"/>
      <c r="G21" s="324"/>
      <c r="H21" s="324"/>
      <c r="I21" s="324"/>
      <c r="J21" s="324"/>
      <c r="K21" s="324"/>
      <c r="L21" s="324"/>
      <c r="M21" s="324"/>
      <c r="N21" s="324"/>
      <c r="O21" s="324"/>
      <c r="P21" s="324"/>
      <c r="Q21" s="326"/>
    </row>
    <row r="22" spans="1:17" ht="10.5" customHeight="1" x14ac:dyDescent="0.2">
      <c r="B22" s="41"/>
      <c r="C22" s="41"/>
      <c r="D22" s="41"/>
      <c r="E22" s="41"/>
      <c r="F22" s="41"/>
      <c r="G22" s="56"/>
      <c r="H22" s="56"/>
      <c r="I22" s="56"/>
      <c r="J22" s="56"/>
      <c r="K22" s="102"/>
      <c r="L22" s="56"/>
      <c r="M22" s="56"/>
      <c r="N22" s="56"/>
      <c r="O22" s="56"/>
      <c r="P22" s="102"/>
      <c r="Q22" s="326"/>
    </row>
    <row r="23" spans="1:17" ht="10.5" customHeight="1" x14ac:dyDescent="0.2">
      <c r="B23" s="41"/>
      <c r="C23" s="41"/>
      <c r="D23" s="41"/>
      <c r="E23" s="41"/>
      <c r="F23" s="41"/>
      <c r="G23" s="107"/>
      <c r="H23" s="107"/>
      <c r="I23" s="107"/>
      <c r="J23" s="107"/>
      <c r="K23" s="102"/>
      <c r="L23" s="107"/>
      <c r="M23" s="107"/>
      <c r="N23" s="107"/>
      <c r="O23" s="107"/>
      <c r="P23" s="102"/>
      <c r="Q23" s="107"/>
    </row>
    <row r="24" spans="1:17" ht="10.5" customHeight="1" x14ac:dyDescent="0.2">
      <c r="B24" s="41"/>
      <c r="C24" s="41"/>
      <c r="D24" s="41"/>
      <c r="E24" s="41"/>
      <c r="F24" s="41"/>
      <c r="G24" s="108"/>
      <c r="H24" s="72"/>
      <c r="I24" s="108"/>
      <c r="J24" s="72"/>
      <c r="K24" s="130"/>
      <c r="L24" s="108"/>
      <c r="M24" s="72"/>
      <c r="N24" s="108"/>
      <c r="O24" s="72"/>
      <c r="P24" s="130"/>
      <c r="Q24" s="130"/>
    </row>
    <row r="25" spans="1:17" ht="10.5" customHeight="1" x14ac:dyDescent="0.2">
      <c r="B25" s="41"/>
      <c r="C25" s="41"/>
      <c r="D25" s="41"/>
      <c r="E25" s="41"/>
      <c r="F25" s="41"/>
      <c r="G25" s="129"/>
      <c r="H25" s="72"/>
      <c r="I25" s="129"/>
      <c r="J25" s="72"/>
      <c r="K25" s="130"/>
      <c r="L25" s="129"/>
      <c r="M25" s="72"/>
      <c r="N25" s="129"/>
      <c r="O25" s="72"/>
      <c r="P25" s="130"/>
      <c r="Q25" s="111"/>
    </row>
    <row r="26" spans="1:17" ht="10.5" customHeight="1" x14ac:dyDescent="0.2">
      <c r="B26" s="41"/>
      <c r="C26" s="41"/>
      <c r="D26" s="41"/>
      <c r="E26" s="41"/>
      <c r="F26" s="41"/>
      <c r="G26" s="129"/>
      <c r="H26" s="72"/>
      <c r="I26" s="129"/>
      <c r="J26" s="72"/>
      <c r="K26" s="130"/>
      <c r="L26" s="129"/>
      <c r="M26" s="72"/>
      <c r="N26" s="129"/>
      <c r="O26" s="72"/>
      <c r="P26" s="130"/>
      <c r="Q26" s="111"/>
    </row>
    <row r="27" spans="1:17" ht="10.5" customHeight="1" x14ac:dyDescent="0.2">
      <c r="B27" s="41"/>
      <c r="C27" s="41"/>
      <c r="D27" s="41"/>
      <c r="E27" s="41"/>
      <c r="F27" s="41"/>
      <c r="G27" s="129"/>
      <c r="H27" s="72"/>
      <c r="I27" s="129"/>
      <c r="J27" s="72"/>
      <c r="K27" s="130"/>
      <c r="L27" s="129"/>
      <c r="M27" s="72"/>
      <c r="N27" s="129"/>
      <c r="O27" s="72"/>
      <c r="P27" s="130"/>
      <c r="Q27" s="111"/>
    </row>
    <row r="28" spans="1:17" ht="10.5" customHeight="1" x14ac:dyDescent="0.2">
      <c r="B28" s="41"/>
      <c r="C28" s="41"/>
      <c r="D28" s="41"/>
      <c r="E28" s="41"/>
      <c r="F28" s="41"/>
      <c r="G28" s="129"/>
      <c r="H28" s="72"/>
      <c r="I28" s="129"/>
      <c r="J28" s="72"/>
      <c r="K28" s="130"/>
      <c r="L28" s="129"/>
      <c r="M28" s="72"/>
      <c r="N28" s="129"/>
      <c r="O28" s="72"/>
      <c r="P28" s="130"/>
      <c r="Q28" s="111"/>
    </row>
    <row r="29" spans="1:17" ht="10.5" customHeight="1" x14ac:dyDescent="0.2">
      <c r="B29" s="41"/>
      <c r="C29" s="41"/>
      <c r="D29" s="41"/>
      <c r="E29" s="41"/>
      <c r="F29" s="41"/>
      <c r="G29" s="129"/>
      <c r="H29" s="72"/>
      <c r="I29" s="129"/>
      <c r="J29" s="72"/>
      <c r="K29" s="130"/>
      <c r="L29" s="129"/>
      <c r="M29" s="72"/>
      <c r="N29" s="129"/>
      <c r="O29" s="72"/>
      <c r="P29" s="130"/>
      <c r="Q29" s="111"/>
    </row>
    <row r="30" spans="1:17" ht="10.5" customHeight="1" x14ac:dyDescent="0.2">
      <c r="B30" s="41"/>
      <c r="C30" s="41"/>
      <c r="D30" s="41"/>
      <c r="E30" s="41"/>
      <c r="F30" s="41"/>
      <c r="G30" s="129"/>
      <c r="H30" s="72"/>
      <c r="I30" s="129"/>
      <c r="J30" s="72"/>
      <c r="K30" s="130"/>
      <c r="L30" s="129"/>
      <c r="M30" s="72"/>
      <c r="N30" s="129"/>
      <c r="O30" s="72"/>
      <c r="P30" s="130"/>
      <c r="Q30" s="111"/>
    </row>
    <row r="31" spans="1:17" ht="10.5" customHeight="1" x14ac:dyDescent="0.2">
      <c r="B31" s="41"/>
      <c r="C31" s="41"/>
      <c r="D31" s="41"/>
      <c r="E31" s="41"/>
      <c r="F31" s="41"/>
      <c r="G31" s="129"/>
      <c r="H31" s="72"/>
      <c r="I31" s="129"/>
      <c r="J31" s="72"/>
      <c r="K31" s="130"/>
      <c r="L31" s="129"/>
      <c r="M31" s="72"/>
      <c r="N31" s="129"/>
      <c r="O31" s="72"/>
      <c r="P31" s="130"/>
      <c r="Q31" s="111"/>
    </row>
    <row r="32" spans="1:17" ht="10.5" customHeight="1" x14ac:dyDescent="0.2">
      <c r="B32" s="41"/>
      <c r="C32" s="41"/>
      <c r="D32" s="41"/>
      <c r="E32" s="41"/>
      <c r="F32" s="41"/>
      <c r="G32" s="129"/>
      <c r="H32" s="72"/>
      <c r="I32" s="129"/>
      <c r="J32" s="72"/>
      <c r="K32" s="130"/>
      <c r="L32" s="129"/>
      <c r="M32" s="72"/>
      <c r="N32" s="129"/>
      <c r="O32" s="72"/>
      <c r="P32" s="130"/>
      <c r="Q32" s="111"/>
    </row>
    <row r="33" spans="2:17" ht="10.5" customHeight="1" x14ac:dyDescent="0.2">
      <c r="B33" s="41"/>
      <c r="C33" s="41"/>
      <c r="D33" s="41"/>
      <c r="E33" s="41"/>
      <c r="F33" s="41"/>
      <c r="G33" s="129"/>
      <c r="H33" s="72"/>
      <c r="I33" s="129"/>
      <c r="J33" s="72"/>
      <c r="K33" s="130"/>
      <c r="L33" s="129"/>
      <c r="M33" s="72"/>
      <c r="N33" s="129"/>
      <c r="O33" s="72"/>
      <c r="P33" s="130"/>
      <c r="Q33" s="111"/>
    </row>
    <row r="34" spans="2:17" ht="10.5" customHeight="1" x14ac:dyDescent="0.2">
      <c r="B34" s="41"/>
      <c r="C34" s="41"/>
      <c r="D34" s="41"/>
      <c r="E34" s="41"/>
      <c r="F34" s="41"/>
      <c r="G34" s="129"/>
      <c r="H34" s="72"/>
      <c r="I34" s="129"/>
      <c r="J34" s="72"/>
      <c r="K34" s="130"/>
      <c r="L34" s="129"/>
      <c r="M34" s="72"/>
      <c r="N34" s="129"/>
      <c r="O34" s="72"/>
      <c r="P34" s="130"/>
      <c r="Q34" s="111"/>
    </row>
    <row r="35" spans="2:17" ht="10.5" customHeight="1" x14ac:dyDescent="0.2">
      <c r="B35" s="41"/>
      <c r="C35" s="41"/>
      <c r="D35" s="41"/>
      <c r="E35" s="41"/>
      <c r="F35" s="41"/>
      <c r="G35" s="129"/>
      <c r="H35" s="72"/>
      <c r="I35" s="129"/>
      <c r="J35" s="72"/>
      <c r="K35" s="130"/>
      <c r="L35" s="129"/>
      <c r="M35" s="72"/>
      <c r="N35" s="129"/>
      <c r="O35" s="72"/>
      <c r="P35" s="130"/>
      <c r="Q35" s="111"/>
    </row>
    <row r="36" spans="2:17" ht="10.5" customHeight="1" x14ac:dyDescent="0.2">
      <c r="B36" s="41"/>
      <c r="C36" s="41"/>
      <c r="D36" s="41"/>
      <c r="E36" s="41"/>
      <c r="F36" s="41"/>
      <c r="G36" s="129"/>
      <c r="H36" s="72"/>
      <c r="I36" s="129"/>
      <c r="J36" s="72"/>
      <c r="K36" s="130"/>
      <c r="L36" s="129"/>
      <c r="M36" s="72"/>
      <c r="N36" s="129"/>
      <c r="O36" s="72"/>
      <c r="P36" s="130"/>
      <c r="Q36" s="111"/>
    </row>
    <row r="37" spans="2:17" ht="10.5" customHeight="1" x14ac:dyDescent="0.2">
      <c r="B37" s="41"/>
      <c r="C37" s="41"/>
      <c r="D37" s="41"/>
      <c r="E37" s="41"/>
      <c r="F37" s="41"/>
      <c r="G37" s="129"/>
      <c r="H37" s="72"/>
      <c r="I37" s="129"/>
      <c r="J37" s="72"/>
      <c r="K37" s="130"/>
      <c r="L37" s="129"/>
      <c r="M37" s="72"/>
      <c r="N37" s="129"/>
      <c r="O37" s="72"/>
      <c r="P37" s="130"/>
      <c r="Q37" s="111"/>
    </row>
    <row r="38" spans="2:17" ht="10.5" customHeight="1" x14ac:dyDescent="0.2">
      <c r="B38" s="41"/>
      <c r="C38" s="41"/>
      <c r="D38" s="41"/>
      <c r="E38" s="41"/>
      <c r="F38" s="41"/>
      <c r="G38" s="129"/>
      <c r="H38" s="72"/>
      <c r="I38" s="129"/>
      <c r="J38" s="72"/>
      <c r="K38" s="130"/>
      <c r="L38" s="129"/>
      <c r="M38" s="72"/>
      <c r="N38" s="129"/>
      <c r="O38" s="72"/>
      <c r="P38" s="130"/>
      <c r="Q38" s="111"/>
    </row>
    <row r="39" spans="2:17" ht="10.5" customHeight="1" x14ac:dyDescent="0.2">
      <c r="B39" s="41"/>
      <c r="C39" s="41"/>
      <c r="D39" s="41"/>
      <c r="E39" s="41"/>
      <c r="F39" s="41"/>
      <c r="G39" s="129"/>
      <c r="H39" s="72"/>
      <c r="I39" s="129"/>
      <c r="J39" s="72"/>
      <c r="K39" s="130"/>
      <c r="L39" s="129"/>
      <c r="M39" s="72"/>
      <c r="N39" s="129"/>
      <c r="O39" s="72"/>
      <c r="P39" s="130"/>
      <c r="Q39" s="111"/>
    </row>
    <row r="40" spans="2:17" ht="10.5" customHeight="1" x14ac:dyDescent="0.2">
      <c r="B40" s="41"/>
      <c r="C40" s="41"/>
      <c r="D40" s="41"/>
      <c r="E40" s="41"/>
      <c r="F40" s="41"/>
      <c r="G40" s="129"/>
      <c r="H40" s="72"/>
      <c r="I40" s="129"/>
      <c r="J40" s="72"/>
      <c r="K40" s="130"/>
      <c r="L40" s="129"/>
      <c r="M40" s="72"/>
      <c r="N40" s="129"/>
      <c r="O40" s="72"/>
      <c r="P40" s="130"/>
      <c r="Q40" s="111"/>
    </row>
    <row r="41" spans="2:17" ht="10.5" customHeight="1" x14ac:dyDescent="0.2">
      <c r="B41" s="41"/>
      <c r="C41" s="41"/>
      <c r="D41" s="41"/>
      <c r="E41" s="41"/>
      <c r="F41" s="41"/>
      <c r="G41" s="129"/>
      <c r="H41" s="72"/>
      <c r="I41" s="129"/>
      <c r="J41" s="72"/>
      <c r="K41" s="130"/>
      <c r="L41" s="129"/>
      <c r="M41" s="72"/>
      <c r="N41" s="129"/>
      <c r="O41" s="72"/>
      <c r="P41" s="130"/>
      <c r="Q41" s="111"/>
    </row>
    <row r="42" spans="2:17" ht="10.5" customHeight="1" x14ac:dyDescent="0.2">
      <c r="B42" s="211"/>
      <c r="C42" s="211"/>
      <c r="D42" s="211"/>
      <c r="E42" s="211"/>
      <c r="F42" s="211"/>
      <c r="G42" s="109"/>
      <c r="H42" s="110"/>
      <c r="I42" s="109"/>
      <c r="J42" s="110"/>
      <c r="K42" s="109"/>
      <c r="L42" s="109"/>
      <c r="M42" s="110"/>
      <c r="N42" s="109"/>
      <c r="O42" s="110"/>
      <c r="P42" s="109"/>
      <c r="Q42" s="109"/>
    </row>
    <row r="43" spans="2:17" ht="10.5" customHeight="1" x14ac:dyDescent="0.2"/>
    <row r="44" spans="2:17" ht="10.5" customHeight="1" x14ac:dyDescent="0.2"/>
    <row r="45" spans="2:17" ht="10.5" customHeight="1" x14ac:dyDescent="0.2"/>
    <row r="46" spans="2:17" ht="10.5" customHeight="1" x14ac:dyDescent="0.2"/>
    <row r="47" spans="2:17" ht="10.5" customHeight="1" x14ac:dyDescent="0.2"/>
    <row r="48" spans="2:17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spans="2:14" ht="10.5" customHeight="1" x14ac:dyDescent="0.2"/>
    <row r="130" spans="2:14" ht="10.5" customHeight="1" x14ac:dyDescent="0.2"/>
    <row r="131" spans="2:14" ht="10.5" customHeight="1" x14ac:dyDescent="0.2"/>
    <row r="132" spans="2:14" ht="10.5" customHeight="1" x14ac:dyDescent="0.2">
      <c r="B132" s="4"/>
      <c r="G132" s="4"/>
      <c r="I132" s="4"/>
      <c r="L132" s="4"/>
      <c r="N132" s="4"/>
    </row>
    <row r="133" spans="2:14" ht="10.5" customHeight="1" x14ac:dyDescent="0.2">
      <c r="B133" s="4"/>
      <c r="G133" s="116"/>
      <c r="I133" s="116"/>
      <c r="L133" s="116"/>
      <c r="N133" s="116"/>
    </row>
    <row r="134" spans="2:14" ht="10.5" customHeight="1" x14ac:dyDescent="0.2">
      <c r="B134" s="4"/>
      <c r="G134" s="4"/>
      <c r="I134" s="4"/>
      <c r="L134" s="4"/>
      <c r="N134" s="4"/>
    </row>
    <row r="135" spans="2:14" ht="10.5" customHeight="1" x14ac:dyDescent="0.2">
      <c r="B135" s="4"/>
      <c r="G135" s="4"/>
      <c r="I135" s="4"/>
      <c r="L135" s="4"/>
      <c r="N135" s="4"/>
    </row>
    <row r="136" spans="2:14" ht="10.5" customHeight="1" x14ac:dyDescent="0.2">
      <c r="B136" s="4"/>
      <c r="G136" s="4"/>
      <c r="I136" s="4"/>
      <c r="L136" s="4"/>
      <c r="N136" s="4"/>
    </row>
    <row r="137" spans="2:14" ht="10.5" customHeight="1" x14ac:dyDescent="0.2">
      <c r="B137" s="4"/>
    </row>
    <row r="138" spans="2:14" ht="10.5" customHeight="1" x14ac:dyDescent="0.2">
      <c r="B138" s="4"/>
      <c r="G138" s="4"/>
      <c r="I138" s="4"/>
      <c r="L138" s="4"/>
      <c r="N138" s="4"/>
    </row>
    <row r="139" spans="2:14" ht="10.5" customHeight="1" x14ac:dyDescent="0.2"/>
    <row r="140" spans="2:14" ht="10.5" customHeight="1" x14ac:dyDescent="0.2"/>
    <row r="141" spans="2:14" ht="10.5" customHeight="1" x14ac:dyDescent="0.2"/>
    <row r="142" spans="2:14" ht="10.5" customHeight="1" x14ac:dyDescent="0.2"/>
    <row r="143" spans="2:14" ht="10.5" customHeight="1" x14ac:dyDescent="0.2"/>
    <row r="144" spans="2:1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17"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  <mergeCell ref="B16:F16"/>
    <mergeCell ref="S9:T9"/>
    <mergeCell ref="B11:F11"/>
    <mergeCell ref="B12:F12"/>
    <mergeCell ref="B13:F13"/>
    <mergeCell ref="B14:F14"/>
    <mergeCell ref="B15:F15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2C00-000000000000}"/>
  </hyperlinks>
  <pageMargins left="0.7" right="0.7" top="0.75" bottom="0.75" header="0.3" footer="0.3"/>
  <pageSetup paperSize="9" scale="59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B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42" width="8.5703125" customWidth="1"/>
  </cols>
  <sheetData>
    <row r="1" spans="1:28" ht="10.5" customHeight="1" x14ac:dyDescent="0.2">
      <c r="P1" s="9"/>
      <c r="Q1" s="9"/>
    </row>
    <row r="2" spans="1:28" ht="10.5" customHeight="1" x14ac:dyDescent="0.2">
      <c r="B2" s="31" t="s">
        <v>235</v>
      </c>
      <c r="C2" s="31"/>
      <c r="D2" s="31"/>
      <c r="E2" s="31"/>
      <c r="F2" s="31"/>
      <c r="P2" s="9"/>
      <c r="Q2" s="9"/>
    </row>
    <row r="3" spans="1:28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P3" s="9"/>
      <c r="Q3" s="9"/>
    </row>
    <row r="4" spans="1:28" ht="10.5" customHeight="1" x14ac:dyDescent="0.2">
      <c r="A4" s="45"/>
      <c r="O4" s="4"/>
      <c r="P4" s="9"/>
      <c r="Q4" s="9"/>
      <c r="R4" s="4"/>
      <c r="S4" s="4"/>
      <c r="T4" s="4"/>
      <c r="U4" s="4"/>
      <c r="V4" s="4"/>
    </row>
    <row r="5" spans="1:28" ht="10.5" customHeight="1" x14ac:dyDescent="0.2">
      <c r="A5" s="45"/>
      <c r="B5" s="44" t="str">
        <f>Índice!$B$66</f>
        <v>2.4.3. Personal por tipo de jornada en centros de atención a personas con discapacidad</v>
      </c>
      <c r="C5" s="44"/>
      <c r="D5" s="44"/>
      <c r="E5" s="44"/>
      <c r="F5" s="44"/>
      <c r="O5" s="4"/>
      <c r="P5" s="9"/>
      <c r="Q5" s="9"/>
      <c r="R5" s="4"/>
      <c r="S5" s="4"/>
      <c r="T5" s="4"/>
      <c r="U5" s="4"/>
      <c r="V5" s="4"/>
    </row>
    <row r="6" spans="1:28" ht="10.5" customHeight="1" x14ac:dyDescent="0.2">
      <c r="A6" s="45"/>
      <c r="O6" s="4"/>
      <c r="P6" s="9"/>
      <c r="Q6" s="9"/>
      <c r="R6" s="4"/>
      <c r="S6" s="4"/>
      <c r="T6" s="4"/>
      <c r="U6" s="4"/>
      <c r="V6" s="4"/>
    </row>
    <row r="7" spans="1:28" ht="10.5" customHeight="1" x14ac:dyDescent="0.2">
      <c r="A7" s="54"/>
      <c r="B7" s="579" t="str">
        <f>'Anexo I. Abreviaturas'!$B$33</f>
        <v>Centros de atención a personas con discapacidad</v>
      </c>
      <c r="C7" s="580"/>
      <c r="D7" s="580"/>
      <c r="E7" s="580"/>
      <c r="F7" s="580"/>
      <c r="G7" s="580"/>
      <c r="H7" s="580"/>
      <c r="I7" s="580"/>
      <c r="J7" s="580"/>
      <c r="K7" s="581"/>
      <c r="P7" s="166"/>
      <c r="Q7" s="166"/>
    </row>
    <row r="8" spans="1:28" ht="10.5" customHeight="1" x14ac:dyDescent="0.2">
      <c r="B8" s="443" t="str">
        <f>'Anexo I. Abreviaturas'!$B$64</f>
        <v>Modelo de gestión</v>
      </c>
      <c r="C8" s="444"/>
      <c r="D8" s="444"/>
      <c r="E8" s="444"/>
      <c r="F8" s="445"/>
      <c r="G8" s="436" t="str">
        <f>'Anexo I. Abreviaturas'!$B$59</f>
        <v>Jornada completa</v>
      </c>
      <c r="H8" s="437"/>
      <c r="I8" s="452" t="str">
        <f>'Anexo I. Abreviaturas'!$B$61</f>
        <v>Jornada parcial</v>
      </c>
      <c r="J8" s="437"/>
      <c r="K8" s="88" t="str">
        <f>'Anexo II. Términos'!$B$51</f>
        <v>Total</v>
      </c>
      <c r="L8" s="55"/>
      <c r="M8" s="55"/>
      <c r="N8" s="55"/>
      <c r="P8" s="9"/>
      <c r="Q8" s="9"/>
      <c r="AA8" s="55"/>
      <c r="AB8" s="55"/>
    </row>
    <row r="9" spans="1:28" ht="10.5" customHeight="1" x14ac:dyDescent="0.2">
      <c r="B9" s="449"/>
      <c r="C9" s="450"/>
      <c r="D9" s="450"/>
      <c r="E9" s="450"/>
      <c r="F9" s="451"/>
      <c r="G9" s="173" t="str">
        <f>'Anexo I. Abreviaturas'!$B$16</f>
        <v>Núm.</v>
      </c>
      <c r="H9" s="175" t="str">
        <f>'Anexo I. Abreviaturas'!$B$10</f>
        <v>% Mod.</v>
      </c>
      <c r="I9" s="181" t="str">
        <f>'Anexo I. Abreviaturas'!$B$16</f>
        <v>Núm.</v>
      </c>
      <c r="J9" s="175" t="str">
        <f>'Anexo I. Abreviaturas'!$B$10</f>
        <v>% Mod.</v>
      </c>
      <c r="K9" s="284" t="str">
        <f>'Anexo I. Abreviaturas'!$B$16</f>
        <v>Núm.</v>
      </c>
      <c r="L9" s="325"/>
      <c r="M9" s="74"/>
      <c r="N9" s="73"/>
      <c r="P9" s="9"/>
      <c r="Q9" s="9"/>
    </row>
    <row r="10" spans="1:28" ht="10.5" customHeight="1" x14ac:dyDescent="0.2">
      <c r="A10" s="4"/>
      <c r="B10" s="460" t="str">
        <f>'Anexo II. Términos'!$B$46</f>
        <v>Titularidad pública y gestión privada con lucro</v>
      </c>
      <c r="C10" s="461"/>
      <c r="D10" s="461"/>
      <c r="E10" s="461"/>
      <c r="F10" s="462"/>
      <c r="G10" s="75">
        <v>749</v>
      </c>
      <c r="H10" s="105">
        <f t="shared" ref="H10:H15" si="0">IF(G10=0,"-",G10/$K10)</f>
        <v>0.70928030303030298</v>
      </c>
      <c r="I10" s="178">
        <v>307</v>
      </c>
      <c r="J10" s="241">
        <f t="shared" ref="J10:J15" si="1">IF(I10=0,"-",I10/$K10)</f>
        <v>0.29071969696969696</v>
      </c>
      <c r="K10" s="77">
        <f>G10+I10</f>
        <v>1056</v>
      </c>
      <c r="L10" s="226"/>
      <c r="M10" s="48"/>
      <c r="N10" s="49"/>
      <c r="P10" s="9"/>
      <c r="Q10" s="9"/>
    </row>
    <row r="11" spans="1:28" ht="10.5" customHeight="1" x14ac:dyDescent="0.2">
      <c r="A11" s="4"/>
      <c r="B11" s="440" t="str">
        <f>'Anexo II. Términos'!$B$47</f>
        <v>Titularidad pública y gestión privada sin lucro</v>
      </c>
      <c r="C11" s="441"/>
      <c r="D11" s="441"/>
      <c r="E11" s="441"/>
      <c r="F11" s="442"/>
      <c r="G11" s="78">
        <v>1458</v>
      </c>
      <c r="H11" s="106">
        <f t="shared" si="0"/>
        <v>0.67845509539320614</v>
      </c>
      <c r="I11" s="108">
        <v>691</v>
      </c>
      <c r="J11" s="242">
        <f t="shared" si="1"/>
        <v>0.32154490460679386</v>
      </c>
      <c r="K11" s="79">
        <f>G11+I11</f>
        <v>2149</v>
      </c>
      <c r="L11" s="51"/>
      <c r="M11" s="50"/>
      <c r="N11" s="51"/>
      <c r="P11" s="9"/>
      <c r="Q11" s="9"/>
    </row>
    <row r="12" spans="1:28" ht="10.5" customHeight="1" x14ac:dyDescent="0.2">
      <c r="A12" s="4"/>
      <c r="B12" s="440" t="str">
        <f>'Anexo II. Términos'!$B$48</f>
        <v>Titularidad y gestión pública</v>
      </c>
      <c r="C12" s="441"/>
      <c r="D12" s="441"/>
      <c r="E12" s="441"/>
      <c r="F12" s="442"/>
      <c r="G12" s="78">
        <v>7919</v>
      </c>
      <c r="H12" s="106">
        <f t="shared" si="0"/>
        <v>0.87377248151826103</v>
      </c>
      <c r="I12" s="108">
        <v>1144</v>
      </c>
      <c r="J12" s="242">
        <f t="shared" si="1"/>
        <v>0.12622751848173894</v>
      </c>
      <c r="K12" s="79">
        <f>G12+I12</f>
        <v>9063</v>
      </c>
      <c r="L12" s="226"/>
      <c r="M12" s="48"/>
      <c r="N12" s="49"/>
      <c r="P12" s="9"/>
      <c r="Q12" s="9"/>
    </row>
    <row r="13" spans="1:28" ht="10.5" customHeight="1" x14ac:dyDescent="0.2">
      <c r="A13" s="4"/>
      <c r="B13" s="440" t="str">
        <f>'Anexo II. Términos'!$B$49</f>
        <v>Titularidad y gestión privada con lucro</v>
      </c>
      <c r="C13" s="441"/>
      <c r="D13" s="441"/>
      <c r="E13" s="441"/>
      <c r="F13" s="442"/>
      <c r="G13" s="78">
        <v>1873</v>
      </c>
      <c r="H13" s="106">
        <f t="shared" si="0"/>
        <v>0.75554659136748692</v>
      </c>
      <c r="I13" s="108">
        <v>606</v>
      </c>
      <c r="J13" s="242">
        <f t="shared" si="1"/>
        <v>0.24445340863251311</v>
      </c>
      <c r="K13" s="79">
        <f>G13+I13</f>
        <v>2479</v>
      </c>
      <c r="L13" s="226"/>
      <c r="M13" s="48"/>
      <c r="N13" s="49"/>
      <c r="P13" s="9"/>
      <c r="Q13" s="9"/>
    </row>
    <row r="14" spans="1:28" ht="10.5" customHeight="1" x14ac:dyDescent="0.2">
      <c r="A14" s="4"/>
      <c r="B14" s="457" t="str">
        <f>'Anexo II. Términos'!$B$50</f>
        <v>Titularidad y gestión privada sin lucro</v>
      </c>
      <c r="C14" s="458"/>
      <c r="D14" s="458"/>
      <c r="E14" s="458"/>
      <c r="F14" s="459"/>
      <c r="G14" s="78">
        <v>15485</v>
      </c>
      <c r="H14" s="106">
        <f t="shared" si="0"/>
        <v>0.66803278688524592</v>
      </c>
      <c r="I14" s="108">
        <v>7695</v>
      </c>
      <c r="J14" s="242">
        <f t="shared" si="1"/>
        <v>0.33196721311475408</v>
      </c>
      <c r="K14" s="79">
        <f>G14+I14</f>
        <v>23180</v>
      </c>
      <c r="L14" s="226"/>
      <c r="M14" s="48"/>
      <c r="N14" s="49"/>
      <c r="P14" s="9"/>
      <c r="Q14" s="9"/>
    </row>
    <row r="15" spans="1:28" ht="10.5" customHeight="1" x14ac:dyDescent="0.2">
      <c r="B15" s="463" t="str">
        <f>'Anexo II. Términos'!$B$52</f>
        <v>Total nacional</v>
      </c>
      <c r="C15" s="464"/>
      <c r="D15" s="464"/>
      <c r="E15" s="464"/>
      <c r="F15" s="465"/>
      <c r="G15" s="80">
        <f>SUM(G10:G14)</f>
        <v>27484</v>
      </c>
      <c r="H15" s="83">
        <f t="shared" si="0"/>
        <v>0.72465525878661641</v>
      </c>
      <c r="I15" s="214">
        <f>SUM(I10:I14)</f>
        <v>10443</v>
      </c>
      <c r="J15" s="243">
        <f t="shared" si="1"/>
        <v>0.27534474121338359</v>
      </c>
      <c r="K15" s="297">
        <f>SUM(K10:K14)</f>
        <v>37927</v>
      </c>
      <c r="L15" s="228"/>
      <c r="M15" s="82"/>
      <c r="N15" s="81"/>
      <c r="P15" s="9"/>
      <c r="Q15" s="9"/>
    </row>
    <row r="16" spans="1:28" ht="10.5" customHeight="1" x14ac:dyDescent="0.2">
      <c r="B16" s="30" t="str">
        <f>CONCATENATE("* ",'Anexo I. Abreviaturas'!$B$10,": ",'Anexo I. Abreviaturas'!$F$10)</f>
        <v>* % Mod.: Porcentaje sobre el total de ese modelo de gestión</v>
      </c>
      <c r="P16" s="9"/>
      <c r="Q16" s="9"/>
    </row>
    <row r="17" spans="1:28" ht="10.5" customHeight="1" x14ac:dyDescent="0.2">
      <c r="A17" s="54"/>
      <c r="B17" s="44"/>
      <c r="C17" s="44"/>
      <c r="D17" s="44"/>
      <c r="E17" s="44"/>
      <c r="F17" s="44"/>
    </row>
    <row r="18" spans="1:28" ht="10.5" customHeight="1" x14ac:dyDescent="0.2">
      <c r="A18" s="54"/>
      <c r="B18" s="72"/>
      <c r="C18" s="72"/>
      <c r="D18" s="72"/>
      <c r="E18" s="72"/>
      <c r="F18" s="72"/>
    </row>
    <row r="19" spans="1:28" ht="10.5" customHeight="1" x14ac:dyDescent="0.2">
      <c r="A19" s="45"/>
      <c r="B19" s="579" t="str">
        <f>'Anexo I. Abreviaturas'!$B$33</f>
        <v>Centros de atención a personas con discapacidad</v>
      </c>
      <c r="C19" s="580"/>
      <c r="D19" s="580"/>
      <c r="E19" s="580"/>
      <c r="F19" s="580"/>
      <c r="G19" s="580"/>
      <c r="H19" s="580"/>
      <c r="I19" s="580"/>
      <c r="J19" s="580"/>
      <c r="K19" s="581"/>
      <c r="O19" s="4"/>
      <c r="P19" s="9"/>
      <c r="Q19" s="9"/>
      <c r="R19" s="4"/>
      <c r="S19" s="4"/>
      <c r="T19" s="4"/>
      <c r="U19" s="4"/>
      <c r="V19" s="4"/>
    </row>
    <row r="20" spans="1:28" ht="10.5" customHeight="1" x14ac:dyDescent="0.2">
      <c r="B20" s="443" t="str">
        <f>'Anexo I. Abreviaturas'!$B$14</f>
        <v>CCAA</v>
      </c>
      <c r="C20" s="444"/>
      <c r="D20" s="444"/>
      <c r="E20" s="444"/>
      <c r="F20" s="445"/>
      <c r="G20" s="436" t="str">
        <f>'Anexo I. Abreviaturas'!$B$59</f>
        <v>Jornada completa</v>
      </c>
      <c r="H20" s="437"/>
      <c r="I20" s="452" t="str">
        <f>'Anexo I. Abreviaturas'!$B$61</f>
        <v>Jornada parcial</v>
      </c>
      <c r="J20" s="437"/>
      <c r="K20" s="88" t="str">
        <f>'Anexo II. Términos'!$B$51</f>
        <v>Total</v>
      </c>
      <c r="L20" s="56"/>
      <c r="M20" s="56"/>
      <c r="N20" s="56"/>
      <c r="O20" s="56"/>
      <c r="P20" s="56"/>
      <c r="Q20" s="56"/>
      <c r="AA20" s="55"/>
      <c r="AB20" s="55"/>
    </row>
    <row r="21" spans="1:28" ht="10.5" customHeight="1" x14ac:dyDescent="0.2">
      <c r="B21" s="449"/>
      <c r="C21" s="450"/>
      <c r="D21" s="450"/>
      <c r="E21" s="450"/>
      <c r="F21" s="451"/>
      <c r="G21" s="173" t="str">
        <f>'Anexo I. Abreviaturas'!$B$16</f>
        <v>Núm.</v>
      </c>
      <c r="H21" s="175" t="str">
        <f>'Anexo I. Abreviaturas'!$B$9</f>
        <v>% CCAA</v>
      </c>
      <c r="I21" s="181" t="str">
        <f>'Anexo I. Abreviaturas'!$B$16</f>
        <v>Núm.</v>
      </c>
      <c r="J21" s="175" t="str">
        <f>'Anexo I. Abreviaturas'!$B$9</f>
        <v>% CCAA</v>
      </c>
      <c r="K21" s="284" t="str">
        <f>'Anexo I. Abreviaturas'!$B$16</f>
        <v>Núm.</v>
      </c>
      <c r="L21" s="56"/>
      <c r="M21" s="56"/>
      <c r="N21" s="56"/>
      <c r="O21" s="56"/>
      <c r="P21" s="56"/>
      <c r="Q21" s="56"/>
      <c r="AA21" s="55"/>
      <c r="AB21" s="55"/>
    </row>
    <row r="22" spans="1:28" ht="10.5" customHeight="1" x14ac:dyDescent="0.2">
      <c r="B22" s="460" t="s">
        <v>7</v>
      </c>
      <c r="C22" s="461"/>
      <c r="D22" s="461"/>
      <c r="E22" s="461"/>
      <c r="F22" s="462"/>
      <c r="G22" s="75">
        <v>4706</v>
      </c>
      <c r="H22" s="105">
        <f t="shared" ref="H22:H40" si="2">IF(G22=0,"-",G22/$K22)</f>
        <v>0.74745870393900893</v>
      </c>
      <c r="I22" s="178">
        <v>1590</v>
      </c>
      <c r="J22" s="241">
        <f t="shared" ref="J22:J40" si="3">IF(I22=0,"-",I22/$K22)</f>
        <v>0.25254129606099113</v>
      </c>
      <c r="K22" s="77">
        <f t="shared" ref="K22:K39" si="4">G22+I22</f>
        <v>6296</v>
      </c>
      <c r="L22" s="107"/>
      <c r="M22" s="107"/>
      <c r="N22" s="107"/>
      <c r="O22" s="107"/>
      <c r="P22" s="107"/>
      <c r="Q22" s="107"/>
    </row>
    <row r="23" spans="1:28" ht="10.5" customHeight="1" x14ac:dyDescent="0.2">
      <c r="B23" s="440" t="s">
        <v>6</v>
      </c>
      <c r="C23" s="441"/>
      <c r="D23" s="441"/>
      <c r="E23" s="441"/>
      <c r="F23" s="442"/>
      <c r="G23" s="78">
        <v>1625</v>
      </c>
      <c r="H23" s="106">
        <f t="shared" si="2"/>
        <v>0.81006979062811568</v>
      </c>
      <c r="I23" s="108">
        <v>381</v>
      </c>
      <c r="J23" s="242">
        <f t="shared" si="3"/>
        <v>0.18993020937188435</v>
      </c>
      <c r="K23" s="79">
        <f t="shared" si="4"/>
        <v>2006</v>
      </c>
      <c r="L23" s="177"/>
      <c r="M23" s="108"/>
      <c r="N23" s="72"/>
      <c r="O23" s="108"/>
      <c r="P23" s="72"/>
      <c r="Q23" s="130"/>
    </row>
    <row r="24" spans="1:28" ht="10.5" customHeight="1" x14ac:dyDescent="0.2">
      <c r="B24" s="440" t="s">
        <v>9</v>
      </c>
      <c r="C24" s="441"/>
      <c r="D24" s="441"/>
      <c r="E24" s="441"/>
      <c r="F24" s="442"/>
      <c r="G24" s="78">
        <v>402</v>
      </c>
      <c r="H24" s="106">
        <f t="shared" si="2"/>
        <v>0.6644628099173554</v>
      </c>
      <c r="I24" s="108">
        <v>203</v>
      </c>
      <c r="J24" s="242">
        <f t="shared" si="3"/>
        <v>0.33553719008264465</v>
      </c>
      <c r="K24" s="79">
        <f t="shared" si="4"/>
        <v>605</v>
      </c>
      <c r="L24" s="177"/>
      <c r="M24" s="129"/>
      <c r="N24" s="72"/>
      <c r="O24" s="108"/>
      <c r="P24" s="72"/>
      <c r="Q24" s="130"/>
    </row>
    <row r="25" spans="1:28" ht="10.5" customHeight="1" x14ac:dyDescent="0.2">
      <c r="B25" s="440" t="s">
        <v>10</v>
      </c>
      <c r="C25" s="441"/>
      <c r="D25" s="441"/>
      <c r="E25" s="441"/>
      <c r="F25" s="442"/>
      <c r="G25" s="78">
        <v>966</v>
      </c>
      <c r="H25" s="106">
        <f t="shared" si="2"/>
        <v>0.87898089171974525</v>
      </c>
      <c r="I25" s="108">
        <v>133</v>
      </c>
      <c r="J25" s="242">
        <f t="shared" si="3"/>
        <v>0.12101910828025478</v>
      </c>
      <c r="K25" s="79">
        <f t="shared" si="4"/>
        <v>1099</v>
      </c>
      <c r="L25" s="177"/>
      <c r="M25" s="129"/>
      <c r="N25" s="72"/>
      <c r="O25" s="108"/>
      <c r="P25" s="72"/>
      <c r="Q25" s="130"/>
    </row>
    <row r="26" spans="1:28" ht="10.5" customHeight="1" x14ac:dyDescent="0.2">
      <c r="B26" s="440" t="s">
        <v>5</v>
      </c>
      <c r="C26" s="441"/>
      <c r="D26" s="441"/>
      <c r="E26" s="441"/>
      <c r="F26" s="442"/>
      <c r="G26" s="78">
        <v>902</v>
      </c>
      <c r="H26" s="106">
        <f t="shared" si="2"/>
        <v>0.64845434938892887</v>
      </c>
      <c r="I26" s="108">
        <v>489</v>
      </c>
      <c r="J26" s="242">
        <f t="shared" si="3"/>
        <v>0.35154565061107118</v>
      </c>
      <c r="K26" s="79">
        <f t="shared" si="4"/>
        <v>1391</v>
      </c>
      <c r="L26" s="177"/>
      <c r="M26" s="129"/>
      <c r="N26" s="72"/>
      <c r="O26" s="108"/>
      <c r="P26" s="72"/>
      <c r="Q26" s="130"/>
    </row>
    <row r="27" spans="1:28" ht="10.5" customHeight="1" x14ac:dyDescent="0.2">
      <c r="B27" s="440" t="s">
        <v>4</v>
      </c>
      <c r="C27" s="441"/>
      <c r="D27" s="441"/>
      <c r="E27" s="441"/>
      <c r="F27" s="442"/>
      <c r="G27" s="78">
        <v>423</v>
      </c>
      <c r="H27" s="106">
        <f t="shared" si="2"/>
        <v>0.77330895795246801</v>
      </c>
      <c r="I27" s="108">
        <v>124</v>
      </c>
      <c r="J27" s="242">
        <f t="shared" si="3"/>
        <v>0.22669104204753199</v>
      </c>
      <c r="K27" s="79">
        <f t="shared" si="4"/>
        <v>547</v>
      </c>
      <c r="L27" s="177"/>
      <c r="M27" s="129"/>
      <c r="N27" s="72"/>
      <c r="O27" s="108"/>
      <c r="P27" s="72"/>
      <c r="Q27" s="130"/>
    </row>
    <row r="28" spans="1:28" ht="10.5" customHeight="1" x14ac:dyDescent="0.2">
      <c r="B28" s="440" t="s">
        <v>3</v>
      </c>
      <c r="C28" s="441"/>
      <c r="D28" s="441"/>
      <c r="E28" s="441"/>
      <c r="F28" s="442"/>
      <c r="G28" s="78">
        <v>3607</v>
      </c>
      <c r="H28" s="106">
        <f t="shared" si="2"/>
        <v>0.68574144486692012</v>
      </c>
      <c r="I28" s="108">
        <v>1653</v>
      </c>
      <c r="J28" s="242">
        <f t="shared" si="3"/>
        <v>0.31425855513307988</v>
      </c>
      <c r="K28" s="79">
        <f t="shared" si="4"/>
        <v>5260</v>
      </c>
      <c r="L28" s="177"/>
      <c r="M28" s="129"/>
      <c r="N28" s="72"/>
      <c r="O28" s="108"/>
      <c r="P28" s="72"/>
      <c r="Q28" s="130"/>
    </row>
    <row r="29" spans="1:28" ht="10.5" customHeight="1" x14ac:dyDescent="0.2">
      <c r="B29" s="440" t="s">
        <v>11</v>
      </c>
      <c r="C29" s="441"/>
      <c r="D29" s="441"/>
      <c r="E29" s="441"/>
      <c r="F29" s="442"/>
      <c r="G29" s="78">
        <v>1798</v>
      </c>
      <c r="H29" s="106">
        <f t="shared" si="2"/>
        <v>0.76478094427903021</v>
      </c>
      <c r="I29" s="108">
        <v>553</v>
      </c>
      <c r="J29" s="242">
        <f t="shared" si="3"/>
        <v>0.23521905572096979</v>
      </c>
      <c r="K29" s="79">
        <f t="shared" si="4"/>
        <v>2351</v>
      </c>
      <c r="L29" s="177"/>
      <c r="M29" s="129"/>
      <c r="N29" s="72"/>
      <c r="O29" s="108"/>
      <c r="P29" s="72"/>
      <c r="Q29" s="130"/>
    </row>
    <row r="30" spans="1:28" ht="10.5" customHeight="1" x14ac:dyDescent="0.2">
      <c r="B30" s="440" t="s">
        <v>12</v>
      </c>
      <c r="C30" s="441"/>
      <c r="D30" s="441"/>
      <c r="E30" s="441"/>
      <c r="F30" s="442"/>
      <c r="G30" s="78">
        <v>5083</v>
      </c>
      <c r="H30" s="106">
        <f t="shared" si="2"/>
        <v>0.57513011993663721</v>
      </c>
      <c r="I30" s="108">
        <v>3755</v>
      </c>
      <c r="J30" s="242">
        <f t="shared" si="3"/>
        <v>0.42486988006336274</v>
      </c>
      <c r="K30" s="79">
        <f t="shared" si="4"/>
        <v>8838</v>
      </c>
      <c r="L30" s="177"/>
      <c r="M30" s="129"/>
      <c r="N30" s="72"/>
      <c r="O30" s="108"/>
      <c r="P30" s="72"/>
      <c r="Q30" s="130"/>
    </row>
    <row r="31" spans="1:28" ht="10.5" customHeight="1" x14ac:dyDescent="0.2">
      <c r="B31" s="440" t="s">
        <v>2</v>
      </c>
      <c r="C31" s="441"/>
      <c r="D31" s="441"/>
      <c r="E31" s="441"/>
      <c r="F31" s="442"/>
      <c r="G31" s="78">
        <v>2251</v>
      </c>
      <c r="H31" s="106">
        <f t="shared" si="2"/>
        <v>0.82424020505309414</v>
      </c>
      <c r="I31" s="108">
        <v>480</v>
      </c>
      <c r="J31" s="242">
        <f t="shared" si="3"/>
        <v>0.17575979494690588</v>
      </c>
      <c r="K31" s="79">
        <f t="shared" si="4"/>
        <v>2731</v>
      </c>
      <c r="L31" s="177"/>
      <c r="M31" s="129"/>
      <c r="N31" s="72"/>
      <c r="O31" s="108"/>
      <c r="P31" s="72"/>
      <c r="Q31" s="130"/>
    </row>
    <row r="32" spans="1:28" ht="10.5" customHeight="1" x14ac:dyDescent="0.2">
      <c r="B32" s="440" t="s">
        <v>1</v>
      </c>
      <c r="C32" s="441"/>
      <c r="D32" s="441"/>
      <c r="E32" s="441"/>
      <c r="F32" s="442"/>
      <c r="G32" s="78">
        <v>1476</v>
      </c>
      <c r="H32" s="106">
        <f t="shared" si="2"/>
        <v>0.88066825775656321</v>
      </c>
      <c r="I32" s="108">
        <v>200</v>
      </c>
      <c r="J32" s="242">
        <f t="shared" si="3"/>
        <v>0.11933174224343675</v>
      </c>
      <c r="K32" s="79">
        <f t="shared" si="4"/>
        <v>1676</v>
      </c>
      <c r="L32" s="177"/>
      <c r="M32" s="129"/>
      <c r="N32" s="72"/>
      <c r="O32" s="108"/>
      <c r="P32" s="72"/>
      <c r="Q32" s="130"/>
    </row>
    <row r="33" spans="2:17" ht="10.5" customHeight="1" x14ac:dyDescent="0.2">
      <c r="B33" s="440" t="s">
        <v>8</v>
      </c>
      <c r="C33" s="441"/>
      <c r="D33" s="441"/>
      <c r="E33" s="441"/>
      <c r="F33" s="442"/>
      <c r="G33" s="78">
        <v>2308</v>
      </c>
      <c r="H33" s="106">
        <f t="shared" si="2"/>
        <v>0.82753675152384365</v>
      </c>
      <c r="I33" s="108">
        <v>481</v>
      </c>
      <c r="J33" s="242">
        <f t="shared" si="3"/>
        <v>0.17246324847615632</v>
      </c>
      <c r="K33" s="79">
        <f t="shared" si="4"/>
        <v>2789</v>
      </c>
      <c r="L33" s="177"/>
      <c r="M33" s="129"/>
      <c r="N33" s="72"/>
      <c r="O33" s="108"/>
      <c r="P33" s="72"/>
      <c r="Q33" s="130"/>
    </row>
    <row r="34" spans="2:17" ht="10.5" customHeight="1" x14ac:dyDescent="0.2">
      <c r="B34" s="440" t="s">
        <v>13</v>
      </c>
      <c r="C34" s="441"/>
      <c r="D34" s="441"/>
      <c r="E34" s="441"/>
      <c r="F34" s="442"/>
      <c r="G34" s="78">
        <v>0</v>
      </c>
      <c r="H34" s="106" t="str">
        <f t="shared" si="2"/>
        <v>-</v>
      </c>
      <c r="I34" s="108">
        <v>0</v>
      </c>
      <c r="J34" s="242" t="str">
        <f t="shared" si="3"/>
        <v>-</v>
      </c>
      <c r="K34" s="79">
        <f t="shared" si="4"/>
        <v>0</v>
      </c>
      <c r="L34" s="177"/>
      <c r="M34" s="129"/>
      <c r="N34" s="72"/>
      <c r="O34" s="108"/>
      <c r="P34" s="72"/>
      <c r="Q34" s="130"/>
    </row>
    <row r="35" spans="2:17" ht="10.5" customHeight="1" x14ac:dyDescent="0.2">
      <c r="B35" s="440" t="s">
        <v>14</v>
      </c>
      <c r="C35" s="441"/>
      <c r="D35" s="441"/>
      <c r="E35" s="441"/>
      <c r="F35" s="442"/>
      <c r="G35" s="78">
        <v>1551</v>
      </c>
      <c r="H35" s="106">
        <f t="shared" si="2"/>
        <v>0.88175099488345654</v>
      </c>
      <c r="I35" s="108">
        <v>208</v>
      </c>
      <c r="J35" s="242">
        <f t="shared" si="3"/>
        <v>0.11824900511654349</v>
      </c>
      <c r="K35" s="79">
        <f t="shared" si="4"/>
        <v>1759</v>
      </c>
      <c r="L35" s="177"/>
      <c r="M35" s="129"/>
      <c r="N35" s="72"/>
      <c r="O35" s="108"/>
      <c r="P35" s="72"/>
      <c r="Q35" s="130"/>
    </row>
    <row r="36" spans="2:17" ht="10.5" customHeight="1" x14ac:dyDescent="0.2">
      <c r="B36" s="440" t="s">
        <v>15</v>
      </c>
      <c r="C36" s="441"/>
      <c r="D36" s="441"/>
      <c r="E36" s="441"/>
      <c r="F36" s="442"/>
      <c r="G36" s="78">
        <v>189</v>
      </c>
      <c r="H36" s="106">
        <f t="shared" si="2"/>
        <v>0.59247648902821315</v>
      </c>
      <c r="I36" s="108">
        <v>130</v>
      </c>
      <c r="J36" s="242">
        <f t="shared" si="3"/>
        <v>0.40752351097178685</v>
      </c>
      <c r="K36" s="79">
        <f t="shared" si="4"/>
        <v>319</v>
      </c>
      <c r="L36" s="177"/>
      <c r="M36" s="129"/>
      <c r="N36" s="72"/>
      <c r="O36" s="108"/>
      <c r="P36" s="72"/>
      <c r="Q36" s="130"/>
    </row>
    <row r="37" spans="2:17" ht="10.5" customHeight="1" x14ac:dyDescent="0.2">
      <c r="B37" s="440" t="s">
        <v>16</v>
      </c>
      <c r="C37" s="441"/>
      <c r="D37" s="441"/>
      <c r="E37" s="441"/>
      <c r="F37" s="442"/>
      <c r="G37" s="78">
        <v>96</v>
      </c>
      <c r="H37" s="106">
        <f t="shared" si="2"/>
        <v>0.65753424657534243</v>
      </c>
      <c r="I37" s="108">
        <v>50</v>
      </c>
      <c r="J37" s="242">
        <f t="shared" si="3"/>
        <v>0.34246575342465752</v>
      </c>
      <c r="K37" s="79">
        <f t="shared" si="4"/>
        <v>146</v>
      </c>
      <c r="L37" s="177"/>
      <c r="M37" s="129"/>
      <c r="N37" s="72"/>
      <c r="O37" s="108"/>
      <c r="P37" s="72"/>
      <c r="Q37" s="130"/>
    </row>
    <row r="38" spans="2:17" ht="10.5" customHeight="1" x14ac:dyDescent="0.2">
      <c r="B38" s="440" t="s">
        <v>17</v>
      </c>
      <c r="C38" s="441"/>
      <c r="D38" s="441"/>
      <c r="E38" s="441"/>
      <c r="F38" s="442"/>
      <c r="G38" s="78">
        <v>0</v>
      </c>
      <c r="H38" s="106" t="str">
        <f t="shared" si="2"/>
        <v>-</v>
      </c>
      <c r="I38" s="108">
        <v>0</v>
      </c>
      <c r="J38" s="242" t="str">
        <f t="shared" si="3"/>
        <v>-</v>
      </c>
      <c r="K38" s="79">
        <f t="shared" si="4"/>
        <v>0</v>
      </c>
      <c r="L38" s="177"/>
      <c r="M38" s="129"/>
      <c r="N38" s="72"/>
      <c r="O38" s="108"/>
      <c r="P38" s="72"/>
      <c r="Q38" s="130"/>
    </row>
    <row r="39" spans="2:17" ht="10.5" customHeight="1" x14ac:dyDescent="0.2">
      <c r="B39" s="440" t="s">
        <v>0</v>
      </c>
      <c r="C39" s="441"/>
      <c r="D39" s="441"/>
      <c r="E39" s="441"/>
      <c r="F39" s="442"/>
      <c r="G39" s="78">
        <v>101</v>
      </c>
      <c r="H39" s="106">
        <f t="shared" si="2"/>
        <v>0.88596491228070173</v>
      </c>
      <c r="I39" s="108">
        <v>13</v>
      </c>
      <c r="J39" s="242">
        <f t="shared" si="3"/>
        <v>0.11403508771929824</v>
      </c>
      <c r="K39" s="79">
        <f t="shared" si="4"/>
        <v>114</v>
      </c>
      <c r="L39" s="177"/>
      <c r="M39" s="129"/>
      <c r="N39" s="72"/>
      <c r="O39" s="108"/>
      <c r="P39" s="72"/>
      <c r="Q39" s="130"/>
    </row>
    <row r="40" spans="2:17" ht="10.5" customHeight="1" x14ac:dyDescent="0.2">
      <c r="B40" s="463" t="str">
        <f>'Anexo II. Términos'!$B$52</f>
        <v>Total nacional</v>
      </c>
      <c r="C40" s="464"/>
      <c r="D40" s="464"/>
      <c r="E40" s="464"/>
      <c r="F40" s="465"/>
      <c r="G40" s="80">
        <f>SUM(G22:G39)</f>
        <v>27484</v>
      </c>
      <c r="H40" s="83">
        <f t="shared" si="2"/>
        <v>0.72465525878661641</v>
      </c>
      <c r="I40" s="214">
        <f>SUM(I22:I39)</f>
        <v>10443</v>
      </c>
      <c r="J40" s="243">
        <f t="shared" si="3"/>
        <v>0.27534474121338359</v>
      </c>
      <c r="K40" s="297">
        <f>SUM(K22:K39)</f>
        <v>37927</v>
      </c>
      <c r="L40" s="177"/>
      <c r="M40" s="129"/>
      <c r="N40" s="72"/>
      <c r="O40" s="108"/>
      <c r="P40" s="72"/>
      <c r="Q40" s="130"/>
    </row>
    <row r="41" spans="2:17" ht="10.5" customHeight="1" x14ac:dyDescent="0.2">
      <c r="B41" s="30" t="str">
        <f>CONCATENATE("* ",'Anexo I. Abreviaturas'!$B$9,": ",'Anexo I. Abreviaturas'!$F$9)</f>
        <v>* % CCAA: Porcentaje sobre el total de esa Comunidad Autónoma</v>
      </c>
      <c r="C41" s="211"/>
      <c r="D41" s="211"/>
      <c r="E41" s="211"/>
      <c r="F41" s="211"/>
      <c r="G41" s="109"/>
      <c r="H41" s="110"/>
      <c r="I41" s="111"/>
      <c r="J41" s="110"/>
      <c r="K41" s="111"/>
      <c r="L41" s="110"/>
      <c r="M41" s="109"/>
      <c r="N41" s="110"/>
      <c r="O41" s="111"/>
      <c r="P41" s="110"/>
      <c r="Q41" s="111"/>
    </row>
    <row r="42" spans="2:17" ht="10.5" customHeight="1" x14ac:dyDescent="0.2"/>
    <row r="43" spans="2:17" ht="10.5" customHeight="1" x14ac:dyDescent="0.2"/>
    <row r="44" spans="2:17" ht="10.5" customHeight="1" x14ac:dyDescent="0.2"/>
    <row r="45" spans="2:17" ht="10.5" customHeight="1" x14ac:dyDescent="0.2"/>
    <row r="46" spans="2:17" ht="10.5" customHeight="1" x14ac:dyDescent="0.2"/>
    <row r="47" spans="2:17" ht="10.5" customHeight="1" x14ac:dyDescent="0.2"/>
    <row r="48" spans="2:17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spans="2:9" ht="10.5" customHeight="1" x14ac:dyDescent="0.2"/>
    <row r="98" spans="2:9" ht="10.5" customHeight="1" x14ac:dyDescent="0.2"/>
    <row r="99" spans="2:9" ht="10.5" customHeight="1" x14ac:dyDescent="0.2"/>
    <row r="100" spans="2:9" ht="10.5" customHeight="1" x14ac:dyDescent="0.2">
      <c r="B100" s="4"/>
      <c r="G100" s="4"/>
      <c r="I100" s="4"/>
    </row>
    <row r="101" spans="2:9" ht="10.5" customHeight="1" x14ac:dyDescent="0.2">
      <c r="B101" s="4"/>
      <c r="G101" s="116"/>
      <c r="I101" s="116"/>
    </row>
    <row r="102" spans="2:9" ht="10.5" customHeight="1" x14ac:dyDescent="0.2">
      <c r="B102" s="4"/>
      <c r="G102" s="4"/>
      <c r="I102" s="4"/>
    </row>
    <row r="103" spans="2:9" ht="10.5" customHeight="1" x14ac:dyDescent="0.2">
      <c r="B103" s="4"/>
      <c r="G103" s="4"/>
      <c r="I103" s="4"/>
    </row>
    <row r="104" spans="2:9" ht="10.5" customHeight="1" x14ac:dyDescent="0.2">
      <c r="B104" s="4"/>
      <c r="G104" s="4"/>
      <c r="I104" s="4"/>
    </row>
    <row r="105" spans="2:9" ht="10.5" customHeight="1" x14ac:dyDescent="0.2">
      <c r="B105" s="4"/>
    </row>
    <row r="106" spans="2:9" ht="10.5" customHeight="1" x14ac:dyDescent="0.2">
      <c r="B106" s="4"/>
      <c r="G106" s="4"/>
      <c r="I106" s="4"/>
    </row>
    <row r="107" spans="2:9" ht="10.5" customHeight="1" x14ac:dyDescent="0.2"/>
    <row r="108" spans="2:9" ht="10.5" customHeight="1" x14ac:dyDescent="0.2">
      <c r="B108" s="4"/>
      <c r="G108" s="4"/>
      <c r="I108" s="4"/>
    </row>
    <row r="109" spans="2:9" ht="10.5" customHeight="1" x14ac:dyDescent="0.2">
      <c r="B109" s="4"/>
      <c r="G109" s="116"/>
      <c r="I109" s="116"/>
    </row>
    <row r="110" spans="2:9" ht="10.5" customHeight="1" x14ac:dyDescent="0.2">
      <c r="B110" s="4"/>
      <c r="G110" s="4"/>
      <c r="I110" s="4"/>
    </row>
    <row r="111" spans="2:9" ht="10.5" customHeight="1" x14ac:dyDescent="0.2">
      <c r="B111" s="4"/>
      <c r="G111" s="4"/>
      <c r="I111" s="4"/>
    </row>
    <row r="112" spans="2:9" ht="10.5" customHeight="1" x14ac:dyDescent="0.2">
      <c r="B112" s="4"/>
      <c r="G112" s="4"/>
      <c r="I112" s="4"/>
    </row>
    <row r="113" spans="2:9" ht="10.5" customHeight="1" x14ac:dyDescent="0.2">
      <c r="B113" s="4"/>
      <c r="I113" s="4"/>
    </row>
    <row r="114" spans="2:9" ht="10.5" customHeight="1" x14ac:dyDescent="0.2">
      <c r="B114" s="4"/>
      <c r="G114" s="4"/>
      <c r="I114" s="4"/>
    </row>
    <row r="115" spans="2:9" ht="10.5" customHeight="1" x14ac:dyDescent="0.2"/>
    <row r="116" spans="2:9" ht="10.5" customHeight="1" x14ac:dyDescent="0.2"/>
    <row r="117" spans="2:9" ht="10.5" customHeight="1" x14ac:dyDescent="0.2"/>
    <row r="118" spans="2:9" ht="10.5" customHeight="1" x14ac:dyDescent="0.2"/>
    <row r="119" spans="2:9" ht="10.5" customHeight="1" x14ac:dyDescent="0.2"/>
    <row r="120" spans="2:9" ht="10.5" customHeight="1" x14ac:dyDescent="0.2"/>
    <row r="121" spans="2:9" ht="10.5" customHeight="1" x14ac:dyDescent="0.2"/>
    <row r="122" spans="2:9" ht="10.5" customHeight="1" x14ac:dyDescent="0.2"/>
    <row r="123" spans="2:9" ht="10.5" customHeight="1" x14ac:dyDescent="0.2"/>
    <row r="124" spans="2:9" ht="10.5" customHeight="1" x14ac:dyDescent="0.2"/>
    <row r="125" spans="2:9" ht="10.5" customHeight="1" x14ac:dyDescent="0.2"/>
    <row r="126" spans="2:9" ht="10.5" customHeight="1" x14ac:dyDescent="0.2"/>
    <row r="127" spans="2:9" ht="10.5" customHeight="1" x14ac:dyDescent="0.2"/>
    <row r="128" spans="2:9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33">
    <mergeCell ref="B7:K7"/>
    <mergeCell ref="B8:F9"/>
    <mergeCell ref="G8:H8"/>
    <mergeCell ref="I8:J8"/>
    <mergeCell ref="B10:F10"/>
    <mergeCell ref="B11:F11"/>
    <mergeCell ref="B12:F12"/>
    <mergeCell ref="B13:F13"/>
    <mergeCell ref="B14:F14"/>
    <mergeCell ref="B15:F15"/>
    <mergeCell ref="B19:K19"/>
    <mergeCell ref="B20:F21"/>
    <mergeCell ref="G20:H20"/>
    <mergeCell ref="I20:J20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40:F40"/>
    <mergeCell ref="B34:F34"/>
    <mergeCell ref="B35:F35"/>
    <mergeCell ref="B36:F36"/>
    <mergeCell ref="B37:F37"/>
    <mergeCell ref="B38:F38"/>
    <mergeCell ref="B39:F39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2D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</cols>
  <sheetData>
    <row r="1" spans="1:28" ht="10.5" customHeight="1" x14ac:dyDescent="0.2">
      <c r="O1" s="116"/>
      <c r="R1" s="4"/>
    </row>
    <row r="2" spans="1:28" ht="10.5" customHeight="1" x14ac:dyDescent="0.2">
      <c r="B2" s="31" t="s">
        <v>235</v>
      </c>
      <c r="C2" s="31"/>
      <c r="D2" s="31"/>
      <c r="O2" s="116"/>
      <c r="R2" s="4"/>
    </row>
    <row r="3" spans="1:28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116"/>
      <c r="R3" s="4"/>
    </row>
    <row r="4" spans="1:28" ht="10.5" customHeight="1" x14ac:dyDescent="0.2">
      <c r="O4" s="116"/>
      <c r="R4" s="4"/>
    </row>
    <row r="5" spans="1:28" ht="10.5" customHeight="1" x14ac:dyDescent="0.2">
      <c r="A5" s="45"/>
      <c r="B5" s="44"/>
      <c r="C5" s="44"/>
      <c r="D5" s="44"/>
      <c r="G5" s="46"/>
      <c r="H5" s="46"/>
      <c r="I5" s="46"/>
      <c r="J5" s="46"/>
      <c r="K5" s="46"/>
      <c r="L5" s="116"/>
    </row>
    <row r="6" spans="1:28" ht="10.5" customHeight="1" x14ac:dyDescent="0.2">
      <c r="A6" s="45"/>
      <c r="B6" s="44"/>
      <c r="C6" s="44"/>
      <c r="D6" s="44"/>
      <c r="E6" s="46"/>
      <c r="F6" s="46"/>
      <c r="G6" s="46"/>
      <c r="H6" s="46"/>
      <c r="I6" s="46"/>
      <c r="J6" s="46"/>
      <c r="K6" s="46"/>
      <c r="L6" s="116"/>
    </row>
    <row r="7" spans="1:28" ht="10.5" customHeight="1" x14ac:dyDescent="0.2">
      <c r="A7" s="54"/>
      <c r="B7" s="128"/>
      <c r="C7" s="128"/>
      <c r="D7" s="128"/>
      <c r="E7" s="112"/>
      <c r="F7" s="112"/>
      <c r="G7" s="112"/>
      <c r="H7" s="112"/>
      <c r="I7" s="112"/>
      <c r="J7" s="112"/>
      <c r="K7" s="112"/>
      <c r="L7" s="112"/>
      <c r="M7" s="112"/>
      <c r="N7" s="126"/>
    </row>
    <row r="8" spans="1:28" ht="10.5" customHeight="1" x14ac:dyDescent="0.2">
      <c r="B8" s="41"/>
      <c r="C8" s="41"/>
      <c r="D8" s="41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5"/>
      <c r="R8" s="117"/>
      <c r="S8" s="55"/>
      <c r="T8" s="55"/>
      <c r="U8" s="55"/>
      <c r="V8" s="55"/>
      <c r="W8" s="55"/>
      <c r="X8" s="55"/>
      <c r="Y8" s="55"/>
      <c r="Z8" s="55"/>
      <c r="AA8" s="55"/>
      <c r="AB8" s="55"/>
    </row>
    <row r="9" spans="1:28" ht="10.5" customHeight="1" x14ac:dyDescent="0.2">
      <c r="B9" s="41"/>
      <c r="C9" s="41"/>
      <c r="D9" s="41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5"/>
      <c r="R9" s="117"/>
      <c r="S9" s="55"/>
      <c r="T9" s="55"/>
      <c r="U9" s="55"/>
      <c r="V9" s="55"/>
      <c r="W9" s="55"/>
      <c r="X9" s="55"/>
      <c r="Y9" s="55"/>
      <c r="Z9" s="55"/>
      <c r="AA9" s="55"/>
      <c r="AB9" s="55"/>
    </row>
    <row r="10" spans="1:28" ht="10.5" customHeight="1" x14ac:dyDescent="0.2">
      <c r="B10" s="41"/>
      <c r="C10" s="41"/>
      <c r="D10" s="41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5"/>
      <c r="R10" s="117"/>
      <c r="S10" s="55"/>
      <c r="T10" s="55"/>
      <c r="U10" s="55"/>
      <c r="V10" s="55"/>
      <c r="W10" s="55"/>
      <c r="X10" s="55"/>
      <c r="Y10" s="55"/>
      <c r="Z10" s="55"/>
      <c r="AA10" s="55"/>
      <c r="AB10" s="55"/>
    </row>
    <row r="11" spans="1:28" ht="10.5" customHeight="1" x14ac:dyDescent="0.2">
      <c r="B11" s="41"/>
      <c r="C11" s="41"/>
      <c r="D11" s="41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74"/>
      <c r="R11" s="118"/>
      <c r="S11" s="74"/>
      <c r="T11" s="73"/>
      <c r="U11" s="74"/>
      <c r="V11" s="73"/>
      <c r="W11" s="74"/>
    </row>
    <row r="12" spans="1:28" ht="10.5" customHeight="1" x14ac:dyDescent="0.2">
      <c r="B12" s="41"/>
      <c r="C12" s="41"/>
      <c r="D12" s="41"/>
      <c r="E12" s="108"/>
      <c r="F12" s="72"/>
      <c r="G12" s="108"/>
      <c r="H12" s="72"/>
      <c r="I12" s="108"/>
      <c r="J12" s="72"/>
      <c r="K12" s="108"/>
      <c r="L12" s="72"/>
      <c r="M12" s="108"/>
      <c r="N12" s="72"/>
      <c r="O12" s="130"/>
      <c r="P12" s="72"/>
      <c r="Q12" s="48"/>
      <c r="R12" s="119"/>
      <c r="S12" s="48"/>
      <c r="T12" s="49"/>
      <c r="U12" s="48"/>
      <c r="V12" s="49"/>
      <c r="W12" s="48"/>
    </row>
    <row r="13" spans="1:28" ht="10.5" customHeight="1" x14ac:dyDescent="0.2">
      <c r="B13" s="41"/>
      <c r="C13" s="41"/>
      <c r="D13" s="41"/>
      <c r="E13" s="129"/>
      <c r="F13" s="72"/>
      <c r="G13" s="129"/>
      <c r="H13" s="72"/>
      <c r="I13" s="129"/>
      <c r="J13" s="72"/>
      <c r="K13" s="129"/>
      <c r="L13" s="72"/>
      <c r="M13" s="129"/>
      <c r="N13" s="72"/>
      <c r="O13" s="111"/>
      <c r="P13" s="72"/>
      <c r="Q13" s="50"/>
      <c r="R13" s="120"/>
      <c r="S13" s="50"/>
      <c r="T13" s="51"/>
      <c r="U13" s="50"/>
      <c r="V13" s="51"/>
      <c r="W13" s="50"/>
    </row>
    <row r="14" spans="1:28" ht="10.5" customHeight="1" x14ac:dyDescent="0.2">
      <c r="B14" s="41"/>
      <c r="C14" s="41"/>
      <c r="D14" s="41"/>
      <c r="E14" s="129"/>
      <c r="F14" s="72"/>
      <c r="G14" s="129"/>
      <c r="H14" s="72"/>
      <c r="I14" s="129"/>
      <c r="J14" s="72"/>
      <c r="K14" s="129"/>
      <c r="L14" s="72"/>
      <c r="M14" s="129"/>
      <c r="N14" s="72"/>
      <c r="O14" s="111"/>
      <c r="P14" s="72"/>
      <c r="Q14" s="48"/>
      <c r="R14" s="120"/>
      <c r="S14" s="48"/>
      <c r="T14" s="49"/>
      <c r="U14" s="48"/>
      <c r="V14" s="49"/>
      <c r="W14" s="48"/>
    </row>
    <row r="15" spans="1:28" ht="10.5" customHeight="1" x14ac:dyDescent="0.2">
      <c r="B15" s="41"/>
      <c r="C15" s="41"/>
      <c r="D15" s="41"/>
      <c r="E15" s="129"/>
      <c r="F15" s="72"/>
      <c r="G15" s="129"/>
      <c r="H15" s="72"/>
      <c r="I15" s="129"/>
      <c r="J15" s="72"/>
      <c r="K15" s="129"/>
      <c r="L15" s="72"/>
      <c r="M15" s="129"/>
      <c r="N15" s="72"/>
      <c r="O15" s="111"/>
      <c r="P15" s="72"/>
      <c r="Q15" s="48"/>
      <c r="R15" s="120"/>
      <c r="S15" s="48"/>
      <c r="T15" s="49"/>
      <c r="U15" s="48"/>
      <c r="V15" s="49"/>
      <c r="W15" s="48"/>
    </row>
    <row r="16" spans="1:28" ht="10.5" customHeight="1" x14ac:dyDescent="0.2">
      <c r="B16" s="41"/>
      <c r="C16" s="41"/>
      <c r="D16" s="41"/>
      <c r="E16" s="129"/>
      <c r="F16" s="72"/>
      <c r="G16" s="129"/>
      <c r="H16" s="72"/>
      <c r="I16" s="129"/>
      <c r="J16" s="72"/>
      <c r="K16" s="129"/>
      <c r="L16" s="72"/>
      <c r="M16" s="129"/>
      <c r="N16" s="72"/>
      <c r="O16" s="111"/>
      <c r="P16" s="72"/>
      <c r="Q16" s="48"/>
      <c r="R16" s="120"/>
      <c r="S16" s="48"/>
      <c r="T16" s="49"/>
      <c r="U16" s="48"/>
      <c r="V16" s="49"/>
      <c r="W16" s="48"/>
    </row>
    <row r="17" spans="2:23" ht="10.5" customHeight="1" x14ac:dyDescent="0.2">
      <c r="B17" s="41"/>
      <c r="C17" s="41"/>
      <c r="D17" s="41"/>
      <c r="E17" s="129"/>
      <c r="F17" s="72"/>
      <c r="G17" s="129"/>
      <c r="H17" s="72"/>
      <c r="I17" s="129"/>
      <c r="J17" s="72"/>
      <c r="K17" s="129"/>
      <c r="L17" s="72"/>
      <c r="M17" s="129"/>
      <c r="N17" s="72"/>
      <c r="O17" s="111"/>
      <c r="P17" s="72"/>
      <c r="Q17" s="82"/>
      <c r="R17" s="120"/>
      <c r="S17" s="82"/>
      <c r="T17" s="81"/>
      <c r="U17" s="82"/>
      <c r="V17" s="81"/>
      <c r="W17" s="82"/>
    </row>
    <row r="18" spans="2:23" ht="10.5" customHeight="1" x14ac:dyDescent="0.2">
      <c r="B18" s="41"/>
      <c r="C18" s="41"/>
      <c r="D18" s="41"/>
      <c r="E18" s="129"/>
      <c r="F18" s="72"/>
      <c r="G18" s="129"/>
      <c r="H18" s="72"/>
      <c r="I18" s="129"/>
      <c r="J18" s="72"/>
      <c r="K18" s="129"/>
      <c r="L18" s="72"/>
      <c r="M18" s="129"/>
      <c r="N18" s="72"/>
      <c r="O18" s="111"/>
      <c r="P18" s="72"/>
      <c r="R18" s="120"/>
    </row>
    <row r="19" spans="2:23" ht="10.5" customHeight="1" x14ac:dyDescent="0.2">
      <c r="B19" s="41"/>
      <c r="C19" s="41"/>
      <c r="D19" s="41"/>
      <c r="E19" s="129"/>
      <c r="F19" s="72"/>
      <c r="G19" s="129"/>
      <c r="H19" s="72"/>
      <c r="I19" s="129"/>
      <c r="J19" s="72"/>
      <c r="K19" s="129"/>
      <c r="L19" s="72"/>
      <c r="M19" s="129"/>
      <c r="N19" s="72"/>
      <c r="O19" s="111"/>
      <c r="P19" s="72"/>
      <c r="R19" s="120"/>
    </row>
    <row r="20" spans="2:23" ht="10.5" customHeight="1" x14ac:dyDescent="0.2">
      <c r="B20" s="41"/>
      <c r="C20" s="41"/>
      <c r="D20" s="41"/>
      <c r="E20" s="129"/>
      <c r="F20" s="72"/>
      <c r="G20" s="129"/>
      <c r="H20" s="72"/>
      <c r="I20" s="129"/>
      <c r="J20" s="72"/>
      <c r="K20" s="129"/>
      <c r="L20" s="72"/>
      <c r="M20" s="129"/>
      <c r="N20" s="72"/>
      <c r="O20" s="111"/>
      <c r="P20" s="72"/>
      <c r="R20" s="120"/>
    </row>
    <row r="21" spans="2:23" ht="10.5" customHeight="1" x14ac:dyDescent="0.2">
      <c r="B21" s="41"/>
      <c r="C21" s="41"/>
      <c r="D21" s="41"/>
      <c r="E21" s="129"/>
      <c r="F21" s="72"/>
      <c r="G21" s="129"/>
      <c r="H21" s="72"/>
      <c r="I21" s="129"/>
      <c r="J21" s="72"/>
      <c r="K21" s="129"/>
      <c r="L21" s="72"/>
      <c r="M21" s="129"/>
      <c r="N21" s="72"/>
      <c r="O21" s="111"/>
      <c r="P21" s="72"/>
      <c r="R21" s="120"/>
    </row>
    <row r="22" spans="2:23" ht="10.5" customHeight="1" x14ac:dyDescent="0.2">
      <c r="B22" s="41"/>
      <c r="C22" s="41"/>
      <c r="D22" s="41"/>
      <c r="E22" s="129"/>
      <c r="F22" s="72"/>
      <c r="G22" s="129"/>
      <c r="H22" s="72"/>
      <c r="I22" s="129"/>
      <c r="J22" s="72"/>
      <c r="K22" s="129"/>
      <c r="L22" s="72"/>
      <c r="M22" s="129"/>
      <c r="N22" s="72"/>
      <c r="O22" s="111"/>
      <c r="P22" s="72"/>
      <c r="R22" s="120"/>
    </row>
    <row r="23" spans="2:23" ht="10.5" customHeight="1" x14ac:dyDescent="0.2">
      <c r="B23" s="41"/>
      <c r="C23" s="41"/>
      <c r="D23" s="41"/>
      <c r="E23" s="129"/>
      <c r="F23" s="72"/>
      <c r="G23" s="129"/>
      <c r="H23" s="72"/>
      <c r="I23" s="129"/>
      <c r="J23" s="72"/>
      <c r="K23" s="129"/>
      <c r="L23" s="72"/>
      <c r="M23" s="129"/>
      <c r="N23" s="72"/>
      <c r="O23" s="111"/>
      <c r="P23" s="72"/>
      <c r="R23" s="120"/>
    </row>
    <row r="24" spans="2:23" ht="10.5" customHeight="1" x14ac:dyDescent="0.2">
      <c r="B24" s="41"/>
      <c r="C24" s="41"/>
      <c r="D24" s="41"/>
      <c r="E24" s="129"/>
      <c r="F24" s="72"/>
      <c r="G24" s="129"/>
      <c r="H24" s="72"/>
      <c r="I24" s="129"/>
      <c r="J24" s="72"/>
      <c r="K24" s="129"/>
      <c r="L24" s="72"/>
      <c r="M24" s="129"/>
      <c r="N24" s="72"/>
      <c r="O24" s="111"/>
      <c r="P24" s="72"/>
      <c r="R24" s="120"/>
    </row>
    <row r="25" spans="2:23" ht="10.5" customHeight="1" x14ac:dyDescent="0.2">
      <c r="B25" s="41"/>
      <c r="C25" s="41"/>
      <c r="D25" s="41"/>
      <c r="E25" s="129"/>
      <c r="F25" s="72"/>
      <c r="G25" s="129"/>
      <c r="H25" s="72"/>
      <c r="I25" s="129"/>
      <c r="J25" s="72"/>
      <c r="K25" s="129"/>
      <c r="L25" s="72"/>
      <c r="M25" s="129"/>
      <c r="N25" s="72"/>
      <c r="O25" s="111"/>
      <c r="P25" s="72"/>
    </row>
    <row r="26" spans="2:23" ht="10.5" customHeight="1" x14ac:dyDescent="0.2">
      <c r="B26" s="41"/>
      <c r="C26" s="41"/>
      <c r="D26" s="41"/>
      <c r="E26" s="129"/>
      <c r="F26" s="72"/>
      <c r="G26" s="129"/>
      <c r="H26" s="72"/>
      <c r="I26" s="129"/>
      <c r="J26" s="72"/>
      <c r="K26" s="129"/>
      <c r="L26" s="72"/>
      <c r="M26" s="129"/>
      <c r="N26" s="72"/>
      <c r="O26" s="111"/>
      <c r="P26" s="72"/>
    </row>
    <row r="27" spans="2:23" ht="10.5" customHeight="1" x14ac:dyDescent="0.2">
      <c r="C27" s="41"/>
      <c r="D27" s="41"/>
      <c r="E27" s="129"/>
      <c r="F27" s="72"/>
      <c r="G27" s="129"/>
      <c r="H27" s="72"/>
      <c r="I27" s="129"/>
      <c r="J27" s="72"/>
      <c r="K27" s="129"/>
      <c r="L27" s="72"/>
      <c r="M27" s="129"/>
      <c r="N27" s="72"/>
      <c r="O27" s="111"/>
      <c r="P27" s="72"/>
    </row>
    <row r="28" spans="2:23" ht="10.5" customHeight="1" x14ac:dyDescent="0.2">
      <c r="B28" s="41"/>
      <c r="C28" s="41"/>
      <c r="D28" s="41"/>
      <c r="E28" s="129"/>
      <c r="F28" s="72"/>
      <c r="G28" s="129"/>
      <c r="H28" s="72"/>
      <c r="I28" s="129"/>
      <c r="J28" s="72"/>
      <c r="K28" s="129"/>
      <c r="L28" s="72"/>
      <c r="M28" s="129"/>
      <c r="N28" s="72"/>
      <c r="O28" s="111"/>
      <c r="P28" s="72"/>
    </row>
    <row r="29" spans="2:23" ht="10.5" customHeight="1" x14ac:dyDescent="0.2">
      <c r="B29" s="41"/>
      <c r="C29" s="41"/>
      <c r="D29" s="41"/>
      <c r="E29" s="129"/>
      <c r="F29" s="72"/>
      <c r="G29" s="129"/>
      <c r="H29" s="72"/>
      <c r="I29" s="129"/>
      <c r="J29" s="72"/>
      <c r="K29" s="129"/>
      <c r="L29" s="72"/>
      <c r="M29" s="129"/>
      <c r="N29" s="72"/>
      <c r="O29" s="111"/>
      <c r="P29" s="72"/>
    </row>
    <row r="30" spans="2:23" ht="10.5" customHeight="1" x14ac:dyDescent="0.2">
      <c r="B30" s="41"/>
      <c r="C30" s="41"/>
      <c r="D30" s="41"/>
      <c r="E30" s="109"/>
      <c r="F30" s="110"/>
      <c r="G30" s="109"/>
      <c r="H30" s="110"/>
      <c r="I30" s="109"/>
      <c r="J30" s="110"/>
      <c r="K30" s="109"/>
      <c r="L30" s="110"/>
      <c r="M30" s="109"/>
      <c r="N30" s="110"/>
      <c r="O30" s="109"/>
      <c r="P30" s="110"/>
    </row>
    <row r="31" spans="2:23" ht="10.5" customHeight="1" x14ac:dyDescent="0.2">
      <c r="B31" s="30"/>
      <c r="R31" s="115"/>
    </row>
    <row r="32" spans="2:23" ht="10.5" customHeight="1" x14ac:dyDescent="0.2">
      <c r="B32" s="30"/>
      <c r="R32" s="115"/>
    </row>
    <row r="33" spans="2:18" ht="10.5" customHeight="1" x14ac:dyDescent="0.2">
      <c r="B33" s="30"/>
      <c r="R33" s="115"/>
    </row>
    <row r="34" spans="2:18" ht="10.5" customHeight="1" x14ac:dyDescent="0.2">
      <c r="B34" s="121"/>
      <c r="C34" s="26"/>
      <c r="D34" s="26"/>
      <c r="E34" s="26"/>
      <c r="F34" s="26"/>
      <c r="G34" s="26"/>
      <c r="H34" s="26"/>
      <c r="I34" s="26"/>
      <c r="J34" s="26"/>
      <c r="K34" s="26"/>
      <c r="L34" s="26"/>
      <c r="R34" s="115"/>
    </row>
    <row r="35" spans="2:18" ht="10.5" customHeight="1" x14ac:dyDescent="0.2">
      <c r="B35" s="122"/>
      <c r="C35" s="26"/>
      <c r="K35" s="26"/>
      <c r="L35" s="26"/>
      <c r="R35" s="115"/>
    </row>
    <row r="36" spans="2:18" ht="10.5" customHeight="1" x14ac:dyDescent="0.2">
      <c r="B36" s="26"/>
      <c r="C36" s="26"/>
      <c r="E36" s="113"/>
      <c r="F36" s="113"/>
      <c r="G36" s="113"/>
      <c r="H36" s="113"/>
      <c r="I36" s="113"/>
      <c r="J36" s="113"/>
      <c r="K36" s="26"/>
      <c r="L36" s="26"/>
      <c r="R36" s="115"/>
    </row>
    <row r="37" spans="2:18" ht="10.5" customHeight="1" x14ac:dyDescent="0.2">
      <c r="B37" s="26"/>
      <c r="C37" s="26"/>
      <c r="E37" s="114"/>
      <c r="F37" s="61"/>
      <c r="G37" s="61"/>
      <c r="H37" s="63"/>
      <c r="I37" s="64"/>
      <c r="J37" s="61"/>
      <c r="K37" s="26"/>
      <c r="L37" s="26"/>
      <c r="R37" s="115"/>
    </row>
    <row r="38" spans="2:18" ht="10.5" customHeight="1" x14ac:dyDescent="0.2">
      <c r="B38" s="26"/>
      <c r="C38" s="26"/>
      <c r="E38" s="114"/>
      <c r="F38" s="61"/>
      <c r="G38" s="61"/>
      <c r="H38" s="63"/>
      <c r="I38" s="64"/>
      <c r="J38" s="61"/>
      <c r="K38" s="26"/>
      <c r="L38" s="26"/>
      <c r="R38" s="115"/>
    </row>
    <row r="39" spans="2:18" ht="10.5" customHeight="1" x14ac:dyDescent="0.2">
      <c r="B39" s="26"/>
      <c r="C39" s="26"/>
      <c r="E39" s="114"/>
      <c r="F39" s="61"/>
      <c r="G39" s="61"/>
      <c r="H39" s="63"/>
      <c r="I39" s="64"/>
      <c r="J39" s="61"/>
      <c r="K39" s="26"/>
      <c r="L39" s="26"/>
      <c r="R39" s="115"/>
    </row>
    <row r="40" spans="2:18" ht="10.5" customHeight="1" x14ac:dyDescent="0.2">
      <c r="B40" s="26"/>
      <c r="C40" s="26"/>
      <c r="E40" s="114"/>
      <c r="F40" s="61"/>
      <c r="G40" s="61"/>
      <c r="H40" s="63"/>
      <c r="I40" s="64"/>
      <c r="J40" s="61"/>
      <c r="K40" s="26"/>
      <c r="L40" s="26"/>
      <c r="R40" s="115"/>
    </row>
    <row r="41" spans="2:18" ht="10.5" customHeight="1" x14ac:dyDescent="0.2">
      <c r="B41" s="26"/>
      <c r="C41" s="26"/>
      <c r="E41" s="114"/>
      <c r="F41" s="61"/>
      <c r="G41" s="61"/>
      <c r="H41" s="63"/>
      <c r="I41" s="64"/>
      <c r="J41" s="61"/>
      <c r="K41" s="26"/>
      <c r="L41" s="26"/>
      <c r="R41" s="115"/>
    </row>
    <row r="42" spans="2:18" ht="10.5" customHeight="1" x14ac:dyDescent="0.2">
      <c r="B42" s="466" t="str">
        <f>Índice!$B$13</f>
        <v>1. CENTROS DE ATENCIÓN A PERSONAS MAYORES</v>
      </c>
      <c r="C42" s="466"/>
      <c r="D42" s="466"/>
      <c r="E42" s="466"/>
      <c r="F42" s="466"/>
      <c r="G42" s="466"/>
      <c r="H42" s="466"/>
      <c r="I42" s="466"/>
      <c r="J42" s="466"/>
      <c r="K42" s="466"/>
      <c r="L42" s="466"/>
      <c r="M42" s="466"/>
      <c r="N42" s="466"/>
      <c r="O42" s="127"/>
      <c r="P42" s="127"/>
      <c r="R42" s="115"/>
    </row>
    <row r="43" spans="2:18" ht="10.5" customHeight="1" x14ac:dyDescent="0.2">
      <c r="B43" s="466"/>
      <c r="C43" s="466"/>
      <c r="D43" s="466"/>
      <c r="E43" s="466"/>
      <c r="F43" s="466"/>
      <c r="G43" s="466"/>
      <c r="H43" s="466"/>
      <c r="I43" s="466"/>
      <c r="J43" s="466"/>
      <c r="K43" s="466"/>
      <c r="L43" s="466"/>
      <c r="M43" s="466"/>
      <c r="N43" s="466"/>
      <c r="O43" s="127"/>
      <c r="P43" s="127"/>
      <c r="R43" s="115"/>
    </row>
    <row r="44" spans="2:18" ht="10.5" customHeight="1" x14ac:dyDescent="0.2">
      <c r="B44" s="466"/>
      <c r="C44" s="466"/>
      <c r="D44" s="466"/>
      <c r="E44" s="466"/>
      <c r="F44" s="466"/>
      <c r="G44" s="466"/>
      <c r="H44" s="466"/>
      <c r="I44" s="466"/>
      <c r="J44" s="466"/>
      <c r="K44" s="466"/>
      <c r="L44" s="466"/>
      <c r="M44" s="466"/>
      <c r="N44" s="466"/>
      <c r="O44" s="127"/>
      <c r="P44" s="127"/>
      <c r="R44" s="115"/>
    </row>
    <row r="45" spans="2:18" ht="10.5" customHeight="1" x14ac:dyDescent="0.2">
      <c r="B45" s="466"/>
      <c r="C45" s="466"/>
      <c r="D45" s="466"/>
      <c r="E45" s="466"/>
      <c r="F45" s="466"/>
      <c r="G45" s="466"/>
      <c r="H45" s="466"/>
      <c r="I45" s="466"/>
      <c r="J45" s="466"/>
      <c r="K45" s="466"/>
      <c r="L45" s="466"/>
      <c r="M45" s="466"/>
      <c r="N45" s="466"/>
      <c r="O45" s="127"/>
      <c r="P45" s="127"/>
      <c r="R45" s="115"/>
    </row>
    <row r="46" spans="2:18" ht="10.5" customHeight="1" x14ac:dyDescent="0.2"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R46" s="115"/>
    </row>
    <row r="47" spans="2:18" ht="10.5" customHeight="1" x14ac:dyDescent="0.2">
      <c r="B47" s="37"/>
      <c r="C47" s="37"/>
      <c r="D47" s="37"/>
      <c r="E47" s="123"/>
      <c r="F47" s="125"/>
      <c r="G47" s="125"/>
      <c r="H47" s="37"/>
      <c r="I47" s="124"/>
      <c r="J47" s="124"/>
      <c r="K47" s="26"/>
      <c r="L47" s="26"/>
      <c r="R47" s="115"/>
    </row>
    <row r="48" spans="2:18" ht="10.5" customHeight="1" x14ac:dyDescent="0.2">
      <c r="B48" s="63"/>
      <c r="C48" s="63"/>
      <c r="D48" s="63"/>
      <c r="E48" s="61"/>
      <c r="F48" s="62"/>
      <c r="G48" s="62"/>
      <c r="H48" s="63"/>
      <c r="I48" s="64"/>
      <c r="J48" s="64"/>
      <c r="R48" s="115"/>
    </row>
    <row r="49" spans="2:18" ht="10.5" customHeight="1" x14ac:dyDescent="0.2">
      <c r="B49" s="63"/>
      <c r="C49" s="63"/>
      <c r="D49" s="63"/>
      <c r="E49" s="61"/>
      <c r="F49" s="62"/>
      <c r="G49" s="62"/>
      <c r="H49" s="63"/>
      <c r="I49" s="64"/>
      <c r="J49" s="64"/>
      <c r="R49" s="115"/>
    </row>
    <row r="50" spans="2:18" ht="10.5" customHeight="1" x14ac:dyDescent="0.2">
      <c r="B50" s="63"/>
      <c r="C50" s="63"/>
      <c r="D50" s="63"/>
      <c r="E50" s="61"/>
      <c r="F50" s="62"/>
      <c r="G50" s="62"/>
      <c r="H50" s="63"/>
      <c r="I50" s="64"/>
      <c r="J50" s="64"/>
      <c r="R50" s="115"/>
    </row>
    <row r="51" spans="2:18" ht="10.5" customHeight="1" x14ac:dyDescent="0.2">
      <c r="B51" s="63"/>
      <c r="C51" s="63"/>
      <c r="D51" s="63"/>
      <c r="E51" s="61"/>
      <c r="F51" s="62"/>
      <c r="G51" s="62"/>
      <c r="H51" s="63"/>
      <c r="I51" s="64"/>
      <c r="J51" s="64"/>
      <c r="R51" s="115"/>
    </row>
    <row r="52" spans="2:18" ht="10.5" customHeight="1" x14ac:dyDescent="0.2">
      <c r="B52" s="63"/>
      <c r="C52" s="63"/>
      <c r="D52" s="63"/>
      <c r="E52" s="61"/>
      <c r="F52" s="62"/>
      <c r="G52" s="62"/>
      <c r="H52" s="63"/>
      <c r="I52" s="64"/>
      <c r="J52" s="64"/>
      <c r="R52" s="115"/>
    </row>
    <row r="53" spans="2:18" ht="10.5" customHeight="1" x14ac:dyDescent="0.2">
      <c r="B53" s="63"/>
      <c r="C53" s="63"/>
      <c r="D53" s="63"/>
      <c r="E53" s="61"/>
      <c r="F53" s="62"/>
      <c r="G53" s="62"/>
      <c r="H53" s="63"/>
      <c r="I53" s="64"/>
      <c r="J53" s="64"/>
      <c r="R53" s="115"/>
    </row>
    <row r="54" spans="2:18" ht="10.5" customHeight="1" x14ac:dyDescent="0.2">
      <c r="B54" s="63"/>
      <c r="C54" s="63"/>
      <c r="D54" s="63"/>
      <c r="E54" s="61"/>
      <c r="F54" s="62"/>
      <c r="G54" s="62"/>
      <c r="H54" s="63"/>
      <c r="I54" s="64"/>
      <c r="J54" s="64"/>
      <c r="R54" s="115"/>
    </row>
    <row r="55" spans="2:18" ht="10.5" customHeight="1" x14ac:dyDescent="0.2">
      <c r="E55" s="59"/>
      <c r="F55" s="60"/>
      <c r="G55" s="62"/>
      <c r="H55" s="63"/>
      <c r="I55" s="64"/>
      <c r="J55" s="61"/>
      <c r="R55" s="115"/>
    </row>
    <row r="56" spans="2:18" ht="10.5" customHeight="1" x14ac:dyDescent="0.2">
      <c r="E56" s="59"/>
      <c r="F56" s="60"/>
      <c r="G56" s="62"/>
      <c r="H56" s="63"/>
      <c r="I56" s="64"/>
      <c r="J56" s="61"/>
      <c r="R56" s="115"/>
    </row>
    <row r="57" spans="2:18" ht="10.5" customHeight="1" x14ac:dyDescent="0.2">
      <c r="R57" s="115"/>
    </row>
    <row r="58" spans="2:18" ht="10.5" customHeight="1" x14ac:dyDescent="0.2">
      <c r="B58" s="68"/>
      <c r="C58" s="68"/>
      <c r="D58" s="68"/>
      <c r="E58" s="69"/>
      <c r="F58" s="70"/>
      <c r="R58" s="115"/>
    </row>
    <row r="59" spans="2:18" ht="10.5" customHeight="1" x14ac:dyDescent="0.2">
      <c r="R59" s="115"/>
    </row>
    <row r="60" spans="2:18" ht="10.5" customHeight="1" x14ac:dyDescent="0.2">
      <c r="B60" s="9"/>
      <c r="C60" s="9"/>
      <c r="D60" s="9"/>
      <c r="E60" s="9"/>
      <c r="F60" s="9"/>
      <c r="G60" s="9"/>
      <c r="H60" s="9"/>
      <c r="I60" s="9"/>
      <c r="J60" s="9"/>
      <c r="N60" s="57"/>
      <c r="O60" s="57"/>
      <c r="P60" s="57"/>
      <c r="Q60" s="57"/>
    </row>
    <row r="61" spans="2:18" ht="10.5" customHeight="1" x14ac:dyDescent="0.2">
      <c r="N61" s="57"/>
      <c r="O61" s="57"/>
      <c r="P61" s="57"/>
      <c r="Q61" s="57"/>
    </row>
    <row r="62" spans="2:18" ht="10.5" customHeight="1" x14ac:dyDescent="0.2">
      <c r="N62" s="57"/>
      <c r="O62" s="57"/>
      <c r="P62" s="57"/>
      <c r="Q62" s="57"/>
    </row>
    <row r="63" spans="2:18" ht="10.5" customHeight="1" x14ac:dyDescent="0.2">
      <c r="N63" s="57"/>
      <c r="O63" s="57"/>
      <c r="P63" s="57"/>
      <c r="Q63" s="57"/>
    </row>
    <row r="64" spans="2:18" ht="10.5" customHeight="1" x14ac:dyDescent="0.2">
      <c r="N64" s="57"/>
      <c r="O64" s="57"/>
      <c r="P64" s="57"/>
      <c r="Q64" s="57"/>
    </row>
    <row r="65" spans="14:17" ht="10.5" customHeight="1" x14ac:dyDescent="0.2">
      <c r="N65" s="57"/>
      <c r="O65" s="57"/>
      <c r="P65" s="57"/>
      <c r="Q65" s="57"/>
    </row>
    <row r="66" spans="14:17" ht="10.5" customHeight="1" x14ac:dyDescent="0.2"/>
    <row r="67" spans="14:17" ht="10.5" customHeight="1" x14ac:dyDescent="0.2"/>
    <row r="68" spans="14:17" ht="10.5" customHeight="1" x14ac:dyDescent="0.2"/>
    <row r="69" spans="14:17" ht="10.5" customHeight="1" x14ac:dyDescent="0.2"/>
    <row r="70" spans="14:17" ht="10.5" customHeight="1" x14ac:dyDescent="0.2"/>
    <row r="71" spans="14:17" ht="10.5" customHeight="1" x14ac:dyDescent="0.2"/>
    <row r="72" spans="14:17" ht="10.5" customHeight="1" x14ac:dyDescent="0.2"/>
    <row r="73" spans="14:17" ht="10.5" customHeight="1" x14ac:dyDescent="0.2"/>
    <row r="74" spans="14:17" ht="10.5" customHeight="1" x14ac:dyDescent="0.2"/>
    <row r="75" spans="14:17" ht="10.5" customHeight="1" x14ac:dyDescent="0.2"/>
    <row r="76" spans="14:17" ht="10.5" customHeight="1" x14ac:dyDescent="0.2"/>
    <row r="77" spans="14:17" ht="10.5" customHeight="1" x14ac:dyDescent="0.2"/>
    <row r="78" spans="14:17" ht="10.5" customHeight="1" x14ac:dyDescent="0.2"/>
    <row r="79" spans="14:17" ht="10.5" customHeight="1" x14ac:dyDescent="0.2"/>
    <row r="80" spans="14:17" ht="10.5" customHeight="1" x14ac:dyDescent="0.2"/>
    <row r="81" spans="7:7" ht="10.5" customHeight="1" x14ac:dyDescent="0.2"/>
    <row r="82" spans="7:7" ht="10.5" customHeight="1" x14ac:dyDescent="0.2"/>
    <row r="83" spans="7:7" ht="10.5" customHeight="1" x14ac:dyDescent="0.2"/>
    <row r="84" spans="7:7" ht="10.5" customHeight="1" x14ac:dyDescent="0.2"/>
    <row r="85" spans="7:7" ht="10.5" customHeight="1" x14ac:dyDescent="0.2"/>
    <row r="86" spans="7:7" ht="10.5" customHeight="1" x14ac:dyDescent="0.2"/>
    <row r="87" spans="7:7" ht="10.5" customHeight="1" x14ac:dyDescent="0.2"/>
    <row r="88" spans="7:7" ht="10.5" customHeight="1" x14ac:dyDescent="0.2"/>
    <row r="89" spans="7:7" ht="10.5" customHeight="1" x14ac:dyDescent="0.2"/>
    <row r="90" spans="7:7" ht="10.5" customHeight="1" x14ac:dyDescent="0.2"/>
    <row r="91" spans="7:7" ht="10.5" customHeight="1" x14ac:dyDescent="0.2"/>
    <row r="92" spans="7:7" ht="10.5" customHeight="1" x14ac:dyDescent="0.2"/>
    <row r="93" spans="7:7" ht="10.5" customHeight="1" x14ac:dyDescent="0.2"/>
    <row r="94" spans="7:7" ht="10.5" customHeight="1" x14ac:dyDescent="0.2"/>
    <row r="95" spans="7:7" ht="10.5" customHeight="1" x14ac:dyDescent="0.2"/>
    <row r="96" spans="7:7" ht="10.5" customHeight="1" x14ac:dyDescent="0.2">
      <c r="G96" s="4"/>
    </row>
    <row r="97" spans="7:7" ht="10.5" customHeight="1" x14ac:dyDescent="0.2">
      <c r="G97" s="4"/>
    </row>
    <row r="98" spans="7:7" ht="10.5" customHeight="1" x14ac:dyDescent="0.2">
      <c r="G98" s="4"/>
    </row>
    <row r="99" spans="7:7" ht="10.5" customHeight="1" x14ac:dyDescent="0.2"/>
    <row r="100" spans="7:7" ht="10.5" customHeight="1" x14ac:dyDescent="0.2"/>
    <row r="101" spans="7:7" ht="10.5" customHeight="1" x14ac:dyDescent="0.2"/>
    <row r="102" spans="7:7" ht="10.5" customHeight="1" x14ac:dyDescent="0.2"/>
    <row r="103" spans="7:7" ht="10.5" customHeight="1" x14ac:dyDescent="0.2"/>
    <row r="104" spans="7:7" ht="10.5" customHeight="1" x14ac:dyDescent="0.2"/>
    <row r="105" spans="7:7" ht="10.5" customHeight="1" x14ac:dyDescent="0.2"/>
    <row r="106" spans="7:7" ht="10.5" customHeight="1" x14ac:dyDescent="0.2"/>
    <row r="107" spans="7:7" ht="10.5" customHeight="1" x14ac:dyDescent="0.2"/>
    <row r="108" spans="7:7" ht="10.5" customHeight="1" x14ac:dyDescent="0.2"/>
    <row r="109" spans="7:7" ht="10.5" customHeight="1" x14ac:dyDescent="0.2"/>
    <row r="110" spans="7:7" ht="10.5" customHeight="1" x14ac:dyDescent="0.2"/>
    <row r="111" spans="7:7" ht="10.5" customHeight="1" x14ac:dyDescent="0.2"/>
    <row r="112" spans="7:7" ht="10.5" customHeight="1" x14ac:dyDescent="0.2"/>
    <row r="113" spans="6:9" ht="10.5" customHeight="1" x14ac:dyDescent="0.2"/>
    <row r="114" spans="6:9" ht="10.5" customHeight="1" x14ac:dyDescent="0.2"/>
    <row r="115" spans="6:9" ht="10.5" customHeight="1" x14ac:dyDescent="0.2"/>
    <row r="116" spans="6:9" ht="10.5" customHeight="1" x14ac:dyDescent="0.2"/>
    <row r="117" spans="6:9" ht="10.5" customHeight="1" x14ac:dyDescent="0.2"/>
    <row r="118" spans="6:9" ht="10.5" customHeight="1" x14ac:dyDescent="0.2">
      <c r="F118" s="4"/>
      <c r="H118" s="4"/>
      <c r="I118" s="4"/>
    </row>
    <row r="119" spans="6:9" ht="10.5" customHeight="1" x14ac:dyDescent="0.2">
      <c r="F119" s="4"/>
      <c r="H119" s="4"/>
      <c r="I119" s="4"/>
    </row>
    <row r="120" spans="6:9" ht="10.5" customHeight="1" x14ac:dyDescent="0.2">
      <c r="F120" s="4"/>
      <c r="H120" s="4"/>
      <c r="I120" s="4"/>
    </row>
    <row r="121" spans="6:9" ht="10.5" customHeight="1" x14ac:dyDescent="0.2"/>
    <row r="122" spans="6:9" ht="10.5" customHeight="1" x14ac:dyDescent="0.2"/>
    <row r="123" spans="6:9" ht="10.5" customHeight="1" x14ac:dyDescent="0.2"/>
    <row r="124" spans="6:9" ht="10.5" customHeight="1" x14ac:dyDescent="0.2"/>
    <row r="125" spans="6:9" ht="10.5" customHeight="1" x14ac:dyDescent="0.2"/>
    <row r="126" spans="6:9" ht="10.5" customHeight="1" x14ac:dyDescent="0.2"/>
    <row r="127" spans="6:9" ht="10.5" customHeight="1" x14ac:dyDescent="0.2"/>
    <row r="128" spans="6:9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06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E1001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4" width="7.42578125" customWidth="1"/>
    <col min="35" max="48" width="8.5703125" customWidth="1"/>
  </cols>
  <sheetData>
    <row r="1" spans="1:31" ht="10.5" customHeight="1" x14ac:dyDescent="0.2">
      <c r="W1" s="9"/>
      <c r="X1" s="9"/>
    </row>
    <row r="2" spans="1:31" ht="10.5" customHeight="1" x14ac:dyDescent="0.2">
      <c r="B2" s="31" t="s">
        <v>235</v>
      </c>
      <c r="C2" s="31"/>
      <c r="D2" s="31"/>
      <c r="E2" s="31"/>
      <c r="F2" s="31"/>
      <c r="G2" s="31"/>
      <c r="H2" s="31"/>
      <c r="I2" s="31"/>
      <c r="J2" s="31"/>
      <c r="K2" s="31"/>
      <c r="L2" s="31"/>
      <c r="V2" s="9"/>
      <c r="W2" s="9"/>
    </row>
    <row r="3" spans="1:31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V3" s="9"/>
      <c r="W3" s="9"/>
    </row>
    <row r="4" spans="1:31" ht="10.5" customHeight="1" x14ac:dyDescent="0.2">
      <c r="A4" s="45"/>
      <c r="T4" s="4"/>
      <c r="U4" s="4"/>
      <c r="V4" s="9"/>
      <c r="W4" s="9"/>
      <c r="X4" s="4"/>
      <c r="Y4" s="4"/>
      <c r="Z4" s="4"/>
      <c r="AA4" s="4"/>
    </row>
    <row r="5" spans="1:31" ht="10.5" customHeight="1" x14ac:dyDescent="0.2">
      <c r="A5" s="45"/>
      <c r="B5" s="357" t="str">
        <f>Índice!$B$67</f>
        <v>2.4.4. Niveles de atención del personal en centros de atención a personas con discapacidad</v>
      </c>
      <c r="C5" s="44"/>
      <c r="D5" s="44"/>
      <c r="E5" s="44"/>
      <c r="F5" s="44"/>
      <c r="G5" s="44"/>
      <c r="H5" s="44"/>
      <c r="I5" s="44"/>
      <c r="J5" s="44"/>
      <c r="K5" s="44"/>
      <c r="M5" s="44"/>
      <c r="N5" s="382"/>
      <c r="O5" s="44"/>
      <c r="P5" s="44"/>
      <c r="Q5" s="4"/>
      <c r="R5" s="4"/>
      <c r="S5" s="9"/>
      <c r="T5" s="9"/>
      <c r="U5" s="4"/>
      <c r="V5" s="4"/>
      <c r="W5" s="4"/>
      <c r="X5" s="4"/>
    </row>
    <row r="6" spans="1:31" ht="10.5" customHeight="1" x14ac:dyDescent="0.2">
      <c r="A6" s="45"/>
      <c r="B6" s="357" t="str">
        <f>Índice!$B$68</f>
        <v>2.4.4.1. Niveles de atención del personal por modelo de gestión en centros de atención a personas con discapacidad</v>
      </c>
      <c r="C6" s="44"/>
      <c r="D6" s="44"/>
      <c r="E6" s="44"/>
      <c r="F6" s="44"/>
      <c r="G6" s="44"/>
      <c r="H6" s="44"/>
      <c r="I6" s="44"/>
      <c r="J6" s="44"/>
      <c r="K6" s="44"/>
      <c r="M6" s="44"/>
      <c r="N6" s="382"/>
      <c r="O6" s="44"/>
      <c r="P6" s="44"/>
      <c r="Q6" s="4"/>
      <c r="R6" s="4"/>
      <c r="S6" s="9"/>
      <c r="T6" s="9"/>
      <c r="U6" s="4"/>
      <c r="V6" s="4"/>
      <c r="W6" s="4"/>
      <c r="X6" s="4"/>
    </row>
    <row r="7" spans="1:31" ht="10.5" customHeight="1" x14ac:dyDescent="0.2">
      <c r="A7" s="45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"/>
      <c r="S7" s="4"/>
      <c r="T7" s="9"/>
      <c r="U7" s="9"/>
      <c r="V7" s="4"/>
      <c r="W7" s="4"/>
      <c r="X7" s="4"/>
      <c r="Y7" s="4"/>
    </row>
    <row r="8" spans="1:31" ht="10.5" customHeight="1" x14ac:dyDescent="0.2">
      <c r="B8" s="596" t="str">
        <f>'Anexo I. Abreviaturas'!$B$33</f>
        <v>Centros de atención a personas con discapacidad</v>
      </c>
      <c r="C8" s="551"/>
      <c r="D8" s="551"/>
      <c r="E8" s="551"/>
      <c r="F8" s="551"/>
      <c r="G8" s="551"/>
      <c r="H8" s="551"/>
      <c r="I8" s="551"/>
      <c r="J8" s="551"/>
      <c r="K8" s="551"/>
      <c r="L8" s="551"/>
      <c r="M8" s="551"/>
      <c r="N8" s="551"/>
      <c r="O8" s="551"/>
      <c r="P8" s="551"/>
      <c r="Q8" s="551"/>
      <c r="R8" s="551"/>
      <c r="S8" s="552"/>
      <c r="T8" s="255"/>
      <c r="U8" s="255"/>
      <c r="W8" s="9"/>
      <c r="X8" s="9"/>
    </row>
    <row r="9" spans="1:31" ht="10.5" customHeight="1" x14ac:dyDescent="0.2">
      <c r="B9" s="446" t="str">
        <f>'Anexo I. Abreviaturas'!$B$64</f>
        <v>Modelo de gestión</v>
      </c>
      <c r="C9" s="447"/>
      <c r="D9" s="447"/>
      <c r="E9" s="447"/>
      <c r="F9" s="448"/>
      <c r="G9" s="446" t="str">
        <f>'Anexo II. Términos'!$B$43</f>
        <v>Tipo de personal</v>
      </c>
      <c r="H9" s="447"/>
      <c r="I9" s="447"/>
      <c r="J9" s="447"/>
      <c r="K9" s="448"/>
      <c r="L9" s="597" t="s">
        <v>144</v>
      </c>
      <c r="M9" s="438" t="str">
        <f>'Anexo I. Abreviaturas'!$B$59</f>
        <v>Jornada completa</v>
      </c>
      <c r="N9" s="439"/>
      <c r="O9" s="438" t="str">
        <f>'Anexo I. Abreviaturas'!$B$61</f>
        <v>Jornada parcial</v>
      </c>
      <c r="P9" s="439"/>
      <c r="Q9" s="438" t="str">
        <f>'Anexo II. Términos'!$B$51</f>
        <v>Total</v>
      </c>
      <c r="R9" s="439"/>
      <c r="S9" s="508" t="str">
        <f>'Anexo I. Abreviaturas'!$B$20</f>
        <v>Resident.</v>
      </c>
      <c r="W9" s="9"/>
      <c r="X9" s="9"/>
      <c r="Y9" s="111"/>
      <c r="Z9" s="110"/>
      <c r="AA9" s="109"/>
      <c r="AD9" s="9"/>
      <c r="AE9" s="9"/>
    </row>
    <row r="10" spans="1:31" ht="10.5" customHeight="1" x14ac:dyDescent="0.2">
      <c r="B10" s="446"/>
      <c r="C10" s="447"/>
      <c r="D10" s="447"/>
      <c r="E10" s="447"/>
      <c r="F10" s="448"/>
      <c r="G10" s="446"/>
      <c r="H10" s="447"/>
      <c r="I10" s="447"/>
      <c r="J10" s="447"/>
      <c r="K10" s="448"/>
      <c r="L10" s="597"/>
      <c r="M10" s="438"/>
      <c r="N10" s="439"/>
      <c r="O10" s="438"/>
      <c r="P10" s="439"/>
      <c r="Q10" s="438"/>
      <c r="R10" s="439"/>
      <c r="S10" s="508"/>
      <c r="W10" s="9"/>
      <c r="X10" s="9"/>
      <c r="Y10" s="111"/>
      <c r="Z10" s="110"/>
      <c r="AA10" s="109"/>
      <c r="AD10" s="9"/>
      <c r="AE10" s="9"/>
    </row>
    <row r="11" spans="1:31" ht="10.5" customHeight="1" x14ac:dyDescent="0.2">
      <c r="B11" s="446"/>
      <c r="C11" s="447"/>
      <c r="D11" s="447"/>
      <c r="E11" s="447"/>
      <c r="F11" s="448"/>
      <c r="G11" s="446"/>
      <c r="H11" s="447"/>
      <c r="I11" s="447"/>
      <c r="J11" s="447"/>
      <c r="K11" s="448"/>
      <c r="L11" s="597"/>
      <c r="M11" s="438"/>
      <c r="N11" s="439"/>
      <c r="O11" s="438"/>
      <c r="P11" s="439"/>
      <c r="Q11" s="438"/>
      <c r="R11" s="439"/>
      <c r="S11" s="508"/>
      <c r="T11" s="155"/>
      <c r="W11" s="9"/>
      <c r="X11" s="9"/>
      <c r="Y11" s="111"/>
      <c r="Z11" s="110"/>
      <c r="AA11" s="109"/>
      <c r="AD11" s="9"/>
      <c r="AE11" s="9"/>
    </row>
    <row r="12" spans="1:31" ht="10.5" customHeight="1" x14ac:dyDescent="0.2">
      <c r="B12" s="446"/>
      <c r="C12" s="447"/>
      <c r="D12" s="447"/>
      <c r="E12" s="447"/>
      <c r="F12" s="448"/>
      <c r="G12" s="446"/>
      <c r="H12" s="447"/>
      <c r="I12" s="447"/>
      <c r="J12" s="447"/>
      <c r="K12" s="448"/>
      <c r="L12" s="597"/>
      <c r="M12" s="454"/>
      <c r="N12" s="456"/>
      <c r="O12" s="454"/>
      <c r="P12" s="456"/>
      <c r="Q12" s="454"/>
      <c r="R12" s="456"/>
      <c r="S12" s="505"/>
      <c r="W12" s="9"/>
      <c r="X12" s="9"/>
      <c r="AD12" s="9"/>
      <c r="AE12" s="9"/>
    </row>
    <row r="13" spans="1:31" ht="10.5" customHeight="1" x14ac:dyDescent="0.2">
      <c r="B13" s="449"/>
      <c r="C13" s="450"/>
      <c r="D13" s="450"/>
      <c r="E13" s="450"/>
      <c r="F13" s="451"/>
      <c r="G13" s="449"/>
      <c r="H13" s="450"/>
      <c r="I13" s="450"/>
      <c r="J13" s="450"/>
      <c r="K13" s="451"/>
      <c r="L13" s="598"/>
      <c r="M13" s="281" t="str">
        <f>'Anexo I. Abreviaturas'!$B$16</f>
        <v>Núm.</v>
      </c>
      <c r="N13" s="172" t="str">
        <f>'Anexo I. Abreviaturas'!$B$13</f>
        <v>% Tip.pers.</v>
      </c>
      <c r="O13" s="171" t="str">
        <f>'Anexo I. Abreviaturas'!$B$16</f>
        <v>Núm.</v>
      </c>
      <c r="P13" s="172" t="str">
        <f>'Anexo I. Abreviaturas'!$B$13</f>
        <v>% Tip.pers.</v>
      </c>
      <c r="Q13" s="173" t="str">
        <f>'Anexo I. Abreviaturas'!$B$16</f>
        <v>Núm.</v>
      </c>
      <c r="R13" s="175" t="str">
        <f>'Anexo I. Abreviaturas'!$B$10</f>
        <v>% Mod.</v>
      </c>
      <c r="S13" s="284" t="str">
        <f>'Anexo I. Abreviaturas'!$B$16</f>
        <v>Núm.</v>
      </c>
      <c r="W13" s="9"/>
      <c r="X13" s="9"/>
      <c r="AD13" s="9"/>
      <c r="AE13" s="9"/>
    </row>
    <row r="14" spans="1:31" ht="10.5" customHeight="1" x14ac:dyDescent="0.2">
      <c r="A14" s="4"/>
      <c r="B14" s="460" t="str">
        <f>'Anexo II. Términos'!$B$46</f>
        <v>Titularidad pública y gestión privada con lucro</v>
      </c>
      <c r="C14" s="461"/>
      <c r="D14" s="461"/>
      <c r="E14" s="461"/>
      <c r="F14" s="462"/>
      <c r="G14" s="460" t="str">
        <f>'Anexo I. Abreviaturas'!$B$68</f>
        <v>Personal atención directa de primer nivel</v>
      </c>
      <c r="H14" s="461"/>
      <c r="I14" s="461"/>
      <c r="J14" s="461"/>
      <c r="K14" s="462"/>
      <c r="L14" s="337">
        <f>((M14*1)+(O14*0.5))/$S$14</f>
        <v>0.60087719298245612</v>
      </c>
      <c r="M14" s="75">
        <v>456</v>
      </c>
      <c r="N14" s="105">
        <f t="shared" ref="N14:N37" si="0">IF(M14="","",M14/$Q14)</f>
        <v>0.71250000000000002</v>
      </c>
      <c r="O14" s="75">
        <v>184</v>
      </c>
      <c r="P14" s="76">
        <f t="shared" ref="P14:P37" si="1">IF(O14="","",O14/$Q14)</f>
        <v>0.28749999999999998</v>
      </c>
      <c r="Q14" s="132">
        <f>M14+O14</f>
        <v>640</v>
      </c>
      <c r="R14" s="233">
        <f>Q14/SUM(Q14:Q16)</f>
        <v>0.60606060606060608</v>
      </c>
      <c r="S14" s="594">
        <v>912</v>
      </c>
      <c r="T14" s="155"/>
      <c r="U14" s="155"/>
      <c r="W14" s="9"/>
      <c r="X14" s="9"/>
      <c r="AD14" s="9"/>
      <c r="AE14" s="9"/>
    </row>
    <row r="15" spans="1:31" ht="10.5" customHeight="1" x14ac:dyDescent="0.2">
      <c r="A15" s="4"/>
      <c r="B15" s="440"/>
      <c r="C15" s="441"/>
      <c r="D15" s="441"/>
      <c r="E15" s="441"/>
      <c r="F15" s="442"/>
      <c r="G15" s="440" t="str">
        <f>'Anexo I. Abreviaturas'!$B$70</f>
        <v>Personal atención directa de segundo nivel</v>
      </c>
      <c r="H15" s="441"/>
      <c r="I15" s="441"/>
      <c r="J15" s="441"/>
      <c r="K15" s="442"/>
      <c r="L15" s="338">
        <f>((M15*1)+(O15*0.5))/$S$14</f>
        <v>0.17269736842105263</v>
      </c>
      <c r="M15" s="103">
        <v>128</v>
      </c>
      <c r="N15" s="106">
        <f t="shared" si="0"/>
        <v>0.68449197860962563</v>
      </c>
      <c r="O15" s="103">
        <v>59</v>
      </c>
      <c r="P15" s="72">
        <f t="shared" si="1"/>
        <v>0.31550802139037432</v>
      </c>
      <c r="Q15" s="169">
        <f>M15+O15</f>
        <v>187</v>
      </c>
      <c r="R15" s="232">
        <f>Q15/SUM(Q14:Q16)</f>
        <v>0.17708333333333334</v>
      </c>
      <c r="S15" s="592"/>
      <c r="W15" s="9"/>
      <c r="X15" s="9"/>
      <c r="AD15" s="9"/>
      <c r="AE15" s="9"/>
    </row>
    <row r="16" spans="1:31" ht="10.5" customHeight="1" x14ac:dyDescent="0.2">
      <c r="A16" s="4"/>
      <c r="B16" s="440"/>
      <c r="C16" s="441"/>
      <c r="D16" s="441"/>
      <c r="E16" s="441"/>
      <c r="F16" s="442"/>
      <c r="G16" s="457" t="str">
        <f>'Anexo II. Términos'!$B$8</f>
        <v>Personal atención indirecta</v>
      </c>
      <c r="H16" s="458"/>
      <c r="I16" s="458"/>
      <c r="J16" s="458"/>
      <c r="K16" s="459"/>
      <c r="L16" s="339">
        <f>((M16*1)+(O16*0.5))/$S$14</f>
        <v>0.21600877192982457</v>
      </c>
      <c r="M16" s="157">
        <v>165</v>
      </c>
      <c r="N16" s="159">
        <f t="shared" si="0"/>
        <v>0.72052401746724892</v>
      </c>
      <c r="O16" s="157">
        <v>64</v>
      </c>
      <c r="P16" s="158">
        <f t="shared" si="1"/>
        <v>0.27947598253275108</v>
      </c>
      <c r="Q16" s="330">
        <f>M16+O16</f>
        <v>229</v>
      </c>
      <c r="R16" s="215">
        <f>Q16/SUM(Q14:Q16)</f>
        <v>0.21685606060606061</v>
      </c>
      <c r="S16" s="592"/>
      <c r="W16" s="9"/>
      <c r="X16" s="9"/>
      <c r="AD16" s="9"/>
      <c r="AE16" s="9"/>
    </row>
    <row r="17" spans="1:31" ht="10.5" customHeight="1" x14ac:dyDescent="0.2">
      <c r="B17" s="457"/>
      <c r="C17" s="458"/>
      <c r="D17" s="458"/>
      <c r="E17" s="458"/>
      <c r="F17" s="459"/>
      <c r="G17" s="463" t="str">
        <f>'Anexo II. Términos'!$B$51</f>
        <v>Total</v>
      </c>
      <c r="H17" s="464"/>
      <c r="I17" s="464"/>
      <c r="J17" s="464"/>
      <c r="K17" s="465"/>
      <c r="L17" s="340">
        <f>((M17*1)+(O17*0.5))/$S$14</f>
        <v>0.98958333333333337</v>
      </c>
      <c r="M17" s="80">
        <f>SUM(M14:M16)</f>
        <v>749</v>
      </c>
      <c r="N17" s="83">
        <f t="shared" si="0"/>
        <v>0.70928030303030298</v>
      </c>
      <c r="O17" s="80">
        <f>SUM(O14:O16)</f>
        <v>307</v>
      </c>
      <c r="P17" s="99">
        <f t="shared" si="1"/>
        <v>0.29071969696969696</v>
      </c>
      <c r="Q17" s="80">
        <f>SUM(Q14:Q16)</f>
        <v>1056</v>
      </c>
      <c r="R17" s="232">
        <f>Q17/SUM(Q14:Q16)</f>
        <v>1</v>
      </c>
      <c r="S17" s="595"/>
      <c r="W17" s="9"/>
      <c r="X17" s="9"/>
      <c r="AD17" s="9"/>
      <c r="AE17" s="9"/>
    </row>
    <row r="18" spans="1:31" ht="10.5" customHeight="1" x14ac:dyDescent="0.2">
      <c r="A18" s="4"/>
      <c r="B18" s="460" t="str">
        <f>'Anexo II. Términos'!$B$47</f>
        <v>Titularidad pública y gestión privada sin lucro</v>
      </c>
      <c r="C18" s="461"/>
      <c r="D18" s="461"/>
      <c r="E18" s="461"/>
      <c r="F18" s="462"/>
      <c r="G18" s="460" t="str">
        <f>'Anexo I. Abreviaturas'!$B$68</f>
        <v>Personal atención directa de primer nivel</v>
      </c>
      <c r="H18" s="461"/>
      <c r="I18" s="461"/>
      <c r="J18" s="461"/>
      <c r="K18" s="462"/>
      <c r="L18" s="337">
        <f>((M18*1)+(O18*0.5))/$S$18</f>
        <v>0.62356478950246041</v>
      </c>
      <c r="M18" s="75">
        <v>938</v>
      </c>
      <c r="N18" s="105">
        <f t="shared" si="0"/>
        <v>0.69843633655994042</v>
      </c>
      <c r="O18" s="75">
        <v>405</v>
      </c>
      <c r="P18" s="76">
        <f t="shared" si="1"/>
        <v>0.30156366344005958</v>
      </c>
      <c r="Q18" s="132">
        <f>M18+O18</f>
        <v>1343</v>
      </c>
      <c r="R18" s="233">
        <f>Q18/SUM(Q18:Q20)</f>
        <v>0.62494183341088883</v>
      </c>
      <c r="S18" s="594">
        <v>1829</v>
      </c>
      <c r="W18" s="9"/>
      <c r="X18" s="9"/>
      <c r="AD18" s="9"/>
      <c r="AE18" s="9"/>
    </row>
    <row r="19" spans="1:31" ht="10.5" customHeight="1" x14ac:dyDescent="0.2">
      <c r="A19" s="4"/>
      <c r="B19" s="440"/>
      <c r="C19" s="441"/>
      <c r="D19" s="441"/>
      <c r="E19" s="441"/>
      <c r="F19" s="442"/>
      <c r="G19" s="440" t="str">
        <f>'Anexo I. Abreviaturas'!$B$70</f>
        <v>Personal atención directa de segundo nivel</v>
      </c>
      <c r="H19" s="441"/>
      <c r="I19" s="441"/>
      <c r="J19" s="441"/>
      <c r="K19" s="442"/>
      <c r="L19" s="338">
        <f>((M19*1)+(O19*0.5))/$S$18</f>
        <v>0.16347731000546747</v>
      </c>
      <c r="M19" s="103">
        <v>226</v>
      </c>
      <c r="N19" s="106">
        <f t="shared" si="0"/>
        <v>0.60752688172043012</v>
      </c>
      <c r="O19" s="103">
        <v>146</v>
      </c>
      <c r="P19" s="72">
        <f t="shared" si="1"/>
        <v>0.39247311827956988</v>
      </c>
      <c r="Q19" s="169">
        <f>M19+O19</f>
        <v>372</v>
      </c>
      <c r="R19" s="232">
        <f>Q19/SUM(Q18:Q20)</f>
        <v>0.17310376919497442</v>
      </c>
      <c r="S19" s="592"/>
      <c r="W19" s="9"/>
      <c r="X19" s="9"/>
      <c r="AD19" s="9"/>
      <c r="AE19" s="9"/>
    </row>
    <row r="20" spans="1:31" ht="10.5" customHeight="1" x14ac:dyDescent="0.2">
      <c r="A20" s="4"/>
      <c r="B20" s="440"/>
      <c r="C20" s="441"/>
      <c r="D20" s="441"/>
      <c r="E20" s="441"/>
      <c r="F20" s="442"/>
      <c r="G20" s="457" t="str">
        <f>'Anexo II. Términos'!$B$8</f>
        <v>Personal atención indirecta</v>
      </c>
      <c r="H20" s="458"/>
      <c r="I20" s="458"/>
      <c r="J20" s="458"/>
      <c r="K20" s="459"/>
      <c r="L20" s="339">
        <f>((M20*1)+(O20*0.5))/$S$18</f>
        <v>0.19901585565882995</v>
      </c>
      <c r="M20" s="157">
        <v>294</v>
      </c>
      <c r="N20" s="159">
        <f t="shared" si="0"/>
        <v>0.67741935483870963</v>
      </c>
      <c r="O20" s="157">
        <v>140</v>
      </c>
      <c r="P20" s="158">
        <f t="shared" si="1"/>
        <v>0.32258064516129031</v>
      </c>
      <c r="Q20" s="330">
        <f>M20+O20</f>
        <v>434</v>
      </c>
      <c r="R20" s="215">
        <f>Q20/SUM(Q18:Q20)</f>
        <v>0.20195439739413681</v>
      </c>
      <c r="S20" s="592"/>
      <c r="W20" s="9"/>
      <c r="X20" s="9"/>
      <c r="AD20" s="9"/>
      <c r="AE20" s="9"/>
    </row>
    <row r="21" spans="1:31" ht="10.5" customHeight="1" x14ac:dyDescent="0.2">
      <c r="B21" s="457"/>
      <c r="C21" s="458"/>
      <c r="D21" s="458"/>
      <c r="E21" s="458"/>
      <c r="F21" s="459"/>
      <c r="G21" s="463" t="str">
        <f>'Anexo II. Términos'!$B$51</f>
        <v>Total</v>
      </c>
      <c r="H21" s="464"/>
      <c r="I21" s="464"/>
      <c r="J21" s="464"/>
      <c r="K21" s="465"/>
      <c r="L21" s="340">
        <f>((M21*1)+(O21*0.5))/$S$18</f>
        <v>0.98605795516675776</v>
      </c>
      <c r="M21" s="80">
        <f>SUM(M18:M20)</f>
        <v>1458</v>
      </c>
      <c r="N21" s="83">
        <f t="shared" si="0"/>
        <v>0.67845509539320614</v>
      </c>
      <c r="O21" s="80">
        <f>SUM(O18:O20)</f>
        <v>691</v>
      </c>
      <c r="P21" s="99">
        <f t="shared" si="1"/>
        <v>0.32154490460679386</v>
      </c>
      <c r="Q21" s="80">
        <f>SUM(Q18:Q20)</f>
        <v>2149</v>
      </c>
      <c r="R21" s="232">
        <f>Q21/SUM(Q18:Q20)</f>
        <v>1</v>
      </c>
      <c r="S21" s="595"/>
      <c r="W21" s="9"/>
      <c r="X21" s="9"/>
      <c r="AD21" s="9"/>
      <c r="AE21" s="9"/>
    </row>
    <row r="22" spans="1:31" ht="10.5" customHeight="1" x14ac:dyDescent="0.2">
      <c r="A22" s="4"/>
      <c r="B22" s="460" t="str">
        <f>'Anexo II. Términos'!$B$48</f>
        <v>Titularidad y gestión pública</v>
      </c>
      <c r="C22" s="461"/>
      <c r="D22" s="461"/>
      <c r="E22" s="461"/>
      <c r="F22" s="462"/>
      <c r="G22" s="460" t="str">
        <f>'Anexo I. Abreviaturas'!$B$68</f>
        <v>Personal atención directa de primer nivel</v>
      </c>
      <c r="H22" s="461"/>
      <c r="I22" s="461"/>
      <c r="J22" s="461"/>
      <c r="K22" s="462"/>
      <c r="L22" s="337">
        <f>((M22*1)+(O22*0.5))/$S$22</f>
        <v>0.70641394753678821</v>
      </c>
      <c r="M22" s="75">
        <v>4107</v>
      </c>
      <c r="N22" s="105">
        <f t="shared" si="0"/>
        <v>0.86902242911553107</v>
      </c>
      <c r="O22" s="75">
        <v>619</v>
      </c>
      <c r="P22" s="76">
        <f t="shared" si="1"/>
        <v>0.1309775708844689</v>
      </c>
      <c r="Q22" s="132">
        <f>M22+O22</f>
        <v>4726</v>
      </c>
      <c r="R22" s="233">
        <f>Q22/SUM(Q22:Q24)</f>
        <v>0.52146088491669429</v>
      </c>
      <c r="S22" s="594">
        <v>6252</v>
      </c>
      <c r="W22" s="9"/>
      <c r="X22" s="9"/>
      <c r="AD22" s="9"/>
      <c r="AE22" s="9"/>
    </row>
    <row r="23" spans="1:31" ht="10.5" customHeight="1" x14ac:dyDescent="0.2">
      <c r="A23" s="4"/>
      <c r="B23" s="440"/>
      <c r="C23" s="441"/>
      <c r="D23" s="441"/>
      <c r="E23" s="441"/>
      <c r="F23" s="442"/>
      <c r="G23" s="440" t="str">
        <f>'Anexo I. Abreviaturas'!$B$70</f>
        <v>Personal atención directa de segundo nivel</v>
      </c>
      <c r="H23" s="441"/>
      <c r="I23" s="441"/>
      <c r="J23" s="441"/>
      <c r="K23" s="442"/>
      <c r="L23" s="338">
        <f>((M23*1)+(O23*0.5))/$S$22</f>
        <v>0.21896992962252079</v>
      </c>
      <c r="M23" s="103">
        <v>1258</v>
      </c>
      <c r="N23" s="106">
        <f t="shared" si="0"/>
        <v>0.85</v>
      </c>
      <c r="O23" s="103">
        <v>222</v>
      </c>
      <c r="P23" s="72">
        <f t="shared" si="1"/>
        <v>0.15</v>
      </c>
      <c r="Q23" s="169">
        <f>M23+O23</f>
        <v>1480</v>
      </c>
      <c r="R23" s="232">
        <f>Q23/SUM(Q22:Q24)</f>
        <v>0.16330133509875316</v>
      </c>
      <c r="S23" s="592"/>
      <c r="W23" s="9"/>
      <c r="X23" s="9"/>
      <c r="AD23" s="9"/>
      <c r="AE23" s="9"/>
    </row>
    <row r="24" spans="1:31" ht="10.5" customHeight="1" x14ac:dyDescent="0.2">
      <c r="A24" s="4"/>
      <c r="B24" s="440"/>
      <c r="C24" s="441"/>
      <c r="D24" s="441"/>
      <c r="E24" s="441"/>
      <c r="F24" s="442"/>
      <c r="G24" s="457" t="str">
        <f>'Anexo II. Términos'!$B$8</f>
        <v>Personal atención indirecta</v>
      </c>
      <c r="H24" s="458"/>
      <c r="I24" s="458"/>
      <c r="J24" s="458"/>
      <c r="K24" s="459"/>
      <c r="L24" s="339">
        <f>((M24*1)+(O24*0.5))/$S$22</f>
        <v>0.43274152271273192</v>
      </c>
      <c r="M24" s="157">
        <v>2554</v>
      </c>
      <c r="N24" s="159">
        <f t="shared" si="0"/>
        <v>0.8939446972348617</v>
      </c>
      <c r="O24" s="157">
        <v>303</v>
      </c>
      <c r="P24" s="158">
        <f t="shared" si="1"/>
        <v>0.10605530276513826</v>
      </c>
      <c r="Q24" s="330">
        <f>M24+O24</f>
        <v>2857</v>
      </c>
      <c r="R24" s="215">
        <f>Q24/SUM(Q22:Q24)</f>
        <v>0.3152377799845526</v>
      </c>
      <c r="S24" s="592"/>
      <c r="W24" s="9"/>
      <c r="X24" s="9"/>
      <c r="AD24" s="9"/>
      <c r="AE24" s="9"/>
    </row>
    <row r="25" spans="1:31" ht="10.5" customHeight="1" x14ac:dyDescent="0.2">
      <c r="B25" s="457"/>
      <c r="C25" s="458"/>
      <c r="D25" s="458"/>
      <c r="E25" s="458"/>
      <c r="F25" s="459"/>
      <c r="G25" s="463" t="str">
        <f>'Anexo II. Términos'!$B$51</f>
        <v>Total</v>
      </c>
      <c r="H25" s="464"/>
      <c r="I25" s="464"/>
      <c r="J25" s="464"/>
      <c r="K25" s="465"/>
      <c r="L25" s="340">
        <f>((M25*1)+(O25*0.5))/$S$22</f>
        <v>1.3581253998720408</v>
      </c>
      <c r="M25" s="80">
        <f>SUM(M22:M24)</f>
        <v>7919</v>
      </c>
      <c r="N25" s="83">
        <f t="shared" si="0"/>
        <v>0.87377248151826103</v>
      </c>
      <c r="O25" s="80">
        <f>SUM(O22:O24)</f>
        <v>1144</v>
      </c>
      <c r="P25" s="99">
        <f t="shared" si="1"/>
        <v>0.12622751848173894</v>
      </c>
      <c r="Q25" s="80">
        <f>SUM(Q22:Q24)</f>
        <v>9063</v>
      </c>
      <c r="R25" s="232">
        <f>Q25/SUM(Q22:Q24)</f>
        <v>1</v>
      </c>
      <c r="S25" s="595"/>
      <c r="W25" s="9"/>
      <c r="X25" s="9"/>
      <c r="AD25" s="9"/>
      <c r="AE25" s="9"/>
    </row>
    <row r="26" spans="1:31" ht="10.5" customHeight="1" x14ac:dyDescent="0.2">
      <c r="A26" s="4"/>
      <c r="B26" s="460" t="str">
        <f>'Anexo II. Términos'!$B$49</f>
        <v>Titularidad y gestión privada con lucro</v>
      </c>
      <c r="C26" s="461"/>
      <c r="D26" s="461"/>
      <c r="E26" s="461"/>
      <c r="F26" s="462"/>
      <c r="G26" s="460" t="str">
        <f>'Anexo I. Abreviaturas'!$B$68</f>
        <v>Personal atención directa de primer nivel</v>
      </c>
      <c r="H26" s="461"/>
      <c r="I26" s="461"/>
      <c r="J26" s="461"/>
      <c r="K26" s="462"/>
      <c r="L26" s="337">
        <f>((M26*1)+(O26*0.5))/$S$26</f>
        <v>0.43361263293586849</v>
      </c>
      <c r="M26" s="75">
        <v>1213</v>
      </c>
      <c r="N26" s="105">
        <f t="shared" si="0"/>
        <v>0.8207036535859269</v>
      </c>
      <c r="O26" s="75">
        <v>265</v>
      </c>
      <c r="P26" s="76">
        <f t="shared" si="1"/>
        <v>0.17929634641407308</v>
      </c>
      <c r="Q26" s="132">
        <f>M26+O26</f>
        <v>1478</v>
      </c>
      <c r="R26" s="233">
        <f>Q26/SUM(Q26:Q28)</f>
        <v>0.59620814844695447</v>
      </c>
      <c r="S26" s="594">
        <v>3103</v>
      </c>
      <c r="W26" s="9"/>
      <c r="X26" s="9"/>
      <c r="AD26" s="9"/>
      <c r="AE26" s="9"/>
    </row>
    <row r="27" spans="1:31" ht="10.5" customHeight="1" x14ac:dyDescent="0.2">
      <c r="A27" s="4"/>
      <c r="B27" s="440"/>
      <c r="C27" s="441"/>
      <c r="D27" s="441"/>
      <c r="E27" s="441"/>
      <c r="F27" s="442"/>
      <c r="G27" s="440" t="str">
        <f>'Anexo I. Abreviaturas'!$B$70</f>
        <v>Personal atención directa de segundo nivel</v>
      </c>
      <c r="H27" s="441"/>
      <c r="I27" s="441"/>
      <c r="J27" s="441"/>
      <c r="K27" s="442"/>
      <c r="L27" s="338">
        <f>((M27*1)+(O27*0.5))/$S$26</f>
        <v>0.14792136641959394</v>
      </c>
      <c r="M27" s="103">
        <v>351</v>
      </c>
      <c r="N27" s="106">
        <f t="shared" si="0"/>
        <v>0.61904761904761907</v>
      </c>
      <c r="O27" s="103">
        <v>216</v>
      </c>
      <c r="P27" s="72">
        <f t="shared" si="1"/>
        <v>0.38095238095238093</v>
      </c>
      <c r="Q27" s="169">
        <f>M27+O27</f>
        <v>567</v>
      </c>
      <c r="R27" s="232">
        <f>Q27/SUM(Q26:Q28)</f>
        <v>0.22872125857200484</v>
      </c>
      <c r="S27" s="592"/>
      <c r="W27" s="9"/>
      <c r="X27" s="9"/>
      <c r="AD27" s="9"/>
      <c r="AE27" s="9"/>
    </row>
    <row r="28" spans="1:31" ht="10.5" customHeight="1" x14ac:dyDescent="0.2">
      <c r="A28" s="4"/>
      <c r="B28" s="440"/>
      <c r="C28" s="441"/>
      <c r="D28" s="441"/>
      <c r="E28" s="441"/>
      <c r="F28" s="442"/>
      <c r="G28" s="457" t="str">
        <f>'Anexo II. Términos'!$B$8</f>
        <v>Personal atención indirecta</v>
      </c>
      <c r="H28" s="458"/>
      <c r="I28" s="458"/>
      <c r="J28" s="458"/>
      <c r="K28" s="459"/>
      <c r="L28" s="339">
        <f>((M28*1)+(O28*0.5))/$S$26</f>
        <v>0.11972284885594586</v>
      </c>
      <c r="M28" s="157">
        <v>309</v>
      </c>
      <c r="N28" s="159">
        <f t="shared" si="0"/>
        <v>0.71198156682027647</v>
      </c>
      <c r="O28" s="157">
        <v>125</v>
      </c>
      <c r="P28" s="158">
        <f t="shared" si="1"/>
        <v>0.28801843317972348</v>
      </c>
      <c r="Q28" s="330">
        <f>M28+O28</f>
        <v>434</v>
      </c>
      <c r="R28" s="215">
        <f>Q28/SUM(Q26:Q28)</f>
        <v>0.17507059298104075</v>
      </c>
      <c r="S28" s="592"/>
      <c r="W28" s="9"/>
      <c r="X28" s="9"/>
      <c r="AD28" s="9"/>
      <c r="AE28" s="9"/>
    </row>
    <row r="29" spans="1:31" ht="10.5" customHeight="1" x14ac:dyDescent="0.2">
      <c r="B29" s="457"/>
      <c r="C29" s="458"/>
      <c r="D29" s="458"/>
      <c r="E29" s="458"/>
      <c r="F29" s="459"/>
      <c r="G29" s="84"/>
      <c r="H29" s="85"/>
      <c r="I29" s="85"/>
      <c r="J29" s="85"/>
      <c r="K29" s="86"/>
      <c r="L29" s="340">
        <f>((M29*1)+(O29*0.5))/$S$26</f>
        <v>0.70125684821140832</v>
      </c>
      <c r="M29" s="80">
        <f>SUM(M26:M28)</f>
        <v>1873</v>
      </c>
      <c r="N29" s="83">
        <f t="shared" si="0"/>
        <v>0.75554659136748692</v>
      </c>
      <c r="O29" s="80">
        <f>SUM(O26:O28)</f>
        <v>606</v>
      </c>
      <c r="P29" s="99">
        <f t="shared" si="1"/>
        <v>0.24445340863251311</v>
      </c>
      <c r="Q29" s="80">
        <f>SUM(Q26:Q28)</f>
        <v>2479</v>
      </c>
      <c r="R29" s="232">
        <f>Q29/SUM(Q26:Q28)</f>
        <v>1</v>
      </c>
      <c r="S29" s="595"/>
      <c r="W29" s="9"/>
      <c r="X29" s="9"/>
      <c r="AD29" s="9"/>
      <c r="AE29" s="9"/>
    </row>
    <row r="30" spans="1:31" ht="10.5" customHeight="1" x14ac:dyDescent="0.2">
      <c r="A30" s="4"/>
      <c r="B30" s="460" t="str">
        <f>'Anexo II. Términos'!$B$50</f>
        <v>Titularidad y gestión privada sin lucro</v>
      </c>
      <c r="C30" s="461"/>
      <c r="D30" s="461"/>
      <c r="E30" s="461"/>
      <c r="F30" s="462"/>
      <c r="G30" s="460" t="str">
        <f>'Anexo I. Abreviaturas'!$B$68</f>
        <v>Personal atención directa de primer nivel</v>
      </c>
      <c r="H30" s="461"/>
      <c r="I30" s="461"/>
      <c r="J30" s="461"/>
      <c r="K30" s="462"/>
      <c r="L30" s="337">
        <f>((M30*1)+(O30*0.5))/$S$30</f>
        <v>0.5765908436510222</v>
      </c>
      <c r="M30" s="75">
        <v>10123</v>
      </c>
      <c r="N30" s="105">
        <f t="shared" si="0"/>
        <v>0.72790680952038544</v>
      </c>
      <c r="O30" s="75">
        <v>3784</v>
      </c>
      <c r="P30" s="76">
        <f t="shared" si="1"/>
        <v>0.27209319047961456</v>
      </c>
      <c r="Q30" s="132">
        <f>M30+O30</f>
        <v>13907</v>
      </c>
      <c r="R30" s="233">
        <f>Q30/SUM(Q30:Q32)</f>
        <v>0.59995685936151855</v>
      </c>
      <c r="S30" s="594">
        <v>20838</v>
      </c>
      <c r="W30" s="9"/>
      <c r="X30" s="9"/>
      <c r="AD30" s="9"/>
      <c r="AE30" s="9"/>
    </row>
    <row r="31" spans="1:31" ht="10.5" customHeight="1" x14ac:dyDescent="0.2">
      <c r="A31" s="4"/>
      <c r="B31" s="440"/>
      <c r="C31" s="441"/>
      <c r="D31" s="441"/>
      <c r="E31" s="441"/>
      <c r="F31" s="442"/>
      <c r="G31" s="440" t="str">
        <f>'Anexo I. Abreviaturas'!$B$70</f>
        <v>Personal atención directa de segundo nivel</v>
      </c>
      <c r="H31" s="441"/>
      <c r="I31" s="441"/>
      <c r="J31" s="441"/>
      <c r="K31" s="442"/>
      <c r="L31" s="338">
        <f>((M31*1)+(O31*0.5))/$S$30</f>
        <v>0.15116613878491217</v>
      </c>
      <c r="M31" s="103">
        <v>2246</v>
      </c>
      <c r="N31" s="106">
        <f t="shared" si="0"/>
        <v>0.55402072027627036</v>
      </c>
      <c r="O31" s="103">
        <v>1808</v>
      </c>
      <c r="P31" s="72">
        <f t="shared" si="1"/>
        <v>0.44597927972372964</v>
      </c>
      <c r="Q31" s="169">
        <f>M31+O31</f>
        <v>4054</v>
      </c>
      <c r="R31" s="232">
        <f>Q31/SUM(Q30:Q32)</f>
        <v>0.17489214840379638</v>
      </c>
      <c r="S31" s="592"/>
      <c r="W31" s="9"/>
      <c r="X31" s="9"/>
      <c r="AD31" s="9"/>
      <c r="AE31" s="9"/>
    </row>
    <row r="32" spans="1:31" ht="10.5" customHeight="1" x14ac:dyDescent="0.2">
      <c r="A32" s="4"/>
      <c r="B32" s="440"/>
      <c r="C32" s="441"/>
      <c r="D32" s="441"/>
      <c r="E32" s="441"/>
      <c r="F32" s="442"/>
      <c r="G32" s="457" t="str">
        <f>'Anexo II. Términos'!$B$8</f>
        <v>Personal atención indirecta</v>
      </c>
      <c r="H32" s="458"/>
      <c r="I32" s="458"/>
      <c r="J32" s="458"/>
      <c r="K32" s="459"/>
      <c r="L32" s="339">
        <f>((M32*1)+(O32*0.5))/$S$30</f>
        <v>0.19999520107495922</v>
      </c>
      <c r="M32" s="157">
        <v>3116</v>
      </c>
      <c r="N32" s="159">
        <f t="shared" si="0"/>
        <v>0.59704924315002872</v>
      </c>
      <c r="O32" s="157">
        <v>2103</v>
      </c>
      <c r="P32" s="158">
        <f t="shared" si="1"/>
        <v>0.40295075684997128</v>
      </c>
      <c r="Q32" s="330">
        <f>M32+O32</f>
        <v>5219</v>
      </c>
      <c r="R32" s="215">
        <f>Q32/SUM(Q30:Q32)</f>
        <v>0.22515099223468507</v>
      </c>
      <c r="S32" s="592"/>
      <c r="W32" s="9"/>
      <c r="X32" s="9"/>
      <c r="AD32" s="9"/>
      <c r="AE32" s="9"/>
    </row>
    <row r="33" spans="2:31" ht="10.5" customHeight="1" x14ac:dyDescent="0.2">
      <c r="B33" s="457"/>
      <c r="C33" s="458"/>
      <c r="D33" s="458"/>
      <c r="E33" s="458"/>
      <c r="F33" s="459"/>
      <c r="G33" s="463" t="str">
        <f>'Anexo II. Términos'!$B$51</f>
        <v>Total</v>
      </c>
      <c r="H33" s="464"/>
      <c r="I33" s="464"/>
      <c r="J33" s="464"/>
      <c r="K33" s="465"/>
      <c r="L33" s="340">
        <f>((M33*1)+(O33*0.5))/$S$30</f>
        <v>0.92775218351089361</v>
      </c>
      <c r="M33" s="80">
        <f>SUM(M30:M32)</f>
        <v>15485</v>
      </c>
      <c r="N33" s="83">
        <f t="shared" si="0"/>
        <v>0.66803278688524592</v>
      </c>
      <c r="O33" s="80">
        <f>SUM(O30:O32)</f>
        <v>7695</v>
      </c>
      <c r="P33" s="99">
        <f t="shared" si="1"/>
        <v>0.33196721311475408</v>
      </c>
      <c r="Q33" s="80">
        <f>SUM(Q30:Q32)</f>
        <v>23180</v>
      </c>
      <c r="R33" s="163">
        <f>Q33/SUM(Q30:Q32)</f>
        <v>1</v>
      </c>
      <c r="S33" s="592"/>
      <c r="W33" s="9"/>
      <c r="X33" s="9"/>
      <c r="AD33" s="9"/>
      <c r="AE33" s="9"/>
    </row>
    <row r="34" spans="2:31" ht="10.5" customHeight="1" x14ac:dyDescent="0.2">
      <c r="B34" s="582" t="str">
        <f>'Anexo II. Términos'!$B$52</f>
        <v>Total nacional</v>
      </c>
      <c r="C34" s="583"/>
      <c r="D34" s="583"/>
      <c r="E34" s="583"/>
      <c r="F34" s="584"/>
      <c r="G34" s="460" t="str">
        <f>'Anexo I. Abreviaturas'!$B$68</f>
        <v>Personal atención directa de primer nivel</v>
      </c>
      <c r="H34" s="461"/>
      <c r="I34" s="461"/>
      <c r="J34" s="461"/>
      <c r="K34" s="462"/>
      <c r="L34" s="342">
        <f>((M34*1)+(O34*0.5))/$S$34</f>
        <v>0.59104572781927489</v>
      </c>
      <c r="M34" s="331">
        <f>M14+M18+M22+M26+M30</f>
        <v>16837</v>
      </c>
      <c r="N34" s="332">
        <f t="shared" si="0"/>
        <v>0.7620620983072327</v>
      </c>
      <c r="O34" s="333">
        <f>O14+O18+O22+O26+O30</f>
        <v>5257</v>
      </c>
      <c r="P34" s="334">
        <f t="shared" si="1"/>
        <v>0.23793790169276727</v>
      </c>
      <c r="Q34" s="331">
        <f>Q14+Q18+Q22+Q26+Q30</f>
        <v>22094</v>
      </c>
      <c r="R34" s="232">
        <f>Q34/SUM(Q34:Q36)</f>
        <v>0.58254014290610912</v>
      </c>
      <c r="S34" s="591">
        <f>S14+S18+S22+S26+S30</f>
        <v>32934</v>
      </c>
      <c r="W34" s="9"/>
      <c r="X34" s="9"/>
      <c r="AD34" s="9"/>
      <c r="AE34" s="9"/>
    </row>
    <row r="35" spans="2:31" ht="10.5" customHeight="1" x14ac:dyDescent="0.2">
      <c r="B35" s="585"/>
      <c r="C35" s="586"/>
      <c r="D35" s="586"/>
      <c r="E35" s="586"/>
      <c r="F35" s="587"/>
      <c r="G35" s="440" t="str">
        <f>'Anexo I. Abreviaturas'!$B$70</f>
        <v>Personal atención directa de segundo nivel</v>
      </c>
      <c r="H35" s="441"/>
      <c r="I35" s="441"/>
      <c r="J35" s="441"/>
      <c r="K35" s="442"/>
      <c r="L35" s="341">
        <f>((M35*1)+(O35*0.5))/$S$34</f>
        <v>0.16501184186554929</v>
      </c>
      <c r="M35" s="335">
        <f>M15+M19+M23+M27+M31</f>
        <v>4209</v>
      </c>
      <c r="N35" s="298">
        <f t="shared" si="0"/>
        <v>0.63198198198198197</v>
      </c>
      <c r="O35" s="111">
        <f>O15+O19+O23+O27+O31</f>
        <v>2451</v>
      </c>
      <c r="P35" s="110">
        <f t="shared" si="1"/>
        <v>0.36801801801801803</v>
      </c>
      <c r="Q35" s="335">
        <f>Q15+Q19+Q23+Q27+Q31</f>
        <v>6660</v>
      </c>
      <c r="R35" s="232">
        <f>Q35/SUM(Q34:Q36)</f>
        <v>0.17560049568908692</v>
      </c>
      <c r="S35" s="592"/>
      <c r="W35" s="9"/>
      <c r="X35" s="9"/>
    </row>
    <row r="36" spans="2:31" ht="10.5" customHeight="1" x14ac:dyDescent="0.2">
      <c r="B36" s="585"/>
      <c r="C36" s="586"/>
      <c r="D36" s="586"/>
      <c r="E36" s="586"/>
      <c r="F36" s="587"/>
      <c r="G36" s="457" t="str">
        <f>'Anexo II. Términos'!$B$8</f>
        <v>Personal atención indirecta</v>
      </c>
      <c r="H36" s="458"/>
      <c r="I36" s="458"/>
      <c r="J36" s="458"/>
      <c r="K36" s="459"/>
      <c r="L36" s="341">
        <f>((M36*1)+(O36*0.5))/$S$34</f>
        <v>0.23700431165361024</v>
      </c>
      <c r="M36" s="335">
        <f>M16+M20+M24+M28+M32</f>
        <v>6438</v>
      </c>
      <c r="N36" s="298">
        <f t="shared" si="0"/>
        <v>0.70184236345797446</v>
      </c>
      <c r="O36" s="111">
        <f>O16+O20+O24+O28+O32</f>
        <v>2735</v>
      </c>
      <c r="P36" s="110">
        <f t="shared" si="1"/>
        <v>0.29815763654202548</v>
      </c>
      <c r="Q36" s="335">
        <f>Q16+Q20+Q24+Q28+Q32</f>
        <v>9173</v>
      </c>
      <c r="R36" s="215">
        <f>Q36/SUM(Q34:Q36)</f>
        <v>0.24185936140480396</v>
      </c>
      <c r="S36" s="592"/>
      <c r="W36" s="9"/>
      <c r="X36" s="9"/>
    </row>
    <row r="37" spans="2:31" ht="10.5" customHeight="1" x14ac:dyDescent="0.2">
      <c r="B37" s="588"/>
      <c r="C37" s="589"/>
      <c r="D37" s="589"/>
      <c r="E37" s="589"/>
      <c r="F37" s="590"/>
      <c r="G37" s="463" t="str">
        <f>'Anexo II. Términos'!$B$51</f>
        <v>Total</v>
      </c>
      <c r="H37" s="464"/>
      <c r="I37" s="464"/>
      <c r="J37" s="464"/>
      <c r="K37" s="465"/>
      <c r="L37" s="340">
        <f>((M37*1)+(O37*0.5))/$S$34</f>
        <v>0.99306188133843443</v>
      </c>
      <c r="M37" s="80">
        <f>SUM(M34:M36)</f>
        <v>27484</v>
      </c>
      <c r="N37" s="83">
        <f t="shared" si="0"/>
        <v>0.72465525878661641</v>
      </c>
      <c r="O37" s="80">
        <f>SUM(O34:O36)</f>
        <v>10443</v>
      </c>
      <c r="P37" s="99">
        <f t="shared" si="1"/>
        <v>0.27534474121338359</v>
      </c>
      <c r="Q37" s="80">
        <f>SUM(Q34:Q36)</f>
        <v>37927</v>
      </c>
      <c r="R37" s="336">
        <f>Q37/SUM(Q34:Q36)</f>
        <v>1</v>
      </c>
      <c r="S37" s="593"/>
      <c r="W37" s="9"/>
      <c r="X37" s="9"/>
    </row>
    <row r="38" spans="2:31" ht="10.5" customHeight="1" x14ac:dyDescent="0.2">
      <c r="B38" s="30" t="str">
        <f>CONCATENATE("* ",'Anexo I. Abreviaturas'!$B$10,": ",'Anexo I. Abreviaturas'!$F$10)</f>
        <v>* % Mod.: Porcentaje sobre el total de ese modelo de gestión</v>
      </c>
      <c r="C38" s="41"/>
      <c r="D38" s="41"/>
      <c r="E38" s="41"/>
      <c r="F38" s="41"/>
      <c r="G38" s="41"/>
      <c r="H38" s="41"/>
      <c r="I38" s="41"/>
      <c r="J38" s="41"/>
      <c r="K38" s="41"/>
      <c r="L38" s="290"/>
      <c r="M38" s="56"/>
      <c r="N38" s="56"/>
      <c r="O38" s="56"/>
      <c r="P38" s="56"/>
      <c r="Q38" s="56"/>
      <c r="R38" s="56"/>
      <c r="S38" s="56"/>
      <c r="W38" s="9"/>
      <c r="X38" s="9"/>
    </row>
    <row r="39" spans="2:31" ht="10.5" customHeight="1" x14ac:dyDescent="0.2">
      <c r="B39" s="23" t="s">
        <v>145</v>
      </c>
      <c r="C39" s="41"/>
      <c r="D39" s="41"/>
      <c r="E39" s="41"/>
      <c r="F39" s="41"/>
      <c r="G39" s="41"/>
      <c r="H39" s="41"/>
      <c r="I39" s="41"/>
      <c r="J39" s="41"/>
      <c r="K39" s="41"/>
      <c r="L39" s="290"/>
      <c r="M39" s="56"/>
      <c r="N39" s="56"/>
      <c r="O39" s="56"/>
      <c r="P39" s="56"/>
      <c r="Q39" s="56"/>
      <c r="R39" s="56"/>
      <c r="S39" s="56"/>
      <c r="W39" s="9"/>
      <c r="X39" s="9"/>
    </row>
    <row r="40" spans="2:31" ht="10.5" customHeight="1" x14ac:dyDescent="0.2">
      <c r="B40" s="41"/>
      <c r="C40" s="41"/>
      <c r="D40" s="25"/>
      <c r="E40" s="65"/>
      <c r="F40" s="65"/>
      <c r="G40" s="65"/>
      <c r="H40" s="65"/>
      <c r="I40" s="65"/>
      <c r="J40" s="65"/>
      <c r="K40" s="65"/>
      <c r="L40" s="60"/>
      <c r="M40" s="345"/>
      <c r="N40" s="107"/>
      <c r="O40" s="107"/>
      <c r="P40" s="107"/>
      <c r="Q40" s="107"/>
      <c r="R40" s="107"/>
      <c r="S40" s="107"/>
      <c r="V40" s="9"/>
      <c r="W40" s="9"/>
    </row>
    <row r="41" spans="2:31" ht="10.5" customHeight="1" x14ac:dyDescent="0.2">
      <c r="B41" s="41"/>
      <c r="C41" s="65"/>
      <c r="D41" s="65"/>
      <c r="E41" s="65"/>
      <c r="F41" s="343" t="s">
        <v>115</v>
      </c>
      <c r="G41" s="343" t="s">
        <v>142</v>
      </c>
      <c r="H41" s="343" t="s">
        <v>152</v>
      </c>
      <c r="I41" s="343"/>
      <c r="J41" s="343" t="s">
        <v>115</v>
      </c>
      <c r="K41" s="343" t="s">
        <v>142</v>
      </c>
      <c r="L41" s="347" t="s">
        <v>152</v>
      </c>
      <c r="M41" s="58"/>
      <c r="N41" s="67"/>
      <c r="O41" s="352"/>
      <c r="P41" s="350"/>
      <c r="Q41" s="420"/>
      <c r="R41" s="421"/>
      <c r="S41" s="352"/>
      <c r="V41" s="9"/>
      <c r="W41" s="9"/>
    </row>
    <row r="42" spans="2:31" ht="10.5" customHeight="1" x14ac:dyDescent="0.2">
      <c r="B42" s="41"/>
      <c r="C42" s="65"/>
      <c r="D42" s="65"/>
      <c r="E42" s="65"/>
      <c r="F42" s="65">
        <f>_xlfn.RANK.EQ(H42,H$42:H$46,1)+COUNTIF(H$42:H42,H42)-1</f>
        <v>3</v>
      </c>
      <c r="G42" s="60" t="str">
        <f>B14</f>
        <v>Titularidad pública y gestión privada con lucro</v>
      </c>
      <c r="H42" s="351">
        <f>L14</f>
        <v>0.60087719298245612</v>
      </c>
      <c r="I42" s="351"/>
      <c r="J42" s="63">
        <v>1</v>
      </c>
      <c r="K42" s="64" t="str">
        <f t="shared" ref="K42:L46" si="2">VLOOKUP($J42,$F$41:$H$46,MATCH(K$41,$F$41:$H$41,0),FALSE)</f>
        <v>Titularidad y gestión privada con lucro</v>
      </c>
      <c r="L42" s="344">
        <f t="shared" si="2"/>
        <v>0.43361263293586849</v>
      </c>
      <c r="M42" s="64"/>
      <c r="N42" s="67"/>
      <c r="O42" s="352"/>
      <c r="P42" s="350"/>
      <c r="Q42" s="420"/>
      <c r="R42" s="421"/>
      <c r="S42" s="346"/>
      <c r="U42" s="155"/>
      <c r="V42" s="9"/>
      <c r="W42" s="9"/>
    </row>
    <row r="43" spans="2:31" ht="10.5" customHeight="1" x14ac:dyDescent="0.2">
      <c r="B43" s="41"/>
      <c r="C43" s="65"/>
      <c r="D43" s="65"/>
      <c r="E43" s="65"/>
      <c r="F43" s="65">
        <f>_xlfn.RANK.EQ(H43,H$42:H$46,1)+COUNTIF(H$42:H43,H43)-1</f>
        <v>4</v>
      </c>
      <c r="G43" s="60" t="str">
        <f>B18</f>
        <v>Titularidad pública y gestión privada sin lucro</v>
      </c>
      <c r="H43" s="351">
        <f>L18</f>
        <v>0.62356478950246041</v>
      </c>
      <c r="I43" s="351"/>
      <c r="J43" s="63">
        <v>2</v>
      </c>
      <c r="K43" s="64" t="str">
        <f t="shared" si="2"/>
        <v>Titularidad y gestión privada sin lucro</v>
      </c>
      <c r="L43" s="344">
        <f t="shared" si="2"/>
        <v>0.5765908436510222</v>
      </c>
      <c r="M43" s="64"/>
      <c r="N43" s="67"/>
      <c r="O43" s="352"/>
      <c r="P43" s="350"/>
      <c r="Q43" s="420"/>
      <c r="R43" s="421"/>
      <c r="S43" s="346"/>
      <c r="V43" s="9"/>
      <c r="W43" s="9"/>
    </row>
    <row r="44" spans="2:31" ht="10.5" customHeight="1" x14ac:dyDescent="0.2">
      <c r="B44" s="41"/>
      <c r="C44" s="65"/>
      <c r="D44" s="65"/>
      <c r="E44" s="65"/>
      <c r="F44" s="65">
        <f>_xlfn.RANK.EQ(H44,H$42:H$46,1)+COUNTIF(H$42:H44,H44)-1</f>
        <v>5</v>
      </c>
      <c r="G44" s="60" t="str">
        <f>B22</f>
        <v>Titularidad y gestión pública</v>
      </c>
      <c r="H44" s="351">
        <f>L22</f>
        <v>0.70641394753678821</v>
      </c>
      <c r="I44" s="351"/>
      <c r="J44" s="63">
        <v>3</v>
      </c>
      <c r="K44" s="64" t="str">
        <f t="shared" si="2"/>
        <v>Titularidad pública y gestión privada con lucro</v>
      </c>
      <c r="L44" s="344">
        <f t="shared" si="2"/>
        <v>0.60087719298245612</v>
      </c>
      <c r="M44" s="64"/>
      <c r="N44" s="67"/>
      <c r="O44" s="352"/>
      <c r="P44" s="350"/>
      <c r="Q44" s="420"/>
      <c r="R44" s="421"/>
      <c r="S44" s="346"/>
      <c r="V44" s="9"/>
      <c r="W44" s="9"/>
    </row>
    <row r="45" spans="2:31" ht="10.5" customHeight="1" x14ac:dyDescent="0.2">
      <c r="B45" s="41"/>
      <c r="C45" s="65"/>
      <c r="D45" s="65"/>
      <c r="E45" s="65"/>
      <c r="F45" s="65">
        <f>_xlfn.RANK.EQ(H45,H$42:H$46,1)+COUNTIF(H$42:H45,H45)-1</f>
        <v>1</v>
      </c>
      <c r="G45" s="60" t="str">
        <f>B26</f>
        <v>Titularidad y gestión privada con lucro</v>
      </c>
      <c r="H45" s="351">
        <f>L26</f>
        <v>0.43361263293586849</v>
      </c>
      <c r="I45" s="351"/>
      <c r="J45" s="63">
        <v>4</v>
      </c>
      <c r="K45" s="64" t="str">
        <f t="shared" si="2"/>
        <v>Titularidad pública y gestión privada sin lucro</v>
      </c>
      <c r="L45" s="344">
        <f t="shared" si="2"/>
        <v>0.62356478950246041</v>
      </c>
      <c r="M45" s="64"/>
      <c r="N45" s="67"/>
      <c r="O45" s="352"/>
      <c r="P45" s="350"/>
      <c r="Q45" s="420"/>
      <c r="R45" s="421"/>
      <c r="S45" s="346"/>
      <c r="V45" s="9"/>
      <c r="W45" s="9"/>
    </row>
    <row r="46" spans="2:31" ht="10.5" customHeight="1" x14ac:dyDescent="0.2">
      <c r="B46" s="41"/>
      <c r="C46" s="65"/>
      <c r="D46" s="65"/>
      <c r="E46" s="65"/>
      <c r="F46" s="65">
        <f>_xlfn.RANK.EQ(H46,H$42:H$46,1)+COUNTIF(H$42:H46,H46)-1</f>
        <v>2</v>
      </c>
      <c r="G46" s="60" t="str">
        <f>B30</f>
        <v>Titularidad y gestión privada sin lucro</v>
      </c>
      <c r="H46" s="351">
        <f>L30</f>
        <v>0.5765908436510222</v>
      </c>
      <c r="I46" s="351"/>
      <c r="J46" s="63">
        <v>5</v>
      </c>
      <c r="K46" s="64" t="str">
        <f t="shared" si="2"/>
        <v>Titularidad y gestión pública</v>
      </c>
      <c r="L46" s="344">
        <f t="shared" si="2"/>
        <v>0.70641394753678821</v>
      </c>
      <c r="M46" s="64"/>
      <c r="N46" s="67"/>
      <c r="O46" s="352"/>
      <c r="P46" s="350"/>
      <c r="Q46" s="420"/>
      <c r="R46" s="421"/>
      <c r="S46" s="346"/>
      <c r="V46" s="9"/>
      <c r="W46" s="9"/>
    </row>
    <row r="47" spans="2:31" ht="10.5" customHeight="1" x14ac:dyDescent="0.2">
      <c r="B47" s="41"/>
      <c r="C47" s="65"/>
      <c r="D47" s="65"/>
      <c r="E47" s="65"/>
      <c r="F47" s="57"/>
      <c r="G47" s="57"/>
      <c r="H47" s="57"/>
      <c r="I47" s="57"/>
      <c r="J47" s="57"/>
      <c r="K47" s="57"/>
      <c r="L47" s="430"/>
      <c r="M47" s="57"/>
      <c r="N47" s="67"/>
      <c r="O47" s="352"/>
      <c r="P47" s="350"/>
      <c r="Q47" s="420"/>
      <c r="R47" s="421"/>
      <c r="S47" s="346"/>
      <c r="V47" s="9"/>
      <c r="W47" s="9"/>
    </row>
    <row r="48" spans="2:31" ht="10.5" customHeight="1" x14ac:dyDescent="0.2">
      <c r="B48" s="41"/>
      <c r="C48" s="25"/>
      <c r="D48" s="25"/>
      <c r="E48" s="25"/>
      <c r="F48" s="25"/>
      <c r="G48" s="25"/>
      <c r="H48" s="25"/>
      <c r="I48" s="25"/>
      <c r="J48" s="25"/>
      <c r="K48" s="25"/>
      <c r="L48" s="135"/>
      <c r="M48" s="346"/>
      <c r="N48" s="350"/>
      <c r="O48" s="352"/>
      <c r="P48" s="350"/>
      <c r="Q48" s="420"/>
      <c r="R48" s="421"/>
      <c r="S48" s="346"/>
      <c r="V48" s="9"/>
      <c r="W48" s="9"/>
    </row>
    <row r="49" spans="2:23" ht="10.5" customHeight="1" x14ac:dyDescent="0.2">
      <c r="B49" s="41"/>
      <c r="C49" s="25"/>
      <c r="D49" s="25"/>
      <c r="E49" s="25"/>
      <c r="F49" s="25"/>
      <c r="G49" s="25"/>
      <c r="H49" s="25"/>
      <c r="I49" s="25"/>
      <c r="J49" s="25"/>
      <c r="K49" s="25"/>
      <c r="L49" s="135"/>
      <c r="M49" s="346"/>
      <c r="N49" s="350"/>
      <c r="O49" s="352"/>
      <c r="P49" s="350"/>
      <c r="Q49" s="420"/>
      <c r="R49" s="421"/>
      <c r="S49" s="346"/>
      <c r="V49" s="9"/>
      <c r="W49" s="9"/>
    </row>
    <row r="50" spans="2:23" ht="10.5" customHeight="1" x14ac:dyDescent="0.2">
      <c r="B50" s="41"/>
      <c r="C50" s="25"/>
      <c r="D50" s="25"/>
      <c r="E50" s="25"/>
      <c r="F50" s="25"/>
      <c r="G50" s="25"/>
      <c r="H50" s="25"/>
      <c r="I50" s="25"/>
      <c r="J50" s="25"/>
      <c r="K50" s="25"/>
      <c r="L50" s="135"/>
      <c r="M50" s="346"/>
      <c r="N50" s="350"/>
      <c r="O50" s="352"/>
      <c r="P50" s="350"/>
      <c r="Q50" s="420"/>
      <c r="R50" s="421"/>
      <c r="S50" s="346"/>
      <c r="V50" s="9"/>
      <c r="W50" s="9"/>
    </row>
    <row r="51" spans="2:23" ht="10.5" customHeight="1" x14ac:dyDescent="0.2">
      <c r="B51" s="41"/>
      <c r="C51" s="25"/>
      <c r="D51" s="25"/>
      <c r="E51" s="25"/>
      <c r="F51" s="25"/>
      <c r="G51" s="25"/>
      <c r="H51" s="25"/>
      <c r="I51" s="25"/>
      <c r="J51" s="25"/>
      <c r="K51" s="25"/>
      <c r="L51" s="135"/>
      <c r="M51" s="346"/>
      <c r="N51" s="350"/>
      <c r="O51" s="352"/>
      <c r="P51" s="350"/>
      <c r="Q51" s="420"/>
      <c r="R51" s="421"/>
      <c r="S51" s="346"/>
      <c r="V51" s="9"/>
      <c r="W51" s="9"/>
    </row>
    <row r="52" spans="2:23" ht="10.5" customHeight="1" x14ac:dyDescent="0.2">
      <c r="B52" s="41"/>
      <c r="C52" s="25"/>
      <c r="D52" s="25"/>
      <c r="E52" s="25"/>
      <c r="F52" s="25"/>
      <c r="G52" s="25"/>
      <c r="H52" s="25"/>
      <c r="I52" s="25"/>
      <c r="J52" s="25"/>
      <c r="K52" s="25"/>
      <c r="L52" s="135"/>
      <c r="M52" s="346"/>
      <c r="N52" s="350"/>
      <c r="O52" s="352"/>
      <c r="P52" s="350"/>
      <c r="Q52" s="420"/>
      <c r="R52" s="421"/>
      <c r="S52" s="346"/>
      <c r="V52" s="9"/>
      <c r="W52" s="9"/>
    </row>
    <row r="53" spans="2:23" ht="10.5" customHeight="1" x14ac:dyDescent="0.2">
      <c r="B53" s="41"/>
      <c r="C53" s="25"/>
      <c r="D53" s="25"/>
      <c r="E53" s="25"/>
      <c r="F53" s="25"/>
      <c r="G53" s="25"/>
      <c r="H53" s="25"/>
      <c r="I53" s="25"/>
      <c r="J53" s="25"/>
      <c r="K53" s="25"/>
      <c r="L53" s="135"/>
      <c r="M53" s="346"/>
      <c r="N53" s="350"/>
      <c r="O53" s="352"/>
      <c r="P53" s="350"/>
      <c r="Q53" s="420"/>
      <c r="R53" s="421"/>
      <c r="S53" s="346"/>
      <c r="V53" s="9"/>
      <c r="W53" s="9"/>
    </row>
    <row r="54" spans="2:23" ht="10.5" customHeight="1" x14ac:dyDescent="0.2">
      <c r="B54" s="41"/>
      <c r="C54" s="25"/>
      <c r="D54" s="25"/>
      <c r="E54" s="25"/>
      <c r="F54" s="25"/>
      <c r="G54" s="25"/>
      <c r="H54" s="25"/>
      <c r="I54" s="25"/>
      <c r="J54" s="25"/>
      <c r="K54" s="25"/>
      <c r="L54" s="135"/>
      <c r="M54" s="346"/>
      <c r="N54" s="350"/>
      <c r="O54" s="352"/>
      <c r="P54" s="350"/>
      <c r="Q54" s="420"/>
      <c r="R54" s="421"/>
      <c r="S54" s="346"/>
      <c r="V54" s="9"/>
      <c r="W54" s="9"/>
    </row>
    <row r="55" spans="2:23" ht="10.5" customHeight="1" x14ac:dyDescent="0.2">
      <c r="B55" s="211"/>
      <c r="C55" s="422"/>
      <c r="D55" s="422"/>
      <c r="E55" s="422"/>
      <c r="F55" s="422"/>
      <c r="G55" s="422"/>
      <c r="H55" s="422"/>
      <c r="I55" s="422"/>
      <c r="J55" s="422"/>
      <c r="K55" s="422"/>
      <c r="L55" s="423"/>
      <c r="M55" s="424"/>
      <c r="N55" s="425"/>
      <c r="O55" s="426"/>
      <c r="P55" s="425"/>
      <c r="Q55" s="426"/>
      <c r="R55" s="425"/>
      <c r="S55" s="424"/>
      <c r="V55" s="9"/>
      <c r="W55" s="9"/>
    </row>
    <row r="56" spans="2:23" ht="10.5" customHeight="1" x14ac:dyDescent="0.2">
      <c r="B56" s="211"/>
      <c r="C56" s="422"/>
      <c r="D56" s="422"/>
      <c r="E56" s="422"/>
      <c r="F56" s="422"/>
      <c r="G56" s="422"/>
      <c r="H56" s="422"/>
      <c r="I56" s="422"/>
      <c r="J56" s="422"/>
      <c r="K56" s="422"/>
      <c r="L56" s="423"/>
      <c r="M56" s="424"/>
      <c r="N56" s="425"/>
      <c r="O56" s="426"/>
      <c r="P56" s="425"/>
      <c r="Q56" s="426"/>
      <c r="R56" s="425"/>
      <c r="S56" s="424"/>
      <c r="V56" s="9"/>
      <c r="W56" s="9"/>
    </row>
    <row r="57" spans="2:23" ht="10.5" customHeight="1" x14ac:dyDescent="0.2">
      <c r="B57" s="211"/>
      <c r="C57" s="422"/>
      <c r="D57" s="422"/>
      <c r="E57" s="422"/>
      <c r="F57" s="422"/>
      <c r="G57" s="422"/>
      <c r="H57" s="422"/>
      <c r="I57" s="422"/>
      <c r="J57" s="422"/>
      <c r="K57" s="422"/>
      <c r="L57" s="423"/>
      <c r="M57" s="424"/>
      <c r="N57" s="425"/>
      <c r="O57" s="426"/>
      <c r="P57" s="425"/>
      <c r="Q57" s="426"/>
      <c r="R57" s="425"/>
      <c r="S57" s="424"/>
      <c r="V57" s="9"/>
      <c r="W57" s="9"/>
    </row>
    <row r="58" spans="2:23" ht="10.5" customHeight="1" x14ac:dyDescent="0.2">
      <c r="B58" s="211"/>
      <c r="C58" s="422"/>
      <c r="D58" s="422"/>
      <c r="E58" s="422"/>
      <c r="F58" s="422"/>
      <c r="G58" s="422"/>
      <c r="H58" s="422"/>
      <c r="I58" s="422"/>
      <c r="J58" s="422"/>
      <c r="K58" s="422"/>
      <c r="L58" s="423"/>
      <c r="M58" s="424"/>
      <c r="N58" s="425"/>
      <c r="O58" s="426"/>
      <c r="P58" s="425"/>
      <c r="Q58" s="426"/>
      <c r="R58" s="425"/>
      <c r="S58" s="424"/>
      <c r="V58" s="9"/>
      <c r="W58" s="9"/>
    </row>
    <row r="59" spans="2:23" ht="10.5" customHeight="1" x14ac:dyDescent="0.2">
      <c r="B59" s="355"/>
      <c r="C59" s="427"/>
      <c r="D59" s="427"/>
      <c r="E59" s="427"/>
      <c r="F59" s="427"/>
      <c r="G59" s="427"/>
      <c r="H59" s="427"/>
      <c r="I59" s="427"/>
      <c r="J59" s="427"/>
      <c r="K59" s="427"/>
      <c r="L59" s="427"/>
      <c r="M59" s="427"/>
      <c r="N59" s="427"/>
      <c r="O59" s="427"/>
      <c r="P59" s="427"/>
      <c r="Q59" s="427"/>
      <c r="R59" s="427"/>
      <c r="S59" s="427"/>
      <c r="T59" s="355"/>
      <c r="U59" s="355"/>
      <c r="V59" s="355"/>
      <c r="W59" s="9"/>
    </row>
    <row r="60" spans="2:23" ht="10.5" customHeight="1" x14ac:dyDescent="0.2">
      <c r="B60" s="41"/>
      <c r="C60" s="25"/>
      <c r="D60" s="25"/>
      <c r="E60" s="380"/>
      <c r="F60" s="380"/>
      <c r="G60" s="428"/>
      <c r="H60" s="428"/>
      <c r="I60" s="428"/>
      <c r="J60" s="428"/>
      <c r="K60" s="428"/>
      <c r="L60" s="428"/>
      <c r="M60" s="428"/>
      <c r="N60" s="428"/>
      <c r="O60" s="428"/>
      <c r="P60" s="428"/>
      <c r="Q60" s="428"/>
      <c r="R60" s="428"/>
      <c r="S60" s="428"/>
      <c r="T60" s="56"/>
      <c r="U60" s="55"/>
      <c r="V60" s="356"/>
      <c r="W60" s="9"/>
    </row>
    <row r="61" spans="2:23" ht="10.5" customHeight="1" x14ac:dyDescent="0.2">
      <c r="B61" s="41"/>
      <c r="C61" s="25"/>
      <c r="D61" s="25"/>
      <c r="E61" s="380"/>
      <c r="F61" s="380"/>
      <c r="G61" s="428"/>
      <c r="H61" s="428"/>
      <c r="I61" s="428"/>
      <c r="J61" s="428"/>
      <c r="K61" s="428"/>
      <c r="L61" s="428"/>
      <c r="M61" s="428"/>
      <c r="N61" s="428"/>
      <c r="O61" s="428"/>
      <c r="P61" s="428"/>
      <c r="Q61" s="428"/>
      <c r="R61" s="428"/>
      <c r="S61" s="428"/>
      <c r="T61" s="56"/>
      <c r="U61" s="55"/>
      <c r="V61" s="356"/>
      <c r="W61" s="9"/>
    </row>
    <row r="62" spans="2:23" ht="10.5" customHeight="1" x14ac:dyDescent="0.2">
      <c r="B62" s="41"/>
      <c r="C62" s="25"/>
      <c r="D62" s="25"/>
      <c r="E62" s="380"/>
      <c r="F62" s="380"/>
      <c r="G62" s="428"/>
      <c r="H62" s="428"/>
      <c r="I62" s="428"/>
      <c r="J62" s="428"/>
      <c r="K62" s="428"/>
      <c r="L62" s="428"/>
      <c r="M62" s="428"/>
      <c r="N62" s="428"/>
      <c r="O62" s="428"/>
      <c r="P62" s="428"/>
      <c r="Q62" s="428"/>
      <c r="R62" s="428"/>
      <c r="S62" s="428"/>
      <c r="T62" s="56"/>
      <c r="U62" s="55"/>
      <c r="V62" s="356"/>
      <c r="W62" s="9"/>
    </row>
    <row r="63" spans="2:23" ht="10.5" customHeight="1" x14ac:dyDescent="0.2">
      <c r="B63" s="41"/>
      <c r="C63" s="25"/>
      <c r="D63" s="25"/>
      <c r="E63" s="380"/>
      <c r="F63" s="380"/>
      <c r="G63" s="428"/>
      <c r="H63" s="428"/>
      <c r="I63" s="428"/>
      <c r="J63" s="428"/>
      <c r="K63" s="428"/>
      <c r="L63" s="428"/>
      <c r="M63" s="428"/>
      <c r="N63" s="428"/>
      <c r="O63" s="428"/>
      <c r="P63" s="428"/>
      <c r="Q63" s="428"/>
      <c r="R63" s="428"/>
      <c r="S63" s="428"/>
      <c r="T63" s="56"/>
      <c r="U63" s="55"/>
      <c r="V63" s="356"/>
      <c r="W63" s="9"/>
    </row>
    <row r="64" spans="2:23" ht="10.5" customHeight="1" x14ac:dyDescent="0.2">
      <c r="B64" s="41"/>
      <c r="C64" s="25"/>
      <c r="D64" s="25"/>
      <c r="E64" s="380"/>
      <c r="F64" s="380"/>
      <c r="G64" s="428"/>
      <c r="H64" s="428"/>
      <c r="I64" s="428"/>
      <c r="J64" s="428"/>
      <c r="K64" s="428"/>
      <c r="L64" s="428"/>
      <c r="M64" s="428"/>
      <c r="N64" s="428"/>
      <c r="O64" s="428"/>
      <c r="P64" s="428"/>
      <c r="Q64" s="428"/>
      <c r="R64" s="428"/>
      <c r="S64" s="428"/>
      <c r="T64" s="56"/>
      <c r="U64" s="55"/>
      <c r="V64" s="356"/>
      <c r="W64" s="9"/>
    </row>
    <row r="65" spans="2:23" ht="10.5" customHeight="1" x14ac:dyDescent="0.2">
      <c r="B65" s="41"/>
      <c r="C65" s="25"/>
      <c r="D65" s="25"/>
      <c r="E65" s="380"/>
      <c r="F65" s="380"/>
      <c r="G65" s="428"/>
      <c r="H65" s="428"/>
      <c r="I65" s="428"/>
      <c r="J65" s="428"/>
      <c r="K65" s="428"/>
      <c r="L65" s="428"/>
      <c r="M65" s="428"/>
      <c r="N65" s="428"/>
      <c r="O65" s="428"/>
      <c r="P65" s="428"/>
      <c r="Q65" s="428"/>
      <c r="R65" s="428"/>
      <c r="S65" s="429"/>
      <c r="T65" s="102"/>
      <c r="U65" s="47"/>
      <c r="V65" s="354"/>
      <c r="W65" s="9"/>
    </row>
    <row r="66" spans="2:23" ht="10.5" customHeight="1" x14ac:dyDescent="0.2">
      <c r="B66" s="41"/>
      <c r="C66" s="25"/>
      <c r="D66" s="25"/>
      <c r="E66" s="380"/>
      <c r="F66" s="380"/>
      <c r="G66" s="429"/>
      <c r="H66" s="429"/>
      <c r="I66" s="429"/>
      <c r="J66" s="429"/>
      <c r="K66" s="429"/>
      <c r="L66" s="429"/>
      <c r="M66" s="429"/>
      <c r="N66" s="429"/>
      <c r="O66" s="429"/>
      <c r="P66" s="429"/>
      <c r="Q66" s="429"/>
      <c r="R66" s="429"/>
      <c r="S66" s="429"/>
      <c r="T66" s="102"/>
      <c r="U66" s="102"/>
      <c r="V66" s="102"/>
      <c r="W66" s="9"/>
    </row>
    <row r="67" spans="2:23" ht="10.5" customHeight="1" x14ac:dyDescent="0.2">
      <c r="B67" s="41"/>
      <c r="C67" s="25"/>
      <c r="D67" s="25"/>
      <c r="E67" s="25"/>
      <c r="F67" s="25"/>
      <c r="G67" s="352"/>
      <c r="H67" s="352"/>
      <c r="I67" s="420"/>
      <c r="J67" s="421"/>
      <c r="K67" s="352"/>
      <c r="L67" s="352"/>
      <c r="M67" s="420"/>
      <c r="N67" s="421"/>
      <c r="O67" s="352"/>
      <c r="P67" s="352"/>
      <c r="Q67" s="420"/>
      <c r="R67" s="421"/>
      <c r="S67" s="420"/>
      <c r="T67" s="177"/>
      <c r="U67" s="186"/>
      <c r="V67" s="341"/>
      <c r="W67" s="9"/>
    </row>
    <row r="68" spans="2:23" ht="10.5" customHeight="1" x14ac:dyDescent="0.2">
      <c r="B68" s="41"/>
      <c r="C68" s="25"/>
      <c r="D68" s="25"/>
      <c r="E68" s="25"/>
      <c r="F68" s="25"/>
      <c r="G68" s="352"/>
      <c r="H68" s="352"/>
      <c r="I68" s="420"/>
      <c r="J68" s="421"/>
      <c r="K68" s="352"/>
      <c r="L68" s="352"/>
      <c r="M68" s="420"/>
      <c r="N68" s="421"/>
      <c r="O68" s="352"/>
      <c r="P68" s="352"/>
      <c r="Q68" s="420"/>
      <c r="R68" s="421"/>
      <c r="S68" s="420"/>
      <c r="T68" s="177"/>
      <c r="U68" s="186"/>
      <c r="V68" s="341"/>
      <c r="W68" s="9"/>
    </row>
    <row r="69" spans="2:23" ht="10.5" customHeight="1" x14ac:dyDescent="0.2">
      <c r="B69" s="41"/>
      <c r="C69" s="25"/>
      <c r="D69" s="25"/>
      <c r="E69" s="25"/>
      <c r="F69" s="25"/>
      <c r="G69" s="352"/>
      <c r="H69" s="352"/>
      <c r="I69" s="420"/>
      <c r="J69" s="421"/>
      <c r="K69" s="352"/>
      <c r="L69" s="352"/>
      <c r="M69" s="420"/>
      <c r="N69" s="421"/>
      <c r="O69" s="352"/>
      <c r="P69" s="352"/>
      <c r="Q69" s="420"/>
      <c r="R69" s="421"/>
      <c r="S69" s="420"/>
      <c r="T69" s="177"/>
      <c r="U69" s="186"/>
      <c r="V69" s="341"/>
      <c r="W69" s="9"/>
    </row>
    <row r="70" spans="2:23" ht="10.5" customHeight="1" x14ac:dyDescent="0.2">
      <c r="B70" s="41"/>
      <c r="C70" s="25"/>
      <c r="D70" s="25"/>
      <c r="E70" s="25"/>
      <c r="F70" s="25"/>
      <c r="G70" s="352"/>
      <c r="H70" s="352"/>
      <c r="I70" s="420"/>
      <c r="J70" s="421"/>
      <c r="K70" s="352"/>
      <c r="L70" s="352"/>
      <c r="M70" s="420"/>
      <c r="N70" s="421"/>
      <c r="O70" s="352"/>
      <c r="P70" s="352"/>
      <c r="Q70" s="420"/>
      <c r="R70" s="421"/>
      <c r="S70" s="420"/>
      <c r="T70" s="177"/>
      <c r="U70" s="186"/>
      <c r="V70" s="341"/>
      <c r="W70" s="9"/>
    </row>
    <row r="71" spans="2:23" ht="10.5" customHeight="1" x14ac:dyDescent="0.2">
      <c r="B71" s="41"/>
      <c r="C71" s="25"/>
      <c r="D71" s="25"/>
      <c r="E71" s="25"/>
      <c r="F71" s="25"/>
      <c r="G71" s="352"/>
      <c r="H71" s="352"/>
      <c r="I71" s="420"/>
      <c r="J71" s="421"/>
      <c r="K71" s="352"/>
      <c r="L71" s="352"/>
      <c r="M71" s="420"/>
      <c r="N71" s="421"/>
      <c r="O71" s="352"/>
      <c r="P71" s="352"/>
      <c r="Q71" s="420"/>
      <c r="R71" s="421"/>
      <c r="S71" s="420"/>
      <c r="T71" s="177"/>
      <c r="U71" s="186"/>
      <c r="V71" s="341"/>
      <c r="W71" s="9"/>
    </row>
    <row r="72" spans="2:23" ht="10.5" customHeight="1" x14ac:dyDescent="0.2">
      <c r="B72" s="41"/>
      <c r="C72" s="25"/>
      <c r="D72" s="25"/>
      <c r="E72" s="25"/>
      <c r="F72" s="25"/>
      <c r="G72" s="352"/>
      <c r="H72" s="352"/>
      <c r="I72" s="420"/>
      <c r="J72" s="421"/>
      <c r="K72" s="352"/>
      <c r="L72" s="352"/>
      <c r="M72" s="420"/>
      <c r="N72" s="421"/>
      <c r="O72" s="352"/>
      <c r="P72" s="352"/>
      <c r="Q72" s="420"/>
      <c r="R72" s="421"/>
      <c r="S72" s="420"/>
      <c r="T72" s="177"/>
      <c r="U72" s="186"/>
      <c r="V72" s="341"/>
      <c r="W72" s="9"/>
    </row>
    <row r="73" spans="2:23" ht="10.5" customHeight="1" x14ac:dyDescent="0.2">
      <c r="B73" s="41"/>
      <c r="C73" s="25"/>
      <c r="D73" s="25"/>
      <c r="E73" s="25"/>
      <c r="F73" s="25"/>
      <c r="G73" s="352"/>
      <c r="H73" s="352"/>
      <c r="I73" s="420"/>
      <c r="J73" s="421"/>
      <c r="K73" s="352"/>
      <c r="L73" s="352"/>
      <c r="M73" s="420"/>
      <c r="N73" s="421"/>
      <c r="O73" s="352"/>
      <c r="P73" s="352"/>
      <c r="Q73" s="420"/>
      <c r="R73" s="421"/>
      <c r="S73" s="420"/>
      <c r="T73" s="177"/>
      <c r="U73" s="186"/>
      <c r="V73" s="341"/>
      <c r="W73" s="9"/>
    </row>
    <row r="74" spans="2:23" ht="10.5" customHeight="1" x14ac:dyDescent="0.2">
      <c r="B74" s="41"/>
      <c r="C74" s="25"/>
      <c r="D74" s="25"/>
      <c r="E74" s="25"/>
      <c r="F74" s="25"/>
      <c r="G74" s="352"/>
      <c r="H74" s="352"/>
      <c r="I74" s="420"/>
      <c r="J74" s="421"/>
      <c r="K74" s="352"/>
      <c r="L74" s="352"/>
      <c r="M74" s="420"/>
      <c r="N74" s="421"/>
      <c r="O74" s="352"/>
      <c r="P74" s="352"/>
      <c r="Q74" s="420"/>
      <c r="R74" s="421"/>
      <c r="S74" s="420"/>
      <c r="T74" s="177"/>
      <c r="U74" s="186"/>
      <c r="V74" s="341"/>
      <c r="W74" s="9"/>
    </row>
    <row r="75" spans="2:23" ht="10.5" customHeight="1" x14ac:dyDescent="0.2">
      <c r="B75" s="41"/>
      <c r="C75" s="25"/>
      <c r="D75" s="25"/>
      <c r="E75" s="25"/>
      <c r="F75" s="25"/>
      <c r="G75" s="352"/>
      <c r="H75" s="352"/>
      <c r="I75" s="420"/>
      <c r="J75" s="421"/>
      <c r="K75" s="352"/>
      <c r="L75" s="352"/>
      <c r="M75" s="420"/>
      <c r="N75" s="421"/>
      <c r="O75" s="352"/>
      <c r="P75" s="352"/>
      <c r="Q75" s="420"/>
      <c r="R75" s="421"/>
      <c r="S75" s="420"/>
      <c r="T75" s="177"/>
      <c r="U75" s="186"/>
      <c r="V75" s="341"/>
      <c r="W75" s="9"/>
    </row>
    <row r="76" spans="2:23" ht="10.5" customHeight="1" x14ac:dyDescent="0.2">
      <c r="B76" s="41"/>
      <c r="C76" s="25"/>
      <c r="D76" s="25"/>
      <c r="E76" s="25"/>
      <c r="F76" s="25"/>
      <c r="G76" s="352"/>
      <c r="H76" s="352"/>
      <c r="I76" s="420"/>
      <c r="J76" s="421"/>
      <c r="K76" s="352"/>
      <c r="L76" s="352"/>
      <c r="M76" s="420"/>
      <c r="N76" s="421"/>
      <c r="O76" s="352"/>
      <c r="P76" s="352"/>
      <c r="Q76" s="420"/>
      <c r="R76" s="421"/>
      <c r="S76" s="420"/>
      <c r="T76" s="177"/>
      <c r="U76" s="186"/>
      <c r="V76" s="341"/>
      <c r="W76" s="9"/>
    </row>
    <row r="77" spans="2:23" ht="10.5" customHeight="1" x14ac:dyDescent="0.2">
      <c r="B77" s="41"/>
      <c r="C77" s="25"/>
      <c r="D77" s="25"/>
      <c r="E77" s="25"/>
      <c r="F77" s="25"/>
      <c r="G77" s="352"/>
      <c r="H77" s="352"/>
      <c r="I77" s="420"/>
      <c r="J77" s="421"/>
      <c r="K77" s="352"/>
      <c r="L77" s="352"/>
      <c r="M77" s="420"/>
      <c r="N77" s="421"/>
      <c r="O77" s="352"/>
      <c r="P77" s="352"/>
      <c r="Q77" s="420"/>
      <c r="R77" s="421"/>
      <c r="S77" s="420"/>
      <c r="T77" s="177"/>
      <c r="U77" s="186"/>
      <c r="V77" s="341"/>
      <c r="W77" s="9"/>
    </row>
    <row r="78" spans="2:23" ht="10.5" customHeight="1" x14ac:dyDescent="0.2">
      <c r="B78" s="41"/>
      <c r="C78" s="25"/>
      <c r="D78" s="25"/>
      <c r="E78" s="25"/>
      <c r="F78" s="25"/>
      <c r="G78" s="352"/>
      <c r="H78" s="352"/>
      <c r="I78" s="420"/>
      <c r="J78" s="421"/>
      <c r="K78" s="352"/>
      <c r="L78" s="352"/>
      <c r="M78" s="420"/>
      <c r="N78" s="421"/>
      <c r="O78" s="352"/>
      <c r="P78" s="352"/>
      <c r="Q78" s="420"/>
      <c r="R78" s="421"/>
      <c r="S78" s="420"/>
      <c r="T78" s="177"/>
      <c r="U78" s="186"/>
      <c r="V78" s="341"/>
      <c r="W78" s="9"/>
    </row>
    <row r="79" spans="2:23" ht="10.5" customHeight="1" x14ac:dyDescent="0.2">
      <c r="B79" s="41"/>
      <c r="C79" s="25"/>
      <c r="D79" s="25"/>
      <c r="E79" s="25"/>
      <c r="F79" s="25"/>
      <c r="G79" s="352"/>
      <c r="H79" s="352"/>
      <c r="I79" s="420"/>
      <c r="J79" s="421"/>
      <c r="K79" s="352"/>
      <c r="L79" s="352"/>
      <c r="M79" s="420"/>
      <c r="N79" s="421"/>
      <c r="O79" s="352"/>
      <c r="P79" s="352"/>
      <c r="Q79" s="420"/>
      <c r="R79" s="421"/>
      <c r="S79" s="420"/>
      <c r="T79" s="177"/>
      <c r="U79" s="186"/>
      <c r="V79" s="341"/>
      <c r="W79" s="9"/>
    </row>
    <row r="80" spans="2:23" ht="10.5" customHeight="1" x14ac:dyDescent="0.2">
      <c r="B80" s="41"/>
      <c r="C80" s="25"/>
      <c r="D80" s="25"/>
      <c r="E80" s="25"/>
      <c r="F80" s="25"/>
      <c r="G80" s="352"/>
      <c r="H80" s="352"/>
      <c r="I80" s="420"/>
      <c r="J80" s="421"/>
      <c r="K80" s="352"/>
      <c r="L80" s="352"/>
      <c r="M80" s="420"/>
      <c r="N80" s="421"/>
      <c r="O80" s="352"/>
      <c r="P80" s="352"/>
      <c r="Q80" s="420"/>
      <c r="R80" s="421"/>
      <c r="S80" s="420"/>
      <c r="T80" s="177"/>
      <c r="U80" s="186"/>
      <c r="V80" s="341"/>
      <c r="W80" s="9"/>
    </row>
    <row r="81" spans="2:23" ht="10.5" customHeight="1" x14ac:dyDescent="0.2">
      <c r="B81" s="41"/>
      <c r="C81" s="25"/>
      <c r="D81" s="25"/>
      <c r="E81" s="25"/>
      <c r="F81" s="25"/>
      <c r="G81" s="352"/>
      <c r="H81" s="352"/>
      <c r="I81" s="420"/>
      <c r="J81" s="421"/>
      <c r="K81" s="352"/>
      <c r="L81" s="352"/>
      <c r="M81" s="420"/>
      <c r="N81" s="421"/>
      <c r="O81" s="352"/>
      <c r="P81" s="352"/>
      <c r="Q81" s="420"/>
      <c r="R81" s="421"/>
      <c r="S81" s="420"/>
      <c r="T81" s="177"/>
      <c r="U81" s="186"/>
      <c r="V81" s="341"/>
      <c r="W81" s="9"/>
    </row>
    <row r="82" spans="2:23" ht="10.5" customHeight="1" x14ac:dyDescent="0.2">
      <c r="B82" s="41"/>
      <c r="C82" s="25"/>
      <c r="D82" s="25"/>
      <c r="E82" s="25"/>
      <c r="F82" s="25"/>
      <c r="G82" s="352"/>
      <c r="H82" s="352"/>
      <c r="I82" s="420"/>
      <c r="J82" s="421"/>
      <c r="K82" s="352"/>
      <c r="L82" s="352"/>
      <c r="M82" s="420"/>
      <c r="N82" s="421"/>
      <c r="O82" s="352"/>
      <c r="P82" s="352"/>
      <c r="Q82" s="420"/>
      <c r="R82" s="421"/>
      <c r="S82" s="420"/>
      <c r="T82" s="177"/>
      <c r="U82" s="186"/>
      <c r="V82" s="341"/>
      <c r="W82" s="9"/>
    </row>
    <row r="83" spans="2:23" ht="10.5" customHeight="1" x14ac:dyDescent="0.2">
      <c r="B83" s="41"/>
      <c r="C83" s="25"/>
      <c r="D83" s="25"/>
      <c r="E83" s="25"/>
      <c r="F83" s="25"/>
      <c r="G83" s="352"/>
      <c r="H83" s="352"/>
      <c r="I83" s="420"/>
      <c r="J83" s="421"/>
      <c r="K83" s="352"/>
      <c r="L83" s="352"/>
      <c r="M83" s="420"/>
      <c r="N83" s="421"/>
      <c r="O83" s="352"/>
      <c r="P83" s="352"/>
      <c r="Q83" s="420"/>
      <c r="R83" s="421"/>
      <c r="S83" s="420"/>
      <c r="T83" s="177"/>
      <c r="U83" s="186"/>
      <c r="V83" s="341"/>
      <c r="W83" s="9"/>
    </row>
    <row r="84" spans="2:23" ht="10.5" customHeight="1" x14ac:dyDescent="0.2">
      <c r="B84" s="41"/>
      <c r="C84" s="25"/>
      <c r="D84" s="25"/>
      <c r="E84" s="25"/>
      <c r="F84" s="25"/>
      <c r="G84" s="352"/>
      <c r="H84" s="352"/>
      <c r="I84" s="420"/>
      <c r="J84" s="421"/>
      <c r="K84" s="352"/>
      <c r="L84" s="352"/>
      <c r="M84" s="420"/>
      <c r="N84" s="421"/>
      <c r="O84" s="352"/>
      <c r="P84" s="352"/>
      <c r="Q84" s="420"/>
      <c r="R84" s="421"/>
      <c r="S84" s="420"/>
      <c r="T84" s="177"/>
      <c r="U84" s="186"/>
      <c r="V84" s="341"/>
      <c r="W84" s="9"/>
    </row>
    <row r="85" spans="2:23" ht="10.5" customHeight="1" x14ac:dyDescent="0.2">
      <c r="B85" s="41"/>
      <c r="C85" s="25"/>
      <c r="D85" s="25"/>
      <c r="E85" s="25"/>
      <c r="F85" s="25"/>
      <c r="G85" s="420"/>
      <c r="H85" s="420"/>
      <c r="I85" s="420"/>
      <c r="J85" s="421"/>
      <c r="K85" s="420"/>
      <c r="L85" s="420"/>
      <c r="M85" s="420"/>
      <c r="N85" s="421"/>
      <c r="O85" s="420"/>
      <c r="P85" s="420"/>
      <c r="Q85" s="420"/>
      <c r="R85" s="421"/>
      <c r="S85" s="420"/>
      <c r="T85" s="177"/>
      <c r="U85" s="111"/>
      <c r="V85" s="341"/>
      <c r="W85" s="9"/>
    </row>
    <row r="86" spans="2:23" ht="10.5" customHeight="1" x14ac:dyDescent="0.2">
      <c r="B86" s="30"/>
      <c r="V86" s="9"/>
      <c r="W86" s="9"/>
    </row>
    <row r="87" spans="2:23" ht="10.5" customHeight="1" x14ac:dyDescent="0.2">
      <c r="B87" s="23"/>
      <c r="V87" s="9"/>
      <c r="W87" s="9"/>
    </row>
    <row r="88" spans="2:23" ht="10.5" customHeight="1" x14ac:dyDescent="0.2">
      <c r="B88" s="23"/>
      <c r="V88" s="9"/>
      <c r="W88" s="9"/>
    </row>
    <row r="89" spans="2:23" ht="10.5" customHeight="1" x14ac:dyDescent="0.2">
      <c r="V89" s="9"/>
      <c r="W89" s="9"/>
    </row>
    <row r="90" spans="2:23" ht="10.5" customHeight="1" x14ac:dyDescent="0.2">
      <c r="V90" s="9"/>
      <c r="W90" s="9"/>
    </row>
    <row r="91" spans="2:23" ht="10.5" customHeight="1" x14ac:dyDescent="0.2">
      <c r="V91" s="9"/>
      <c r="W91" s="9"/>
    </row>
    <row r="92" spans="2:23" ht="10.5" customHeight="1" x14ac:dyDescent="0.2">
      <c r="V92" s="9"/>
      <c r="W92" s="9"/>
    </row>
    <row r="93" spans="2:23" ht="10.5" customHeight="1" x14ac:dyDescent="0.2">
      <c r="V93" s="9"/>
      <c r="W93" s="9"/>
    </row>
    <row r="94" spans="2:23" ht="10.5" customHeight="1" x14ac:dyDescent="0.2">
      <c r="V94" s="9"/>
      <c r="W94" s="9"/>
    </row>
    <row r="95" spans="2:23" ht="10.5" customHeight="1" x14ac:dyDescent="0.2">
      <c r="V95" s="9"/>
      <c r="W95" s="9"/>
    </row>
    <row r="96" spans="2:23" ht="10.5" customHeight="1" x14ac:dyDescent="0.2">
      <c r="L96" s="349"/>
      <c r="V96" s="9"/>
      <c r="W96" s="9"/>
    </row>
    <row r="97" spans="12:23" ht="10.5" customHeight="1" x14ac:dyDescent="0.2">
      <c r="L97" s="349"/>
      <c r="V97" s="9"/>
      <c r="W97" s="9"/>
    </row>
    <row r="98" spans="12:23" ht="10.5" customHeight="1" x14ac:dyDescent="0.2">
      <c r="V98" s="9"/>
      <c r="W98" s="9"/>
    </row>
    <row r="99" spans="12:23" ht="10.5" customHeight="1" x14ac:dyDescent="0.2">
      <c r="V99" s="9"/>
      <c r="W99" s="9"/>
    </row>
    <row r="100" spans="12:23" ht="10.5" customHeight="1" x14ac:dyDescent="0.2">
      <c r="V100" s="9"/>
      <c r="W100" s="9"/>
    </row>
    <row r="101" spans="12:23" ht="10.5" customHeight="1" x14ac:dyDescent="0.2">
      <c r="V101" s="9"/>
      <c r="W101" s="9"/>
    </row>
    <row r="102" spans="12:23" ht="10.5" customHeight="1" x14ac:dyDescent="0.2">
      <c r="V102" s="9"/>
      <c r="W102" s="9"/>
    </row>
    <row r="103" spans="12:23" ht="10.5" customHeight="1" x14ac:dyDescent="0.2">
      <c r="V103" s="9"/>
      <c r="W103" s="9"/>
    </row>
    <row r="104" spans="12:23" ht="10.5" customHeight="1" x14ac:dyDescent="0.2">
      <c r="V104" s="9"/>
      <c r="W104" s="9"/>
    </row>
    <row r="105" spans="12:23" ht="10.5" customHeight="1" x14ac:dyDescent="0.2">
      <c r="V105" s="9"/>
      <c r="W105" s="9"/>
    </row>
    <row r="106" spans="12:23" ht="10.5" customHeight="1" x14ac:dyDescent="0.2">
      <c r="V106" s="9"/>
      <c r="W106" s="9"/>
    </row>
    <row r="107" spans="12:23" ht="10.5" customHeight="1" x14ac:dyDescent="0.2">
      <c r="V107" s="9"/>
      <c r="W107" s="9"/>
    </row>
    <row r="108" spans="12:23" ht="10.5" customHeight="1" x14ac:dyDescent="0.2">
      <c r="V108" s="9"/>
      <c r="W108" s="9"/>
    </row>
    <row r="109" spans="12:23" ht="10.5" customHeight="1" x14ac:dyDescent="0.2">
      <c r="V109" s="9"/>
      <c r="W109" s="9"/>
    </row>
    <row r="110" spans="12:23" ht="10.5" customHeight="1" x14ac:dyDescent="0.2">
      <c r="V110" s="9"/>
      <c r="W110" s="9"/>
    </row>
    <row r="111" spans="12:23" ht="10.5" customHeight="1" x14ac:dyDescent="0.2">
      <c r="V111" s="9"/>
      <c r="W111" s="9"/>
    </row>
    <row r="112" spans="12:23" ht="10.5" customHeight="1" x14ac:dyDescent="0.2">
      <c r="V112" s="9"/>
      <c r="W112" s="9"/>
    </row>
    <row r="113" spans="2:23" ht="10.5" customHeight="1" x14ac:dyDescent="0.2">
      <c r="V113" s="9"/>
      <c r="W113" s="9"/>
    </row>
    <row r="114" spans="2:23" ht="10.5" customHeight="1" x14ac:dyDescent="0.2">
      <c r="V114" s="9"/>
      <c r="W114" s="9"/>
    </row>
    <row r="115" spans="2:23" ht="10.5" customHeight="1" x14ac:dyDescent="0.2">
      <c r="V115" s="9"/>
      <c r="W115" s="9"/>
    </row>
    <row r="116" spans="2:23" ht="10.5" customHeight="1" x14ac:dyDescent="0.2">
      <c r="V116" s="9"/>
      <c r="W116" s="9"/>
    </row>
    <row r="117" spans="2:23" ht="10.5" customHeight="1" x14ac:dyDescent="0.2">
      <c r="V117" s="9"/>
      <c r="W117" s="9"/>
    </row>
    <row r="118" spans="2:23" ht="10.5" customHeight="1" x14ac:dyDescent="0.2">
      <c r="V118" s="9"/>
      <c r="W118" s="9"/>
    </row>
    <row r="119" spans="2:23" ht="10.5" customHeight="1" x14ac:dyDescent="0.2">
      <c r="V119" s="9"/>
      <c r="W119" s="9"/>
    </row>
    <row r="120" spans="2:23" ht="10.5" customHeight="1" x14ac:dyDescent="0.2">
      <c r="V120" s="9"/>
      <c r="W120" s="9"/>
    </row>
    <row r="121" spans="2:23" ht="10.5" customHeight="1" x14ac:dyDescent="0.2">
      <c r="V121" s="9"/>
      <c r="W121" s="9"/>
    </row>
    <row r="122" spans="2:23" ht="10.5" customHeight="1" x14ac:dyDescent="0.2">
      <c r="B122" s="4"/>
      <c r="M122" s="4"/>
      <c r="O122" s="4"/>
      <c r="S122" s="4"/>
      <c r="V122" s="9"/>
      <c r="W122" s="9"/>
    </row>
    <row r="123" spans="2:23" ht="10.5" customHeight="1" x14ac:dyDescent="0.2">
      <c r="B123" s="4"/>
      <c r="M123" s="116"/>
      <c r="O123" s="116"/>
      <c r="S123" s="116"/>
      <c r="V123" s="9"/>
      <c r="W123" s="9"/>
    </row>
    <row r="124" spans="2:23" ht="10.5" customHeight="1" x14ac:dyDescent="0.2">
      <c r="B124" s="4"/>
      <c r="M124" s="4"/>
      <c r="O124" s="116"/>
      <c r="S124" s="116"/>
      <c r="V124" s="9"/>
      <c r="W124" s="9"/>
    </row>
    <row r="125" spans="2:23" ht="10.5" customHeight="1" x14ac:dyDescent="0.2">
      <c r="B125" s="4"/>
      <c r="M125" s="4"/>
      <c r="O125" s="116"/>
      <c r="S125" s="116"/>
      <c r="V125" s="9"/>
      <c r="W125" s="9"/>
    </row>
    <row r="126" spans="2:23" ht="10.5" customHeight="1" x14ac:dyDescent="0.2">
      <c r="B126" s="4"/>
      <c r="M126" s="4"/>
      <c r="O126" s="4"/>
      <c r="S126" s="4"/>
      <c r="V126" s="9"/>
      <c r="W126" s="9"/>
    </row>
    <row r="127" spans="2:23" ht="10.5" customHeight="1" x14ac:dyDescent="0.2">
      <c r="B127" s="4"/>
      <c r="V127" s="9"/>
      <c r="W127" s="9"/>
    </row>
    <row r="128" spans="2:23" ht="10.5" customHeight="1" x14ac:dyDescent="0.2">
      <c r="B128" s="4"/>
      <c r="M128" s="4"/>
      <c r="O128" s="4"/>
      <c r="S128" s="4"/>
      <c r="V128" s="9"/>
      <c r="W128" s="9"/>
    </row>
    <row r="129" spans="2:23" ht="10.5" customHeight="1" x14ac:dyDescent="0.2">
      <c r="V129" s="9"/>
      <c r="W129" s="9"/>
    </row>
    <row r="130" spans="2:23" ht="10.5" customHeight="1" x14ac:dyDescent="0.2">
      <c r="B130" s="4"/>
      <c r="M130" s="4"/>
      <c r="O130" s="4"/>
      <c r="S130" s="4"/>
      <c r="V130" s="9"/>
      <c r="W130" s="9"/>
    </row>
    <row r="131" spans="2:23" ht="10.5" customHeight="1" x14ac:dyDescent="0.2">
      <c r="B131" s="4"/>
      <c r="M131" s="116"/>
      <c r="O131" s="116"/>
      <c r="S131" s="116"/>
      <c r="V131" s="9"/>
    </row>
    <row r="132" spans="2:23" ht="10.5" customHeight="1" x14ac:dyDescent="0.2">
      <c r="B132" s="4"/>
      <c r="M132" s="4"/>
      <c r="O132" s="4"/>
      <c r="S132" s="4"/>
      <c r="V132" s="9"/>
    </row>
    <row r="133" spans="2:23" ht="10.5" customHeight="1" x14ac:dyDescent="0.2">
      <c r="B133" s="4"/>
      <c r="M133" s="4"/>
      <c r="O133" s="4"/>
      <c r="S133" s="4"/>
      <c r="V133" s="9"/>
    </row>
    <row r="134" spans="2:23" ht="10.5" customHeight="1" x14ac:dyDescent="0.2">
      <c r="B134" s="4"/>
      <c r="M134" s="4"/>
      <c r="O134" s="4"/>
      <c r="S134" s="4"/>
      <c r="V134" s="9"/>
    </row>
    <row r="135" spans="2:23" ht="10.5" customHeight="1" x14ac:dyDescent="0.2">
      <c r="B135" s="4"/>
      <c r="V135" s="9"/>
    </row>
    <row r="136" spans="2:23" ht="10.5" customHeight="1" x14ac:dyDescent="0.2">
      <c r="B136" s="4"/>
      <c r="M136" s="4"/>
      <c r="O136" s="4"/>
      <c r="S136" s="4"/>
      <c r="V136" s="9"/>
    </row>
    <row r="137" spans="2:23" ht="10.5" customHeight="1" x14ac:dyDescent="0.2">
      <c r="V137" s="9"/>
    </row>
    <row r="138" spans="2:23" ht="10.5" customHeight="1" x14ac:dyDescent="0.2">
      <c r="B138" s="4"/>
      <c r="V138" s="9"/>
    </row>
    <row r="139" spans="2:23" ht="10.5" customHeight="1" x14ac:dyDescent="0.2">
      <c r="B139" s="4"/>
      <c r="M139" s="116"/>
      <c r="O139" s="116"/>
      <c r="V139" s="9"/>
    </row>
    <row r="140" spans="2:23" ht="10.5" customHeight="1" x14ac:dyDescent="0.2">
      <c r="B140" s="4"/>
      <c r="M140" s="4"/>
      <c r="O140" s="4"/>
      <c r="V140" s="9"/>
    </row>
    <row r="141" spans="2:23" ht="10.5" customHeight="1" x14ac:dyDescent="0.2">
      <c r="B141" s="4"/>
      <c r="M141" s="4"/>
      <c r="O141" s="4"/>
    </row>
    <row r="142" spans="2:23" ht="10.5" customHeight="1" x14ac:dyDescent="0.2">
      <c r="B142" s="4"/>
      <c r="M142" s="4"/>
      <c r="O142" s="4"/>
    </row>
    <row r="143" spans="2:23" ht="10.5" customHeight="1" x14ac:dyDescent="0.2">
      <c r="B143" s="4"/>
    </row>
    <row r="144" spans="2:23" ht="10.5" customHeight="1" x14ac:dyDescent="0.2">
      <c r="B144" s="4"/>
      <c r="M144" s="4"/>
      <c r="O144" s="4"/>
    </row>
    <row r="145" spans="2:18" ht="10.5" customHeight="1" x14ac:dyDescent="0.2"/>
    <row r="146" spans="2:18" ht="10.5" customHeight="1" x14ac:dyDescent="0.2">
      <c r="B146" s="4"/>
      <c r="G146" s="4"/>
      <c r="H146" s="4"/>
      <c r="K146" s="4"/>
      <c r="L146" s="4"/>
      <c r="O146" s="4"/>
      <c r="P146" s="4"/>
    </row>
    <row r="147" spans="2:18" ht="10.5" customHeight="1" x14ac:dyDescent="0.2">
      <c r="B147" s="4"/>
      <c r="G147" s="4"/>
      <c r="H147" s="4"/>
      <c r="K147" s="4"/>
      <c r="L147" s="4"/>
      <c r="O147" s="4"/>
      <c r="P147" s="4"/>
    </row>
    <row r="148" spans="2:18" ht="10.5" customHeight="1" x14ac:dyDescent="0.2">
      <c r="B148" s="4"/>
      <c r="G148" s="4"/>
      <c r="H148" s="4"/>
      <c r="K148" s="4"/>
      <c r="L148" s="4"/>
      <c r="O148" s="4"/>
      <c r="P148" s="4"/>
    </row>
    <row r="149" spans="2:18" ht="10.5" customHeight="1" x14ac:dyDescent="0.2">
      <c r="B149" s="4"/>
      <c r="G149" s="4"/>
      <c r="H149" s="4"/>
      <c r="K149" s="4"/>
      <c r="L149" s="4"/>
      <c r="O149" s="4"/>
      <c r="P149" s="4"/>
    </row>
    <row r="150" spans="2:18" ht="10.5" customHeight="1" x14ac:dyDescent="0.2">
      <c r="B150" s="4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</row>
    <row r="151" spans="2:18" ht="10.5" customHeight="1" x14ac:dyDescent="0.2">
      <c r="B151" s="4"/>
    </row>
    <row r="152" spans="2:18" ht="10.5" customHeight="1" x14ac:dyDescent="0.2">
      <c r="B152" s="4"/>
      <c r="G152" s="4"/>
      <c r="H152" s="4"/>
      <c r="K152" s="4"/>
      <c r="L152" s="4"/>
      <c r="O152" s="4"/>
      <c r="P152" s="4"/>
    </row>
    <row r="153" spans="2:18" ht="10.5" customHeight="1" x14ac:dyDescent="0.2"/>
    <row r="154" spans="2:18" ht="10.5" customHeight="1" x14ac:dyDescent="0.2"/>
    <row r="155" spans="2:18" ht="10.5" customHeight="1" x14ac:dyDescent="0.2"/>
    <row r="156" spans="2:18" ht="10.5" customHeight="1" x14ac:dyDescent="0.2"/>
    <row r="157" spans="2:18" ht="10.5" customHeight="1" x14ac:dyDescent="0.2"/>
    <row r="158" spans="2:18" ht="10.5" customHeight="1" x14ac:dyDescent="0.2"/>
    <row r="159" spans="2:18" ht="10.5" customHeight="1" x14ac:dyDescent="0.2"/>
    <row r="160" spans="2:18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  <row r="1001" ht="10.5" customHeight="1" x14ac:dyDescent="0.2"/>
  </sheetData>
  <mergeCells count="43">
    <mergeCell ref="G33:K33"/>
    <mergeCell ref="B34:F37"/>
    <mergeCell ref="G34:K34"/>
    <mergeCell ref="S34:S37"/>
    <mergeCell ref="G35:K35"/>
    <mergeCell ref="G36:K36"/>
    <mergeCell ref="G37:K37"/>
    <mergeCell ref="B30:F33"/>
    <mergeCell ref="G30:K30"/>
    <mergeCell ref="S30:S33"/>
    <mergeCell ref="G31:K31"/>
    <mergeCell ref="G32:K32"/>
    <mergeCell ref="B26:F29"/>
    <mergeCell ref="G26:K26"/>
    <mergeCell ref="S26:S29"/>
    <mergeCell ref="G27:K27"/>
    <mergeCell ref="G28:K28"/>
    <mergeCell ref="B22:F25"/>
    <mergeCell ref="G22:K22"/>
    <mergeCell ref="S22:S25"/>
    <mergeCell ref="G23:K23"/>
    <mergeCell ref="G24:K24"/>
    <mergeCell ref="G25:K25"/>
    <mergeCell ref="B18:F21"/>
    <mergeCell ref="G18:K18"/>
    <mergeCell ref="S18:S21"/>
    <mergeCell ref="G19:K19"/>
    <mergeCell ref="G20:K20"/>
    <mergeCell ref="G21:K21"/>
    <mergeCell ref="B14:F17"/>
    <mergeCell ref="G14:K14"/>
    <mergeCell ref="S14:S17"/>
    <mergeCell ref="G15:K15"/>
    <mergeCell ref="G16:K16"/>
    <mergeCell ref="G17:K17"/>
    <mergeCell ref="B8:S8"/>
    <mergeCell ref="B9:F13"/>
    <mergeCell ref="G9:K13"/>
    <mergeCell ref="L9:L13"/>
    <mergeCell ref="M9:N12"/>
    <mergeCell ref="O9:P12"/>
    <mergeCell ref="Q9:R12"/>
    <mergeCell ref="S9:S12"/>
  </mergeCells>
  <conditionalFormatting sqref="L14:L16">
    <cfRule type="colorScale" priority="6">
      <colorScale>
        <cfvo type="min"/>
        <cfvo type="max"/>
        <color rgb="FFFCFCFF"/>
        <color rgb="FF63BE7B"/>
      </colorScale>
    </cfRule>
  </conditionalFormatting>
  <conditionalFormatting sqref="L18:L20">
    <cfRule type="colorScale" priority="5">
      <colorScale>
        <cfvo type="min"/>
        <cfvo type="max"/>
        <color rgb="FFFCFCFF"/>
        <color rgb="FF63BE7B"/>
      </colorScale>
    </cfRule>
  </conditionalFormatting>
  <conditionalFormatting sqref="L22:L24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28">
    <cfRule type="colorScale" priority="3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2">
      <colorScale>
        <cfvo type="min"/>
        <cfvo type="max"/>
        <color rgb="FFFCFCFF"/>
        <color rgb="FF63BE7B"/>
      </colorScale>
    </cfRule>
  </conditionalFormatting>
  <conditionalFormatting sqref="L34:L36">
    <cfRule type="colorScale" priority="1">
      <colorScale>
        <cfvo type="min"/>
        <cfvo type="max"/>
        <color rgb="FFFCFCFF"/>
        <color rgb="FF63BE7B"/>
      </colorScale>
    </cfRule>
  </conditionalFormatting>
  <conditionalFormatting sqref="N14:N16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8:N20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2:N24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6:N28">
    <cfRule type="colorScale" priority="22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4:N36">
    <cfRule type="colorScale" priority="7">
      <colorScale>
        <cfvo type="min"/>
        <cfvo type="max"/>
        <color rgb="FFFCFCFF"/>
        <color rgb="FF63BE7B"/>
      </colorScale>
    </cfRule>
  </conditionalFormatting>
  <conditionalFormatting sqref="P14:P16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8:P20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2:P24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6:P28">
    <cfRule type="colorScale" priority="16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4:P36">
    <cfRule type="colorScale" priority="8">
      <colorScale>
        <cfvo type="min"/>
        <cfvo type="max"/>
        <color rgb="FFFCFCFF"/>
        <color rgb="FF63BE7B"/>
      </colorScale>
    </cfRule>
  </conditionalFormatting>
  <conditionalFormatting sqref="R14:R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8:R20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2:R24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6:R28">
    <cfRule type="colorScale" priority="11">
      <colorScale>
        <cfvo type="min"/>
        <cfvo type="max"/>
        <color rgb="FFFCFCFF"/>
        <color rgb="FF63BE7B"/>
      </colorScale>
    </cfRule>
  </conditionalFormatting>
  <conditionalFormatting sqref="R30:R32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4:R36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2E00-000000000000}"/>
  </hyperlinks>
  <pageMargins left="0.7" right="0.7" top="0.75" bottom="0.75" header="0.3" footer="0.3"/>
  <pageSetup paperSize="9" scale="56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E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4" width="7.42578125" customWidth="1"/>
    <col min="35" max="48" width="8.5703125" customWidth="1"/>
  </cols>
  <sheetData>
    <row r="1" spans="1:31" ht="10.5" customHeight="1" x14ac:dyDescent="0.2">
      <c r="Z1" s="9"/>
      <c r="AA1" s="9"/>
    </row>
    <row r="2" spans="1:31" ht="10.5" customHeight="1" x14ac:dyDescent="0.2">
      <c r="B2" s="31" t="s">
        <v>235</v>
      </c>
      <c r="C2" s="31"/>
      <c r="D2" s="31"/>
      <c r="E2" s="31"/>
      <c r="F2" s="31"/>
      <c r="G2" s="31"/>
      <c r="H2" s="31"/>
      <c r="I2" s="31"/>
      <c r="J2" s="31"/>
      <c r="K2" s="31"/>
      <c r="L2" s="31"/>
      <c r="Z2" s="9"/>
      <c r="AA2" s="9"/>
    </row>
    <row r="3" spans="1:31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Z3" s="9"/>
      <c r="AA3" s="9"/>
    </row>
    <row r="4" spans="1:31" ht="10.5" customHeight="1" x14ac:dyDescent="0.2">
      <c r="A4" s="45"/>
      <c r="X4" s="4"/>
      <c r="Y4" s="4"/>
      <c r="Z4" s="9"/>
      <c r="AA4" s="9"/>
      <c r="AB4" s="4"/>
      <c r="AC4" s="4"/>
      <c r="AD4" s="4"/>
      <c r="AE4" s="4"/>
    </row>
    <row r="5" spans="1:31" ht="10.15" customHeight="1" x14ac:dyDescent="0.2">
      <c r="A5" s="45"/>
      <c r="B5" s="357" t="str">
        <f>Índice!$B$69</f>
        <v>2.4.4.2. Niveles de atención del personal por CCAA en centros de atención a personas con discapacidad</v>
      </c>
      <c r="C5" s="44"/>
      <c r="D5" s="44"/>
      <c r="E5" s="44"/>
      <c r="F5" s="44"/>
      <c r="G5" s="44"/>
      <c r="H5" s="44"/>
      <c r="I5" s="44"/>
      <c r="J5" s="44"/>
      <c r="K5" s="44"/>
      <c r="M5" s="44"/>
      <c r="N5" s="44"/>
      <c r="O5" s="44"/>
      <c r="P5" s="44"/>
      <c r="Q5" s="44"/>
      <c r="R5" s="44"/>
      <c r="S5" s="44"/>
      <c r="T5" s="44"/>
      <c r="U5" s="4"/>
      <c r="V5" s="4"/>
      <c r="W5" s="9"/>
      <c r="X5" s="9"/>
      <c r="Y5" s="4"/>
      <c r="Z5" s="4"/>
      <c r="AA5" s="4"/>
      <c r="AB5" s="4"/>
    </row>
    <row r="6" spans="1:31" ht="10.5" customHeight="1" x14ac:dyDescent="0.2">
      <c r="A6" s="45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"/>
      <c r="V6" s="4"/>
      <c r="W6" s="9"/>
      <c r="X6" s="9"/>
      <c r="Y6" s="4"/>
      <c r="Z6" s="4"/>
      <c r="AA6" s="4"/>
      <c r="AB6" s="4"/>
    </row>
    <row r="7" spans="1:31" ht="10.5" customHeight="1" x14ac:dyDescent="0.2">
      <c r="B7" s="596" t="str">
        <f>'Anexo I. Abreviaturas'!$B$33</f>
        <v>Centros de atención a personas con discapacidad</v>
      </c>
      <c r="C7" s="551"/>
      <c r="D7" s="551"/>
      <c r="E7" s="551"/>
      <c r="F7" s="551"/>
      <c r="G7" s="551"/>
      <c r="H7" s="551"/>
      <c r="I7" s="551"/>
      <c r="J7" s="551"/>
      <c r="K7" s="551"/>
      <c r="L7" s="551"/>
      <c r="M7" s="551"/>
      <c r="N7" s="551"/>
      <c r="O7" s="551"/>
      <c r="P7" s="551"/>
      <c r="Q7" s="551"/>
      <c r="R7" s="551"/>
      <c r="S7" s="551"/>
      <c r="T7" s="551"/>
      <c r="U7" s="551"/>
      <c r="V7" s="551"/>
      <c r="W7" s="552"/>
    </row>
    <row r="8" spans="1:31" ht="10.5" customHeight="1" x14ac:dyDescent="0.2">
      <c r="B8" s="443" t="s">
        <v>216</v>
      </c>
      <c r="C8" s="444"/>
      <c r="D8" s="444"/>
      <c r="E8" s="87"/>
      <c r="F8" s="87"/>
      <c r="G8" s="514" t="str">
        <f>'Anexo I. Abreviaturas'!$B$68</f>
        <v>Personal atención directa de primer nivel</v>
      </c>
      <c r="H8" s="515"/>
      <c r="I8" s="515"/>
      <c r="J8" s="479"/>
      <c r="K8" s="514" t="str">
        <f>'Anexo I. Abreviaturas'!$B$70</f>
        <v>Personal atención directa de segundo nivel</v>
      </c>
      <c r="L8" s="515"/>
      <c r="M8" s="515"/>
      <c r="N8" s="479"/>
      <c r="O8" s="514" t="str">
        <f>'Anexo II. Términos'!$B$8</f>
        <v>Personal atención indirecta</v>
      </c>
      <c r="P8" s="515"/>
      <c r="Q8" s="515"/>
      <c r="R8" s="479"/>
      <c r="S8" s="436" t="str">
        <f>'Anexo II. Términos'!$B$51</f>
        <v>Total</v>
      </c>
      <c r="T8" s="437"/>
      <c r="U8" s="507" t="s">
        <v>82</v>
      </c>
      <c r="V8" s="599" t="s">
        <v>217</v>
      </c>
      <c r="W8" s="600" t="s">
        <v>218</v>
      </c>
      <c r="X8" s="110"/>
      <c r="Y8" s="111"/>
      <c r="Z8" s="110"/>
      <c r="AA8" s="109"/>
      <c r="AD8" s="9"/>
      <c r="AE8" s="9"/>
    </row>
    <row r="9" spans="1:31" ht="10.5" customHeight="1" x14ac:dyDescent="0.2">
      <c r="B9" s="446"/>
      <c r="C9" s="447"/>
      <c r="D9" s="447"/>
      <c r="E9" s="101"/>
      <c r="F9" s="101"/>
      <c r="G9" s="510"/>
      <c r="H9" s="511"/>
      <c r="I9" s="511"/>
      <c r="J9" s="480"/>
      <c r="K9" s="510"/>
      <c r="L9" s="511"/>
      <c r="M9" s="511"/>
      <c r="N9" s="480"/>
      <c r="O9" s="510"/>
      <c r="P9" s="511"/>
      <c r="Q9" s="511"/>
      <c r="R9" s="480"/>
      <c r="S9" s="438"/>
      <c r="T9" s="439"/>
      <c r="U9" s="508"/>
      <c r="V9" s="597"/>
      <c r="W9" s="601"/>
      <c r="X9" s="110"/>
      <c r="Y9" s="111"/>
      <c r="Z9" s="110"/>
      <c r="AA9" s="109"/>
      <c r="AD9" s="9"/>
      <c r="AE9" s="9"/>
    </row>
    <row r="10" spans="1:31" ht="10.5" customHeight="1" x14ac:dyDescent="0.2">
      <c r="B10" s="446"/>
      <c r="C10" s="447"/>
      <c r="D10" s="447"/>
      <c r="E10" s="101"/>
      <c r="F10" s="101"/>
      <c r="G10" s="510"/>
      <c r="H10" s="511"/>
      <c r="I10" s="511"/>
      <c r="J10" s="480"/>
      <c r="K10" s="510"/>
      <c r="L10" s="511"/>
      <c r="M10" s="511"/>
      <c r="N10" s="480"/>
      <c r="O10" s="510"/>
      <c r="P10" s="511"/>
      <c r="Q10" s="511"/>
      <c r="R10" s="480"/>
      <c r="S10" s="438"/>
      <c r="T10" s="439"/>
      <c r="U10" s="508"/>
      <c r="V10" s="597"/>
      <c r="W10" s="601"/>
      <c r="X10" s="110"/>
      <c r="Y10" s="111"/>
      <c r="Z10" s="110"/>
      <c r="AA10" s="109"/>
      <c r="AD10" s="9"/>
      <c r="AE10" s="9"/>
    </row>
    <row r="11" spans="1:31" ht="10.5" customHeight="1" x14ac:dyDescent="0.2">
      <c r="B11" s="446"/>
      <c r="C11" s="447"/>
      <c r="D11" s="447"/>
      <c r="E11" s="101"/>
      <c r="F11" s="101"/>
      <c r="G11" s="510"/>
      <c r="H11" s="511"/>
      <c r="I11" s="511"/>
      <c r="J11" s="480"/>
      <c r="K11" s="510"/>
      <c r="L11" s="511"/>
      <c r="M11" s="511"/>
      <c r="N11" s="480"/>
      <c r="O11" s="510"/>
      <c r="P11" s="511"/>
      <c r="Q11" s="511"/>
      <c r="R11" s="480"/>
      <c r="S11" s="438"/>
      <c r="T11" s="439"/>
      <c r="U11" s="508"/>
      <c r="V11" s="597"/>
      <c r="W11" s="601"/>
      <c r="AD11" s="9"/>
      <c r="AE11" s="9"/>
    </row>
    <row r="12" spans="1:31" ht="10.5" customHeight="1" x14ac:dyDescent="0.2">
      <c r="B12" s="446"/>
      <c r="C12" s="447"/>
      <c r="D12" s="447"/>
      <c r="E12" s="101"/>
      <c r="F12" s="101"/>
      <c r="G12" s="510" t="str">
        <f>'Anexo I. Abreviaturas'!$B$59</f>
        <v>Jornada completa</v>
      </c>
      <c r="H12" s="511" t="str">
        <f>'Anexo I. Abreviaturas'!$B$61</f>
        <v>Jornada parcial</v>
      </c>
      <c r="I12" s="511" t="str">
        <f>'Anexo II. Términos'!$B$51</f>
        <v>Total</v>
      </c>
      <c r="J12" s="480"/>
      <c r="K12" s="510" t="str">
        <f>'Anexo I. Abreviaturas'!$B$59</f>
        <v>Jornada completa</v>
      </c>
      <c r="L12" s="511" t="str">
        <f>'Anexo I. Abreviaturas'!$B$61</f>
        <v>Jornada parcial</v>
      </c>
      <c r="M12" s="511" t="str">
        <f>'Anexo II. Términos'!$B$51</f>
        <v>Total</v>
      </c>
      <c r="N12" s="480"/>
      <c r="O12" s="510" t="str">
        <f>'Anexo I. Abreviaturas'!$B$59</f>
        <v>Jornada completa</v>
      </c>
      <c r="P12" s="511" t="str">
        <f>'Anexo I. Abreviaturas'!$B$61</f>
        <v>Jornada parcial</v>
      </c>
      <c r="Q12" s="511" t="str">
        <f>'Anexo II. Términos'!$B$51</f>
        <v>Total</v>
      </c>
      <c r="R12" s="480"/>
      <c r="S12" s="438"/>
      <c r="T12" s="439"/>
      <c r="U12" s="505"/>
      <c r="V12" s="597"/>
      <c r="W12" s="601"/>
      <c r="AD12" s="9"/>
      <c r="AE12" s="9"/>
    </row>
    <row r="13" spans="1:31" ht="10.5" customHeight="1" x14ac:dyDescent="0.2">
      <c r="B13" s="446"/>
      <c r="C13" s="447"/>
      <c r="D13" s="447"/>
      <c r="E13" s="101"/>
      <c r="F13" s="101"/>
      <c r="G13" s="510"/>
      <c r="H13" s="511"/>
      <c r="I13" s="511"/>
      <c r="J13" s="480"/>
      <c r="K13" s="510"/>
      <c r="L13" s="511"/>
      <c r="M13" s="511"/>
      <c r="N13" s="480"/>
      <c r="O13" s="510"/>
      <c r="P13" s="511"/>
      <c r="Q13" s="511"/>
      <c r="R13" s="480"/>
      <c r="S13" s="454"/>
      <c r="T13" s="456"/>
      <c r="U13" s="371"/>
      <c r="V13" s="598"/>
      <c r="W13" s="602"/>
      <c r="AD13" s="9"/>
      <c r="AE13" s="9"/>
    </row>
    <row r="14" spans="1:31" ht="10.5" customHeight="1" x14ac:dyDescent="0.2">
      <c r="B14" s="489"/>
      <c r="C14" s="490"/>
      <c r="D14" s="490"/>
      <c r="E14" s="210"/>
      <c r="F14" s="210"/>
      <c r="G14" s="360" t="str">
        <f>'Anexo I. Abreviaturas'!$B$16</f>
        <v>Núm.</v>
      </c>
      <c r="H14" s="368" t="str">
        <f>'Anexo I. Abreviaturas'!$B$16</f>
        <v>Núm.</v>
      </c>
      <c r="I14" s="368" t="str">
        <f>'Anexo I. Abreviaturas'!$B$16</f>
        <v>Núm.</v>
      </c>
      <c r="J14" s="361" t="str">
        <f>'Anexo I. Abreviaturas'!$B$13</f>
        <v>% Tip.pers.</v>
      </c>
      <c r="K14" s="360" t="str">
        <f>'Anexo I. Abreviaturas'!$B$16</f>
        <v>Núm.</v>
      </c>
      <c r="L14" s="368" t="str">
        <f>'Anexo I. Abreviaturas'!$B$16</f>
        <v>Núm.</v>
      </c>
      <c r="M14" s="368" t="str">
        <f>'Anexo I. Abreviaturas'!$B$16</f>
        <v>Núm.</v>
      </c>
      <c r="N14" s="361" t="str">
        <f>'Anexo I. Abreviaturas'!$B$13</f>
        <v>% Tip.pers.</v>
      </c>
      <c r="O14" s="360" t="str">
        <f>'Anexo I. Abreviaturas'!$B$16</f>
        <v>Núm.</v>
      </c>
      <c r="P14" s="368" t="str">
        <f>'Anexo I. Abreviaturas'!$B$16</f>
        <v>Núm.</v>
      </c>
      <c r="Q14" s="368" t="str">
        <f>'Anexo I. Abreviaturas'!$B$16</f>
        <v>Núm.</v>
      </c>
      <c r="R14" s="361" t="str">
        <f>'Anexo I. Abreviaturas'!$B$13</f>
        <v>% Tip.pers.</v>
      </c>
      <c r="S14" s="281" t="str">
        <f>'Anexo I. Abreviaturas'!$B$16</f>
        <v>Núm.</v>
      </c>
      <c r="T14" s="172" t="str">
        <f>'Anexo I. Abreviaturas'!$B$9</f>
        <v>% CCAA</v>
      </c>
      <c r="U14" s="281" t="str">
        <f>'Anexo I. Abreviaturas'!$B$16</f>
        <v>Núm.</v>
      </c>
      <c r="V14" s="281" t="str">
        <f>'Anexo I. Abreviaturas'!$B$16</f>
        <v>Núm.</v>
      </c>
      <c r="W14" s="281" t="str">
        <f>'Anexo I. Abreviaturas'!$B$16</f>
        <v>Núm.</v>
      </c>
      <c r="AD14" s="9"/>
      <c r="AE14" s="9"/>
    </row>
    <row r="15" spans="1:31" ht="10.5" customHeight="1" x14ac:dyDescent="0.2">
      <c r="B15" s="603" t="s">
        <v>7</v>
      </c>
      <c r="C15" s="604"/>
      <c r="D15" s="604"/>
      <c r="E15" s="604"/>
      <c r="F15" s="605"/>
      <c r="G15" s="362">
        <v>2988</v>
      </c>
      <c r="H15" s="369">
        <v>734</v>
      </c>
      <c r="I15" s="372">
        <f t="shared" ref="I15:I32" si="0">SUM(G15:H15)</f>
        <v>3722</v>
      </c>
      <c r="J15" s="364">
        <f>IF(I15=0,"-",I15/$S15)</f>
        <v>0.59116899618805596</v>
      </c>
      <c r="K15" s="362">
        <v>568</v>
      </c>
      <c r="L15" s="369">
        <v>287</v>
      </c>
      <c r="M15" s="372">
        <f t="shared" ref="M15:M32" si="1">SUM(K15:L15)</f>
        <v>855</v>
      </c>
      <c r="N15" s="364">
        <f>IF(M15=0,"-",M15/$S15)</f>
        <v>0.13580050825921219</v>
      </c>
      <c r="O15" s="362">
        <v>1150</v>
      </c>
      <c r="P15" s="369">
        <v>569</v>
      </c>
      <c r="Q15" s="372">
        <f t="shared" ref="Q15:Q32" si="2">SUM(O15:P15)</f>
        <v>1719</v>
      </c>
      <c r="R15" s="364">
        <f>IF(Q15=0,"-",Q15/$S15)</f>
        <v>0.2730304955527319</v>
      </c>
      <c r="S15" s="363">
        <f t="shared" ref="S15:S32" si="3">I15+M15+Q15</f>
        <v>6296</v>
      </c>
      <c r="T15" s="364">
        <f>IF(S15=0,"-",S15/S$33)</f>
        <v>0.16600311124001371</v>
      </c>
      <c r="U15" s="373">
        <f>'2.2.2.1. Dotación. Plazas, resi'!M26</f>
        <v>6283</v>
      </c>
      <c r="V15" s="376">
        <f>IF(U15=0,"-",((G15*1)+(H15*0.5))/U15)</f>
        <v>0.53398058252427183</v>
      </c>
      <c r="W15" s="376">
        <f>IF(U15=0,"-",(((G15+K15+O15)*1)+((H15+L15+P15)*0.5))/U15)</f>
        <v>0.87553716377526658</v>
      </c>
      <c r="AD15" s="9"/>
      <c r="AE15" s="9"/>
    </row>
    <row r="16" spans="1:31" ht="10.5" customHeight="1" x14ac:dyDescent="0.2">
      <c r="B16" s="358" t="s">
        <v>6</v>
      </c>
      <c r="C16" s="41"/>
      <c r="D16" s="41"/>
      <c r="E16" s="41"/>
      <c r="F16" s="359"/>
      <c r="G16" s="103">
        <v>989</v>
      </c>
      <c r="H16" s="149">
        <v>150</v>
      </c>
      <c r="I16" s="130">
        <f t="shared" si="0"/>
        <v>1139</v>
      </c>
      <c r="J16" s="232">
        <f t="shared" ref="J16:J33" si="4">IF(I16=0,"-",I16/$S16)</f>
        <v>0.56779661016949157</v>
      </c>
      <c r="K16" s="103">
        <v>307</v>
      </c>
      <c r="L16" s="149">
        <v>111</v>
      </c>
      <c r="M16" s="130">
        <f t="shared" si="1"/>
        <v>418</v>
      </c>
      <c r="N16" s="232">
        <f t="shared" ref="N16:N33" si="5">IF(M16=0,"-",M16/$S16)</f>
        <v>0.20837487537387836</v>
      </c>
      <c r="O16" s="103">
        <v>329</v>
      </c>
      <c r="P16" s="149">
        <v>120</v>
      </c>
      <c r="Q16" s="130">
        <f t="shared" si="2"/>
        <v>449</v>
      </c>
      <c r="R16" s="232">
        <f t="shared" ref="R16:R33" si="6">IF(Q16=0,"-",Q16/$S16)</f>
        <v>0.2238285144566301</v>
      </c>
      <c r="S16" s="169">
        <f t="shared" si="3"/>
        <v>2006</v>
      </c>
      <c r="T16" s="232">
        <f t="shared" ref="T16:T33" si="7">IF(S16=0,"-",S16/S$33)</f>
        <v>5.2891080233079334E-2</v>
      </c>
      <c r="U16" s="374">
        <f>'2.2.2.1. Dotación. Plazas, resi'!M27</f>
        <v>1747</v>
      </c>
      <c r="V16" s="377">
        <f t="shared" ref="V16:V33" si="8">IF(U16=0,"-",((G16*1)+(H16*0.5))/U16)</f>
        <v>0.60904407555809958</v>
      </c>
      <c r="W16" s="377">
        <f t="shared" ref="W16:W33" si="9">IF(U16=0,"-",(((G16+K16+O16)*1)+((H16+L16+P16)*0.5))/U16)</f>
        <v>1.0392100744132799</v>
      </c>
      <c r="AD16" s="9"/>
      <c r="AE16" s="9"/>
    </row>
    <row r="17" spans="2:31" ht="10.5" customHeight="1" x14ac:dyDescent="0.2">
      <c r="B17" s="358" t="s">
        <v>9</v>
      </c>
      <c r="C17" s="41"/>
      <c r="D17" s="41"/>
      <c r="E17" s="41"/>
      <c r="F17" s="359"/>
      <c r="G17" s="103">
        <v>264</v>
      </c>
      <c r="H17" s="149">
        <v>119</v>
      </c>
      <c r="I17" s="130">
        <f t="shared" si="0"/>
        <v>383</v>
      </c>
      <c r="J17" s="232">
        <f t="shared" si="4"/>
        <v>0.6330578512396694</v>
      </c>
      <c r="K17" s="103">
        <v>53</v>
      </c>
      <c r="L17" s="149">
        <v>52</v>
      </c>
      <c r="M17" s="130">
        <f t="shared" si="1"/>
        <v>105</v>
      </c>
      <c r="N17" s="232">
        <f t="shared" si="5"/>
        <v>0.17355371900826447</v>
      </c>
      <c r="O17" s="103">
        <v>85</v>
      </c>
      <c r="P17" s="149">
        <v>32</v>
      </c>
      <c r="Q17" s="130">
        <f t="shared" si="2"/>
        <v>117</v>
      </c>
      <c r="R17" s="232">
        <f t="shared" si="6"/>
        <v>0.1933884297520661</v>
      </c>
      <c r="S17" s="169">
        <f t="shared" si="3"/>
        <v>605</v>
      </c>
      <c r="T17" s="232">
        <f t="shared" si="7"/>
        <v>1.5951696680465106E-2</v>
      </c>
      <c r="U17" s="374">
        <f>'2.2.2.1. Dotación. Plazas, resi'!M28</f>
        <v>625</v>
      </c>
      <c r="V17" s="377">
        <f t="shared" si="8"/>
        <v>0.51759999999999995</v>
      </c>
      <c r="W17" s="377">
        <f t="shared" si="9"/>
        <v>0.80559999999999998</v>
      </c>
      <c r="AD17" s="9"/>
      <c r="AE17" s="9"/>
    </row>
    <row r="18" spans="2:31" ht="10.5" customHeight="1" x14ac:dyDescent="0.2">
      <c r="B18" s="358" t="s">
        <v>10</v>
      </c>
      <c r="C18" s="41"/>
      <c r="D18" s="41"/>
      <c r="E18" s="41"/>
      <c r="F18" s="359"/>
      <c r="G18" s="103">
        <v>692</v>
      </c>
      <c r="H18" s="149">
        <v>38</v>
      </c>
      <c r="I18" s="130">
        <f t="shared" si="0"/>
        <v>730</v>
      </c>
      <c r="J18" s="232">
        <f t="shared" si="4"/>
        <v>0.66424021838034575</v>
      </c>
      <c r="K18" s="103">
        <v>117</v>
      </c>
      <c r="L18" s="149">
        <v>36</v>
      </c>
      <c r="M18" s="130">
        <f t="shared" si="1"/>
        <v>153</v>
      </c>
      <c r="N18" s="232">
        <f t="shared" si="5"/>
        <v>0.1392174704276615</v>
      </c>
      <c r="O18" s="103">
        <v>157</v>
      </c>
      <c r="P18" s="149">
        <v>59</v>
      </c>
      <c r="Q18" s="130">
        <f t="shared" si="2"/>
        <v>216</v>
      </c>
      <c r="R18" s="232">
        <f t="shared" si="6"/>
        <v>0.19654231119199272</v>
      </c>
      <c r="S18" s="169">
        <f t="shared" si="3"/>
        <v>1099</v>
      </c>
      <c r="T18" s="232">
        <f t="shared" si="7"/>
        <v>2.8976718432778759E-2</v>
      </c>
      <c r="U18" s="374">
        <f>'2.2.2.1. Dotación. Plazas, resi'!M29</f>
        <v>818</v>
      </c>
      <c r="V18" s="377">
        <f t="shared" si="8"/>
        <v>0.86919315403422981</v>
      </c>
      <c r="W18" s="377">
        <f t="shared" si="9"/>
        <v>1.2622249388753055</v>
      </c>
      <c r="AD18" s="9"/>
      <c r="AE18" s="9"/>
    </row>
    <row r="19" spans="2:31" ht="10.5" customHeight="1" x14ac:dyDescent="0.2">
      <c r="B19" s="358" t="s">
        <v>5</v>
      </c>
      <c r="C19" s="41"/>
      <c r="D19" s="41"/>
      <c r="E19" s="41"/>
      <c r="F19" s="359"/>
      <c r="G19" s="103">
        <v>515</v>
      </c>
      <c r="H19" s="149">
        <v>233</v>
      </c>
      <c r="I19" s="130">
        <f t="shared" si="0"/>
        <v>748</v>
      </c>
      <c r="J19" s="232">
        <f t="shared" si="4"/>
        <v>0.53774263120057508</v>
      </c>
      <c r="K19" s="103">
        <v>195</v>
      </c>
      <c r="L19" s="149">
        <v>123</v>
      </c>
      <c r="M19" s="130">
        <f t="shared" si="1"/>
        <v>318</v>
      </c>
      <c r="N19" s="232">
        <f t="shared" si="5"/>
        <v>0.22861250898634075</v>
      </c>
      <c r="O19" s="103">
        <v>192</v>
      </c>
      <c r="P19" s="149">
        <v>133</v>
      </c>
      <c r="Q19" s="130">
        <f t="shared" si="2"/>
        <v>325</v>
      </c>
      <c r="R19" s="232">
        <f t="shared" si="6"/>
        <v>0.23364485981308411</v>
      </c>
      <c r="S19" s="169">
        <f t="shared" si="3"/>
        <v>1391</v>
      </c>
      <c r="T19" s="232">
        <f t="shared" si="7"/>
        <v>3.6675719144672658E-2</v>
      </c>
      <c r="U19" s="374">
        <f>'2.2.2.1. Dotación. Plazas, resi'!M30</f>
        <v>956</v>
      </c>
      <c r="V19" s="377">
        <f t="shared" si="8"/>
        <v>0.66056485355648531</v>
      </c>
      <c r="W19" s="377">
        <f t="shared" si="9"/>
        <v>1.1992677824267783</v>
      </c>
      <c r="AD19" s="9"/>
      <c r="AE19" s="9"/>
    </row>
    <row r="20" spans="2:31" ht="10.5" customHeight="1" x14ac:dyDescent="0.2">
      <c r="B20" s="358" t="s">
        <v>4</v>
      </c>
      <c r="C20" s="41"/>
      <c r="D20" s="41"/>
      <c r="E20" s="41"/>
      <c r="F20" s="359"/>
      <c r="G20" s="103">
        <v>174</v>
      </c>
      <c r="H20" s="149">
        <v>57</v>
      </c>
      <c r="I20" s="130">
        <f t="shared" si="0"/>
        <v>231</v>
      </c>
      <c r="J20" s="232">
        <f t="shared" si="4"/>
        <v>0.42230347349177333</v>
      </c>
      <c r="K20" s="103">
        <v>138</v>
      </c>
      <c r="L20" s="149">
        <v>32</v>
      </c>
      <c r="M20" s="130">
        <f t="shared" si="1"/>
        <v>170</v>
      </c>
      <c r="N20" s="232">
        <f t="shared" si="5"/>
        <v>0.31078610603290674</v>
      </c>
      <c r="O20" s="103">
        <v>111</v>
      </c>
      <c r="P20" s="149">
        <v>35</v>
      </c>
      <c r="Q20" s="130">
        <f t="shared" si="2"/>
        <v>146</v>
      </c>
      <c r="R20" s="232">
        <f t="shared" si="6"/>
        <v>0.26691042047531993</v>
      </c>
      <c r="S20" s="169">
        <f t="shared" si="3"/>
        <v>547</v>
      </c>
      <c r="T20" s="232">
        <f t="shared" si="7"/>
        <v>1.4422443114403986E-2</v>
      </c>
      <c r="U20" s="374">
        <f>'2.2.2.1. Dotación. Plazas, resi'!M31</f>
        <v>455</v>
      </c>
      <c r="V20" s="377">
        <f t="shared" si="8"/>
        <v>0.44505494505494503</v>
      </c>
      <c r="W20" s="377">
        <f t="shared" si="9"/>
        <v>1.0659340659340659</v>
      </c>
      <c r="AD20" s="9"/>
      <c r="AE20" s="9"/>
    </row>
    <row r="21" spans="2:31" ht="10.5" customHeight="1" x14ac:dyDescent="0.2">
      <c r="B21" s="358" t="s">
        <v>3</v>
      </c>
      <c r="C21" s="41"/>
      <c r="D21" s="41"/>
      <c r="E21" s="41"/>
      <c r="F21" s="359"/>
      <c r="G21" s="103">
        <v>2060</v>
      </c>
      <c r="H21" s="149">
        <v>839</v>
      </c>
      <c r="I21" s="130">
        <f t="shared" si="0"/>
        <v>2899</v>
      </c>
      <c r="J21" s="232">
        <f t="shared" si="4"/>
        <v>0.55114068441064634</v>
      </c>
      <c r="K21" s="103">
        <v>418</v>
      </c>
      <c r="L21" s="149">
        <v>405</v>
      </c>
      <c r="M21" s="130">
        <f t="shared" si="1"/>
        <v>823</v>
      </c>
      <c r="N21" s="232">
        <f t="shared" si="5"/>
        <v>0.15646387832699621</v>
      </c>
      <c r="O21" s="103">
        <v>1129</v>
      </c>
      <c r="P21" s="149">
        <v>409</v>
      </c>
      <c r="Q21" s="130">
        <f t="shared" si="2"/>
        <v>1538</v>
      </c>
      <c r="R21" s="232">
        <f t="shared" si="6"/>
        <v>0.29239543726235739</v>
      </c>
      <c r="S21" s="169">
        <f t="shared" si="3"/>
        <v>5260</v>
      </c>
      <c r="T21" s="232">
        <f t="shared" si="7"/>
        <v>0.13868747857726685</v>
      </c>
      <c r="U21" s="374">
        <f>'2.2.2.1. Dotación. Plazas, resi'!M32</f>
        <v>4808</v>
      </c>
      <c r="V21" s="377">
        <f t="shared" si="8"/>
        <v>0.51570299500831951</v>
      </c>
      <c r="W21" s="377">
        <f t="shared" si="9"/>
        <v>0.92210898502495842</v>
      </c>
      <c r="AD21" s="9"/>
      <c r="AE21" s="9"/>
    </row>
    <row r="22" spans="2:31" ht="10.5" customHeight="1" x14ac:dyDescent="0.2">
      <c r="B22" s="358" t="s">
        <v>11</v>
      </c>
      <c r="C22" s="41"/>
      <c r="D22" s="41"/>
      <c r="E22" s="41"/>
      <c r="F22" s="359"/>
      <c r="G22" s="103">
        <v>1076</v>
      </c>
      <c r="H22" s="149">
        <v>242</v>
      </c>
      <c r="I22" s="130">
        <f t="shared" si="0"/>
        <v>1318</v>
      </c>
      <c r="J22" s="232">
        <f t="shared" si="4"/>
        <v>0.56061250531688644</v>
      </c>
      <c r="K22" s="103">
        <v>248</v>
      </c>
      <c r="L22" s="149">
        <v>143</v>
      </c>
      <c r="M22" s="130">
        <f t="shared" si="1"/>
        <v>391</v>
      </c>
      <c r="N22" s="232">
        <f t="shared" si="5"/>
        <v>0.16631220757124629</v>
      </c>
      <c r="O22" s="103">
        <v>474</v>
      </c>
      <c r="P22" s="149">
        <v>168</v>
      </c>
      <c r="Q22" s="130">
        <f t="shared" si="2"/>
        <v>642</v>
      </c>
      <c r="R22" s="232">
        <f t="shared" si="6"/>
        <v>0.27307528711186729</v>
      </c>
      <c r="S22" s="169">
        <f t="shared" si="3"/>
        <v>2351</v>
      </c>
      <c r="T22" s="232">
        <f t="shared" si="7"/>
        <v>6.1987502307063569E-2</v>
      </c>
      <c r="U22" s="374">
        <f>'2.2.2.1. Dotación. Plazas, resi'!M33</f>
        <v>1831</v>
      </c>
      <c r="V22" s="377">
        <f t="shared" si="8"/>
        <v>0.65374112506826876</v>
      </c>
      <c r="W22" s="377">
        <f t="shared" si="9"/>
        <v>1.1329874385581649</v>
      </c>
      <c r="AD22" s="9"/>
      <c r="AE22" s="9"/>
    </row>
    <row r="23" spans="2:31" ht="10.5" customHeight="1" x14ac:dyDescent="0.2">
      <c r="B23" s="358" t="s">
        <v>12</v>
      </c>
      <c r="C23" s="41"/>
      <c r="D23" s="41"/>
      <c r="E23" s="41"/>
      <c r="F23" s="359"/>
      <c r="G23" s="103">
        <v>3464</v>
      </c>
      <c r="H23" s="149">
        <v>2177</v>
      </c>
      <c r="I23" s="130">
        <f t="shared" si="0"/>
        <v>5641</v>
      </c>
      <c r="J23" s="232">
        <f t="shared" si="4"/>
        <v>0.63826657614844984</v>
      </c>
      <c r="K23" s="103">
        <v>698</v>
      </c>
      <c r="L23" s="149">
        <v>781</v>
      </c>
      <c r="M23" s="130">
        <f t="shared" si="1"/>
        <v>1479</v>
      </c>
      <c r="N23" s="232">
        <f t="shared" si="5"/>
        <v>0.16734555329260015</v>
      </c>
      <c r="O23" s="103">
        <v>921</v>
      </c>
      <c r="P23" s="149">
        <v>797</v>
      </c>
      <c r="Q23" s="130">
        <f t="shared" si="2"/>
        <v>1718</v>
      </c>
      <c r="R23" s="232">
        <f t="shared" si="6"/>
        <v>0.19438787055894999</v>
      </c>
      <c r="S23" s="169">
        <f t="shared" si="3"/>
        <v>8838</v>
      </c>
      <c r="T23" s="232">
        <f t="shared" si="7"/>
        <v>0.2330266037387613</v>
      </c>
      <c r="U23" s="374">
        <f>'2.2.2.1. Dotación. Plazas, resi'!M34</f>
        <v>7775</v>
      </c>
      <c r="V23" s="377">
        <f t="shared" si="8"/>
        <v>0.58553054662379422</v>
      </c>
      <c r="W23" s="377">
        <f t="shared" si="9"/>
        <v>0.8952411575562701</v>
      </c>
      <c r="AD23" s="9"/>
      <c r="AE23" s="9"/>
    </row>
    <row r="24" spans="2:31" ht="10.5" customHeight="1" x14ac:dyDescent="0.2">
      <c r="B24" s="358" t="s">
        <v>2</v>
      </c>
      <c r="C24" s="41"/>
      <c r="D24" s="41"/>
      <c r="E24" s="41"/>
      <c r="F24" s="359"/>
      <c r="G24" s="103">
        <v>1299</v>
      </c>
      <c r="H24" s="149">
        <v>195</v>
      </c>
      <c r="I24" s="130">
        <f t="shared" si="0"/>
        <v>1494</v>
      </c>
      <c r="J24" s="232">
        <f t="shared" si="4"/>
        <v>0.54705236177224459</v>
      </c>
      <c r="K24" s="103">
        <v>481</v>
      </c>
      <c r="L24" s="149">
        <v>141</v>
      </c>
      <c r="M24" s="130">
        <f t="shared" si="1"/>
        <v>622</v>
      </c>
      <c r="N24" s="232">
        <f t="shared" si="5"/>
        <v>0.22775540095203223</v>
      </c>
      <c r="O24" s="103">
        <v>471</v>
      </c>
      <c r="P24" s="149">
        <v>144</v>
      </c>
      <c r="Q24" s="130">
        <f t="shared" si="2"/>
        <v>615</v>
      </c>
      <c r="R24" s="232">
        <f t="shared" si="6"/>
        <v>0.22519223727572318</v>
      </c>
      <c r="S24" s="169">
        <f t="shared" si="3"/>
        <v>2731</v>
      </c>
      <c r="T24" s="232">
        <f t="shared" si="7"/>
        <v>7.2006749808843307E-2</v>
      </c>
      <c r="U24" s="374">
        <f>'2.2.2.1. Dotación. Plazas, resi'!M35</f>
        <v>2296</v>
      </c>
      <c r="V24" s="377">
        <f t="shared" si="8"/>
        <v>0.60823170731707321</v>
      </c>
      <c r="W24" s="377">
        <f t="shared" si="9"/>
        <v>1.0849303135888502</v>
      </c>
      <c r="AD24" s="9"/>
      <c r="AE24" s="9"/>
    </row>
    <row r="25" spans="2:31" ht="10.5" customHeight="1" x14ac:dyDescent="0.2">
      <c r="B25" s="358" t="s">
        <v>1</v>
      </c>
      <c r="C25" s="41"/>
      <c r="D25" s="41"/>
      <c r="E25" s="41"/>
      <c r="F25" s="359"/>
      <c r="G25" s="103">
        <v>775</v>
      </c>
      <c r="H25" s="149">
        <v>81</v>
      </c>
      <c r="I25" s="130">
        <f t="shared" si="0"/>
        <v>856</v>
      </c>
      <c r="J25" s="232">
        <f t="shared" si="4"/>
        <v>0.51073985680190925</v>
      </c>
      <c r="K25" s="103">
        <v>166</v>
      </c>
      <c r="L25" s="149">
        <v>55</v>
      </c>
      <c r="M25" s="130">
        <f t="shared" si="1"/>
        <v>221</v>
      </c>
      <c r="N25" s="232">
        <f t="shared" si="5"/>
        <v>0.1318615751789976</v>
      </c>
      <c r="O25" s="103">
        <v>535</v>
      </c>
      <c r="P25" s="149">
        <v>64</v>
      </c>
      <c r="Q25" s="130">
        <f t="shared" si="2"/>
        <v>599</v>
      </c>
      <c r="R25" s="232">
        <f t="shared" si="6"/>
        <v>0.35739856801909309</v>
      </c>
      <c r="S25" s="169">
        <f t="shared" si="3"/>
        <v>1676</v>
      </c>
      <c r="T25" s="232">
        <f t="shared" si="7"/>
        <v>4.4190154771007462E-2</v>
      </c>
      <c r="U25" s="374">
        <f>'2.2.2.1. Dotación. Plazas, resi'!M36</f>
        <v>1361</v>
      </c>
      <c r="V25" s="377">
        <f t="shared" si="8"/>
        <v>0.59919177075679653</v>
      </c>
      <c r="W25" s="377">
        <f t="shared" si="9"/>
        <v>1.1579720793534165</v>
      </c>
      <c r="AD25" s="9"/>
      <c r="AE25" s="9"/>
    </row>
    <row r="26" spans="2:31" ht="10.5" customHeight="1" x14ac:dyDescent="0.2">
      <c r="B26" s="358" t="s">
        <v>8</v>
      </c>
      <c r="C26" s="41"/>
      <c r="D26" s="41"/>
      <c r="E26" s="41"/>
      <c r="F26" s="359"/>
      <c r="G26" s="103">
        <v>1392</v>
      </c>
      <c r="H26" s="149">
        <v>231</v>
      </c>
      <c r="I26" s="130">
        <f t="shared" si="0"/>
        <v>1623</v>
      </c>
      <c r="J26" s="232">
        <f t="shared" si="4"/>
        <v>0.58192900681247761</v>
      </c>
      <c r="K26" s="103">
        <v>449</v>
      </c>
      <c r="L26" s="149">
        <v>157</v>
      </c>
      <c r="M26" s="130">
        <f t="shared" si="1"/>
        <v>606</v>
      </c>
      <c r="N26" s="232">
        <f t="shared" si="5"/>
        <v>0.21728217999282898</v>
      </c>
      <c r="O26" s="103">
        <v>467</v>
      </c>
      <c r="P26" s="149">
        <v>93</v>
      </c>
      <c r="Q26" s="130">
        <f t="shared" si="2"/>
        <v>560</v>
      </c>
      <c r="R26" s="232">
        <f t="shared" si="6"/>
        <v>0.20078881319469344</v>
      </c>
      <c r="S26" s="169">
        <f t="shared" si="3"/>
        <v>2789</v>
      </c>
      <c r="T26" s="232">
        <f t="shared" si="7"/>
        <v>7.3536003374904416E-2</v>
      </c>
      <c r="U26" s="374">
        <f>'2.2.2.1. Dotación. Plazas, resi'!M37</f>
        <v>2367</v>
      </c>
      <c r="V26" s="377">
        <f t="shared" si="8"/>
        <v>0.63688212927756649</v>
      </c>
      <c r="W26" s="377">
        <f t="shared" si="9"/>
        <v>1.0766793409378961</v>
      </c>
      <c r="AD26" s="9"/>
      <c r="AE26" s="9"/>
    </row>
    <row r="27" spans="2:31" ht="10.5" customHeight="1" x14ac:dyDescent="0.2">
      <c r="B27" s="358" t="s">
        <v>13</v>
      </c>
      <c r="C27" s="41"/>
      <c r="D27" s="41"/>
      <c r="E27" s="41"/>
      <c r="F27" s="359"/>
      <c r="G27" s="103">
        <v>0</v>
      </c>
      <c r="H27" s="149">
        <v>0</v>
      </c>
      <c r="I27" s="130">
        <f t="shared" si="0"/>
        <v>0</v>
      </c>
      <c r="J27" s="232" t="str">
        <f t="shared" si="4"/>
        <v>-</v>
      </c>
      <c r="K27" s="103">
        <v>0</v>
      </c>
      <c r="L27" s="149">
        <v>0</v>
      </c>
      <c r="M27" s="130">
        <f t="shared" si="1"/>
        <v>0</v>
      </c>
      <c r="N27" s="232" t="str">
        <f t="shared" si="5"/>
        <v>-</v>
      </c>
      <c r="O27" s="103">
        <v>0</v>
      </c>
      <c r="P27" s="149">
        <v>0</v>
      </c>
      <c r="Q27" s="130">
        <f t="shared" si="2"/>
        <v>0</v>
      </c>
      <c r="R27" s="232" t="str">
        <f t="shared" si="6"/>
        <v>-</v>
      </c>
      <c r="S27" s="169">
        <f t="shared" si="3"/>
        <v>0</v>
      </c>
      <c r="T27" s="232" t="str">
        <f t="shared" si="7"/>
        <v>-</v>
      </c>
      <c r="U27" s="374">
        <f>'2.2.2.1. Dotación. Plazas, resi'!M38</f>
        <v>0</v>
      </c>
      <c r="V27" s="377" t="str">
        <f t="shared" si="8"/>
        <v>-</v>
      </c>
      <c r="W27" s="377" t="str">
        <f t="shared" si="9"/>
        <v>-</v>
      </c>
      <c r="AD27" s="9"/>
      <c r="AE27" s="9"/>
    </row>
    <row r="28" spans="2:31" ht="10.5" customHeight="1" x14ac:dyDescent="0.2">
      <c r="B28" s="358" t="s">
        <v>14</v>
      </c>
      <c r="C28" s="41"/>
      <c r="D28" s="41"/>
      <c r="E28" s="41"/>
      <c r="F28" s="359"/>
      <c r="G28" s="103">
        <v>922</v>
      </c>
      <c r="H28" s="149">
        <v>49</v>
      </c>
      <c r="I28" s="130">
        <f t="shared" si="0"/>
        <v>971</v>
      </c>
      <c r="J28" s="232">
        <f t="shared" si="4"/>
        <v>0.55201819215463332</v>
      </c>
      <c r="K28" s="103">
        <v>302</v>
      </c>
      <c r="L28" s="149">
        <v>90</v>
      </c>
      <c r="M28" s="130">
        <f t="shared" si="1"/>
        <v>392</v>
      </c>
      <c r="N28" s="232">
        <f t="shared" si="5"/>
        <v>0.2228538942581012</v>
      </c>
      <c r="O28" s="103">
        <v>327</v>
      </c>
      <c r="P28" s="149">
        <v>69</v>
      </c>
      <c r="Q28" s="130">
        <f t="shared" si="2"/>
        <v>396</v>
      </c>
      <c r="R28" s="232">
        <f t="shared" si="6"/>
        <v>0.2251279135872655</v>
      </c>
      <c r="S28" s="169">
        <f t="shared" si="3"/>
        <v>1759</v>
      </c>
      <c r="T28" s="232">
        <f t="shared" si="7"/>
        <v>4.6378569356922507E-2</v>
      </c>
      <c r="U28" s="374">
        <f>'2.2.2.1. Dotación. Plazas, resi'!M39</f>
        <v>1081</v>
      </c>
      <c r="V28" s="377">
        <f t="shared" si="8"/>
        <v>0.87557816836262725</v>
      </c>
      <c r="W28" s="377">
        <f t="shared" si="9"/>
        <v>1.5309898242368178</v>
      </c>
      <c r="AD28" s="9"/>
      <c r="AE28" s="9"/>
    </row>
    <row r="29" spans="2:31" ht="10.5" customHeight="1" x14ac:dyDescent="0.2">
      <c r="B29" s="358" t="s">
        <v>15</v>
      </c>
      <c r="C29" s="41"/>
      <c r="D29" s="41"/>
      <c r="E29" s="41"/>
      <c r="F29" s="359"/>
      <c r="G29" s="103">
        <v>114</v>
      </c>
      <c r="H29" s="149">
        <v>74</v>
      </c>
      <c r="I29" s="130">
        <f t="shared" si="0"/>
        <v>188</v>
      </c>
      <c r="J29" s="232">
        <f t="shared" si="4"/>
        <v>0.58934169278996862</v>
      </c>
      <c r="K29" s="103">
        <v>37</v>
      </c>
      <c r="L29" s="149">
        <v>22</v>
      </c>
      <c r="M29" s="130">
        <f t="shared" si="1"/>
        <v>59</v>
      </c>
      <c r="N29" s="232">
        <f t="shared" si="5"/>
        <v>0.18495297805642633</v>
      </c>
      <c r="O29" s="103">
        <v>38</v>
      </c>
      <c r="P29" s="149">
        <v>34</v>
      </c>
      <c r="Q29" s="130">
        <f t="shared" si="2"/>
        <v>72</v>
      </c>
      <c r="R29" s="232">
        <f t="shared" si="6"/>
        <v>0.22570532915360503</v>
      </c>
      <c r="S29" s="169">
        <f t="shared" si="3"/>
        <v>319</v>
      </c>
      <c r="T29" s="232">
        <f t="shared" si="7"/>
        <v>8.4108946133361461E-3</v>
      </c>
      <c r="U29" s="374">
        <f>'2.2.2.1. Dotación. Plazas, resi'!M40</f>
        <v>317</v>
      </c>
      <c r="V29" s="377">
        <f t="shared" si="8"/>
        <v>0.47634069400630913</v>
      </c>
      <c r="W29" s="377">
        <f t="shared" si="9"/>
        <v>0.80126182965299686</v>
      </c>
      <c r="AD29" s="9"/>
      <c r="AE29" s="9"/>
    </row>
    <row r="30" spans="2:31" ht="10.5" customHeight="1" x14ac:dyDescent="0.2">
      <c r="B30" s="358" t="s">
        <v>16</v>
      </c>
      <c r="C30" s="41"/>
      <c r="D30" s="41"/>
      <c r="E30" s="41"/>
      <c r="F30" s="359"/>
      <c r="G30" s="103">
        <v>66</v>
      </c>
      <c r="H30" s="149">
        <v>33</v>
      </c>
      <c r="I30" s="130">
        <f t="shared" si="0"/>
        <v>99</v>
      </c>
      <c r="J30" s="232">
        <f t="shared" si="4"/>
        <v>0.67808219178082196</v>
      </c>
      <c r="K30" s="103">
        <v>9</v>
      </c>
      <c r="L30" s="149">
        <v>12</v>
      </c>
      <c r="M30" s="130">
        <f t="shared" si="1"/>
        <v>21</v>
      </c>
      <c r="N30" s="232">
        <f t="shared" si="5"/>
        <v>0.14383561643835616</v>
      </c>
      <c r="O30" s="103">
        <v>21</v>
      </c>
      <c r="P30" s="149">
        <v>5</v>
      </c>
      <c r="Q30" s="130">
        <f t="shared" si="2"/>
        <v>26</v>
      </c>
      <c r="R30" s="232">
        <f t="shared" si="6"/>
        <v>0.17808219178082191</v>
      </c>
      <c r="S30" s="169">
        <f t="shared" si="3"/>
        <v>146</v>
      </c>
      <c r="T30" s="232">
        <f t="shared" si="7"/>
        <v>3.8495003559469508E-3</v>
      </c>
      <c r="U30" s="374">
        <f>'2.2.2.1. Dotación. Plazas, resi'!M41</f>
        <v>126</v>
      </c>
      <c r="V30" s="377">
        <f t="shared" si="8"/>
        <v>0.65476190476190477</v>
      </c>
      <c r="W30" s="377">
        <f t="shared" si="9"/>
        <v>0.96031746031746035</v>
      </c>
      <c r="AD30" s="9"/>
      <c r="AE30" s="9"/>
    </row>
    <row r="31" spans="2:31" ht="10.5" customHeight="1" x14ac:dyDescent="0.2">
      <c r="B31" s="358" t="s">
        <v>17</v>
      </c>
      <c r="C31" s="41"/>
      <c r="D31" s="41"/>
      <c r="E31" s="41"/>
      <c r="F31" s="359"/>
      <c r="G31" s="103">
        <v>0</v>
      </c>
      <c r="H31" s="149">
        <v>0</v>
      </c>
      <c r="I31" s="130">
        <f t="shared" si="0"/>
        <v>0</v>
      </c>
      <c r="J31" s="232" t="str">
        <f t="shared" si="4"/>
        <v>-</v>
      </c>
      <c r="K31" s="103">
        <v>0</v>
      </c>
      <c r="L31" s="149">
        <v>0</v>
      </c>
      <c r="M31" s="130">
        <f t="shared" si="1"/>
        <v>0</v>
      </c>
      <c r="N31" s="232" t="str">
        <f t="shared" si="5"/>
        <v>-</v>
      </c>
      <c r="O31" s="103">
        <v>0</v>
      </c>
      <c r="P31" s="149">
        <v>0</v>
      </c>
      <c r="Q31" s="130">
        <f t="shared" si="2"/>
        <v>0</v>
      </c>
      <c r="R31" s="232" t="str">
        <f t="shared" si="6"/>
        <v>-</v>
      </c>
      <c r="S31" s="169">
        <f t="shared" si="3"/>
        <v>0</v>
      </c>
      <c r="T31" s="232" t="str">
        <f t="shared" si="7"/>
        <v>-</v>
      </c>
      <c r="U31" s="374">
        <f>'2.2.2.1. Dotación. Plazas, resi'!M42</f>
        <v>0</v>
      </c>
      <c r="V31" s="377" t="str">
        <f t="shared" si="8"/>
        <v>-</v>
      </c>
      <c r="W31" s="377" t="str">
        <f t="shared" si="9"/>
        <v>-</v>
      </c>
      <c r="AD31" s="9"/>
      <c r="AE31" s="9"/>
    </row>
    <row r="32" spans="2:31" ht="10.5" customHeight="1" x14ac:dyDescent="0.2">
      <c r="B32" s="358" t="s">
        <v>0</v>
      </c>
      <c r="C32" s="41"/>
      <c r="D32" s="41"/>
      <c r="E32" s="41"/>
      <c r="F32" s="359"/>
      <c r="G32" s="103">
        <v>47</v>
      </c>
      <c r="H32" s="149">
        <v>5</v>
      </c>
      <c r="I32" s="130">
        <f t="shared" si="0"/>
        <v>52</v>
      </c>
      <c r="J32" s="232">
        <f t="shared" si="4"/>
        <v>0.45614035087719296</v>
      </c>
      <c r="K32" s="103">
        <v>23</v>
      </c>
      <c r="L32" s="149">
        <v>4</v>
      </c>
      <c r="M32" s="130">
        <f t="shared" si="1"/>
        <v>27</v>
      </c>
      <c r="N32" s="232">
        <f t="shared" si="5"/>
        <v>0.23684210526315788</v>
      </c>
      <c r="O32" s="103">
        <v>31</v>
      </c>
      <c r="P32" s="149">
        <v>4</v>
      </c>
      <c r="Q32" s="130">
        <f t="shared" si="2"/>
        <v>35</v>
      </c>
      <c r="R32" s="232">
        <f t="shared" si="6"/>
        <v>0.30701754385964913</v>
      </c>
      <c r="S32" s="169">
        <f t="shared" si="3"/>
        <v>114</v>
      </c>
      <c r="T32" s="232">
        <f t="shared" si="7"/>
        <v>3.0057742505339206E-3</v>
      </c>
      <c r="U32" s="374">
        <f>'2.2.2.1. Dotación. Plazas, resi'!M43</f>
        <v>88</v>
      </c>
      <c r="V32" s="377">
        <f t="shared" si="8"/>
        <v>0.5625</v>
      </c>
      <c r="W32" s="377">
        <f t="shared" si="9"/>
        <v>1.2215909090909092</v>
      </c>
      <c r="AD32" s="9"/>
      <c r="AE32" s="9"/>
    </row>
    <row r="33" spans="2:31" ht="10.5" customHeight="1" x14ac:dyDescent="0.2">
      <c r="B33" s="365" t="s">
        <v>41</v>
      </c>
      <c r="C33" s="366"/>
      <c r="D33" s="366"/>
      <c r="E33" s="366"/>
      <c r="F33" s="367"/>
      <c r="G33" s="167">
        <f>SUM(G15:G32)</f>
        <v>16837</v>
      </c>
      <c r="H33" s="370">
        <f>SUM(H15:H32)</f>
        <v>5257</v>
      </c>
      <c r="I33" s="164">
        <f>SUM(I15:I32)</f>
        <v>22094</v>
      </c>
      <c r="J33" s="163">
        <f t="shared" si="4"/>
        <v>0.58254014290610912</v>
      </c>
      <c r="K33" s="167">
        <f>SUM(K15:K32)</f>
        <v>4209</v>
      </c>
      <c r="L33" s="370">
        <f>SUM(L15:L32)</f>
        <v>2451</v>
      </c>
      <c r="M33" s="164">
        <f>SUM(M15:M32)</f>
        <v>6660</v>
      </c>
      <c r="N33" s="163">
        <f t="shared" si="5"/>
        <v>0.17560049568908692</v>
      </c>
      <c r="O33" s="167">
        <f>SUM(O15:O32)</f>
        <v>6438</v>
      </c>
      <c r="P33" s="370">
        <f>SUM(P15:P32)</f>
        <v>2735</v>
      </c>
      <c r="Q33" s="164">
        <f>SUM(Q15:Q32)</f>
        <v>9173</v>
      </c>
      <c r="R33" s="163">
        <f t="shared" si="6"/>
        <v>0.24185936140480396</v>
      </c>
      <c r="S33" s="167">
        <f>SUM(S15:S32)</f>
        <v>37927</v>
      </c>
      <c r="T33" s="163">
        <f t="shared" si="7"/>
        <v>1</v>
      </c>
      <c r="U33" s="375">
        <f>SUM(U15:U32)</f>
        <v>32934</v>
      </c>
      <c r="V33" s="375">
        <f t="shared" si="8"/>
        <v>0.59104572781927489</v>
      </c>
      <c r="W33" s="375">
        <f t="shared" si="9"/>
        <v>0.99306188133843443</v>
      </c>
      <c r="AD33" s="9"/>
      <c r="AE33" s="9"/>
    </row>
    <row r="34" spans="2:31" ht="10.5" customHeight="1" x14ac:dyDescent="0.2">
      <c r="B34" s="30" t="str">
        <f>CONCATENATE("* ",'Anexo I. Abreviaturas'!$B$9,": ",'Anexo I. Abreviaturas'!$F$9)</f>
        <v>* % CCAA: Porcentaje sobre el total de esa Comunidad Autónoma</v>
      </c>
      <c r="V34" s="9"/>
      <c r="W34" s="9"/>
    </row>
    <row r="35" spans="2:31" ht="10.5" customHeight="1" x14ac:dyDescent="0.2">
      <c r="B35" s="23" t="s">
        <v>220</v>
      </c>
      <c r="V35" s="9"/>
      <c r="W35" s="9"/>
    </row>
    <row r="36" spans="2:31" ht="10.5" customHeight="1" x14ac:dyDescent="0.2">
      <c r="B36" s="23" t="s">
        <v>219</v>
      </c>
      <c r="V36" s="9"/>
      <c r="W36" s="9"/>
    </row>
    <row r="37" spans="2:31" ht="10.5" customHeight="1" x14ac:dyDescent="0.2">
      <c r="V37" s="9"/>
      <c r="W37" s="9"/>
    </row>
    <row r="38" spans="2:31" ht="10.5" customHeight="1" x14ac:dyDescent="0.2">
      <c r="V38" s="9"/>
      <c r="W38" s="9"/>
    </row>
    <row r="39" spans="2:31" ht="10.5" customHeight="1" x14ac:dyDescent="0.2">
      <c r="V39" s="9"/>
      <c r="W39" s="9"/>
    </row>
    <row r="40" spans="2:31" ht="10.5" customHeight="1" x14ac:dyDescent="0.2">
      <c r="V40" s="9"/>
      <c r="W40" s="9"/>
    </row>
    <row r="41" spans="2:31" ht="10.5" customHeight="1" x14ac:dyDescent="0.2">
      <c r="Q41" s="26"/>
      <c r="V41" s="9"/>
      <c r="W41" s="9"/>
    </row>
    <row r="42" spans="2:31" ht="10.5" customHeight="1" x14ac:dyDescent="0.2">
      <c r="V42" s="9"/>
      <c r="W42" s="9"/>
    </row>
    <row r="43" spans="2:31" ht="10.5" customHeight="1" x14ac:dyDescent="0.2">
      <c r="V43" s="9"/>
      <c r="W43" s="9"/>
    </row>
    <row r="44" spans="2:31" ht="10.5" customHeight="1" x14ac:dyDescent="0.2">
      <c r="L44" s="349"/>
      <c r="V44" s="9"/>
      <c r="W44" s="9"/>
    </row>
    <row r="45" spans="2:31" ht="10.5" customHeight="1" x14ac:dyDescent="0.2">
      <c r="L45" s="349"/>
      <c r="V45" s="9"/>
      <c r="W45" s="9"/>
    </row>
    <row r="46" spans="2:31" ht="10.5" customHeight="1" x14ac:dyDescent="0.2">
      <c r="V46" s="9"/>
      <c r="W46" s="9"/>
    </row>
    <row r="47" spans="2:31" ht="10.5" customHeight="1" x14ac:dyDescent="0.2">
      <c r="V47" s="9"/>
      <c r="W47" s="9"/>
    </row>
    <row r="48" spans="2:31" ht="10.5" customHeight="1" x14ac:dyDescent="0.2">
      <c r="V48" s="9"/>
      <c r="W48" s="9"/>
    </row>
    <row r="49" spans="22:23" ht="10.5" customHeight="1" x14ac:dyDescent="0.2">
      <c r="V49" s="9"/>
      <c r="W49" s="9"/>
    </row>
    <row r="50" spans="22:23" ht="10.5" customHeight="1" x14ac:dyDescent="0.2">
      <c r="V50" s="9"/>
      <c r="W50" s="9"/>
    </row>
    <row r="51" spans="22:23" ht="10.5" customHeight="1" x14ac:dyDescent="0.2">
      <c r="V51" s="9"/>
      <c r="W51" s="9"/>
    </row>
    <row r="52" spans="22:23" ht="10.5" customHeight="1" x14ac:dyDescent="0.2">
      <c r="V52" s="9"/>
      <c r="W52" s="9"/>
    </row>
    <row r="53" spans="22:23" ht="10.5" customHeight="1" x14ac:dyDescent="0.2">
      <c r="V53" s="9"/>
      <c r="W53" s="9"/>
    </row>
    <row r="54" spans="22:23" ht="10.5" customHeight="1" x14ac:dyDescent="0.2">
      <c r="V54" s="9"/>
      <c r="W54" s="9"/>
    </row>
    <row r="55" spans="22:23" ht="10.5" customHeight="1" x14ac:dyDescent="0.2">
      <c r="V55" s="9"/>
      <c r="W55" s="9"/>
    </row>
    <row r="56" spans="22:23" ht="10.5" customHeight="1" x14ac:dyDescent="0.2">
      <c r="V56" s="9"/>
      <c r="W56" s="9"/>
    </row>
    <row r="57" spans="22:23" ht="10.5" customHeight="1" x14ac:dyDescent="0.2">
      <c r="V57" s="9"/>
      <c r="W57" s="9"/>
    </row>
    <row r="58" spans="22:23" ht="10.5" customHeight="1" x14ac:dyDescent="0.2">
      <c r="V58" s="9"/>
      <c r="W58" s="9"/>
    </row>
    <row r="59" spans="22:23" ht="10.5" customHeight="1" x14ac:dyDescent="0.2">
      <c r="V59" s="9"/>
      <c r="W59" s="9"/>
    </row>
    <row r="60" spans="22:23" ht="10.5" customHeight="1" x14ac:dyDescent="0.2">
      <c r="V60" s="9"/>
      <c r="W60" s="9"/>
    </row>
    <row r="61" spans="22:23" ht="10.5" customHeight="1" x14ac:dyDescent="0.2">
      <c r="V61" s="9"/>
      <c r="W61" s="9"/>
    </row>
    <row r="62" spans="22:23" ht="10.5" customHeight="1" x14ac:dyDescent="0.2">
      <c r="V62" s="9"/>
      <c r="W62" s="9"/>
    </row>
    <row r="63" spans="22:23" ht="10.5" customHeight="1" x14ac:dyDescent="0.2">
      <c r="V63" s="9"/>
      <c r="W63" s="9"/>
    </row>
    <row r="64" spans="22:23" ht="10.5" customHeight="1" x14ac:dyDescent="0.2">
      <c r="V64" s="9"/>
      <c r="W64" s="9"/>
    </row>
    <row r="65" spans="22:23" ht="10.5" customHeight="1" x14ac:dyDescent="0.2">
      <c r="V65" s="9"/>
      <c r="W65" s="9"/>
    </row>
    <row r="66" spans="22:23" ht="10.5" customHeight="1" x14ac:dyDescent="0.2">
      <c r="V66" s="9"/>
      <c r="W66" s="9"/>
    </row>
    <row r="67" spans="22:23" ht="10.5" customHeight="1" x14ac:dyDescent="0.2">
      <c r="V67" s="9"/>
      <c r="W67" s="9"/>
    </row>
    <row r="68" spans="22:23" ht="10.5" customHeight="1" x14ac:dyDescent="0.2">
      <c r="V68" s="9"/>
      <c r="W68" s="9"/>
    </row>
    <row r="69" spans="22:23" ht="10.5" customHeight="1" x14ac:dyDescent="0.2">
      <c r="V69" s="9"/>
      <c r="W69" s="9"/>
    </row>
    <row r="70" spans="22:23" ht="10.5" customHeight="1" x14ac:dyDescent="0.2">
      <c r="V70" s="9"/>
      <c r="W70" s="9"/>
    </row>
    <row r="71" spans="22:23" ht="10.5" customHeight="1" x14ac:dyDescent="0.2">
      <c r="V71" s="9"/>
      <c r="W71" s="9"/>
    </row>
    <row r="72" spans="22:23" ht="10.5" customHeight="1" x14ac:dyDescent="0.2">
      <c r="V72" s="9"/>
      <c r="W72" s="9"/>
    </row>
    <row r="73" spans="22:23" ht="10.5" customHeight="1" x14ac:dyDescent="0.2">
      <c r="V73" s="9"/>
      <c r="W73" s="9"/>
    </row>
    <row r="74" spans="22:23" ht="10.5" customHeight="1" x14ac:dyDescent="0.2">
      <c r="V74" s="9"/>
      <c r="W74" s="9"/>
    </row>
    <row r="75" spans="22:23" ht="10.5" customHeight="1" x14ac:dyDescent="0.2">
      <c r="V75" s="9"/>
      <c r="W75" s="9"/>
    </row>
    <row r="76" spans="22:23" ht="10.5" customHeight="1" x14ac:dyDescent="0.2">
      <c r="V76" s="9"/>
      <c r="W76" s="9"/>
    </row>
    <row r="77" spans="22:23" ht="10.5" customHeight="1" x14ac:dyDescent="0.2">
      <c r="V77" s="9"/>
      <c r="W77" s="9"/>
    </row>
    <row r="78" spans="22:23" ht="10.5" customHeight="1" x14ac:dyDescent="0.2">
      <c r="V78" s="9"/>
      <c r="W78" s="9"/>
    </row>
    <row r="79" spans="22:23" ht="10.5" customHeight="1" x14ac:dyDescent="0.2">
      <c r="V79" s="9"/>
      <c r="W79" s="9"/>
    </row>
    <row r="80" spans="22:23" ht="10.5" customHeight="1" x14ac:dyDescent="0.2">
      <c r="V80" s="9"/>
      <c r="W80" s="9"/>
    </row>
    <row r="81" spans="22:23" ht="10.5" customHeight="1" x14ac:dyDescent="0.2">
      <c r="V81" s="9"/>
      <c r="W81" s="9"/>
    </row>
    <row r="82" spans="22:23" ht="10.5" customHeight="1" x14ac:dyDescent="0.2">
      <c r="V82" s="9"/>
      <c r="W82" s="9"/>
    </row>
    <row r="83" spans="22:23" ht="10.5" customHeight="1" x14ac:dyDescent="0.2">
      <c r="V83" s="9"/>
      <c r="W83" s="9"/>
    </row>
    <row r="84" spans="22:23" ht="10.5" customHeight="1" x14ac:dyDescent="0.2">
      <c r="V84" s="9"/>
      <c r="W84" s="9"/>
    </row>
    <row r="85" spans="22:23" ht="10.5" customHeight="1" x14ac:dyDescent="0.2">
      <c r="V85" s="9"/>
      <c r="W85" s="9"/>
    </row>
    <row r="86" spans="22:23" ht="10.5" customHeight="1" x14ac:dyDescent="0.2">
      <c r="V86" s="9"/>
      <c r="W86" s="9"/>
    </row>
    <row r="87" spans="22:23" ht="10.5" customHeight="1" x14ac:dyDescent="0.2">
      <c r="V87" s="9"/>
      <c r="W87" s="9"/>
    </row>
    <row r="88" spans="22:23" ht="10.5" customHeight="1" x14ac:dyDescent="0.2">
      <c r="V88" s="9"/>
      <c r="W88" s="9"/>
    </row>
    <row r="89" spans="22:23" ht="10.5" customHeight="1" x14ac:dyDescent="0.2">
      <c r="V89" s="9"/>
      <c r="W89" s="9"/>
    </row>
    <row r="90" spans="22:23" ht="10.5" customHeight="1" x14ac:dyDescent="0.2">
      <c r="V90" s="9"/>
      <c r="W90" s="9"/>
    </row>
    <row r="91" spans="22:23" ht="10.5" customHeight="1" x14ac:dyDescent="0.2">
      <c r="V91" s="9"/>
      <c r="W91" s="9"/>
    </row>
    <row r="92" spans="22:23" ht="10.5" customHeight="1" x14ac:dyDescent="0.2">
      <c r="V92" s="9"/>
      <c r="W92" s="9"/>
    </row>
    <row r="93" spans="22:23" ht="10.5" customHeight="1" x14ac:dyDescent="0.2">
      <c r="V93" s="9"/>
      <c r="W93" s="9"/>
    </row>
    <row r="94" spans="22:23" ht="10.5" customHeight="1" x14ac:dyDescent="0.2">
      <c r="V94" s="9"/>
      <c r="W94" s="9"/>
    </row>
    <row r="95" spans="22:23" ht="10.5" customHeight="1" x14ac:dyDescent="0.2">
      <c r="V95" s="9"/>
      <c r="W95" s="9"/>
    </row>
    <row r="96" spans="22:23" ht="10.5" customHeight="1" x14ac:dyDescent="0.2">
      <c r="V96" s="9"/>
      <c r="W96" s="9"/>
    </row>
    <row r="97" spans="22:23" ht="10.5" customHeight="1" x14ac:dyDescent="0.2">
      <c r="V97" s="9"/>
      <c r="W97" s="9"/>
    </row>
    <row r="98" spans="22:23" ht="10.5" customHeight="1" x14ac:dyDescent="0.2">
      <c r="V98" s="9"/>
      <c r="W98" s="9"/>
    </row>
    <row r="99" spans="22:23" ht="10.5" customHeight="1" x14ac:dyDescent="0.2">
      <c r="V99" s="9"/>
      <c r="W99" s="9"/>
    </row>
    <row r="100" spans="22:23" ht="10.5" customHeight="1" x14ac:dyDescent="0.2">
      <c r="V100" s="9"/>
      <c r="W100" s="9"/>
    </row>
    <row r="101" spans="22:23" ht="10.5" customHeight="1" x14ac:dyDescent="0.2">
      <c r="V101" s="9"/>
      <c r="W101" s="9"/>
    </row>
    <row r="102" spans="22:23" ht="10.5" customHeight="1" x14ac:dyDescent="0.2">
      <c r="V102" s="9"/>
      <c r="W102" s="9"/>
    </row>
    <row r="103" spans="22:23" ht="10.5" customHeight="1" x14ac:dyDescent="0.2">
      <c r="V103" s="9"/>
      <c r="W103" s="9"/>
    </row>
    <row r="104" spans="22:23" ht="10.5" customHeight="1" x14ac:dyDescent="0.2">
      <c r="V104" s="9"/>
      <c r="W104" s="9"/>
    </row>
    <row r="105" spans="22:23" ht="10.5" customHeight="1" x14ac:dyDescent="0.2">
      <c r="V105" s="9"/>
      <c r="W105" s="9"/>
    </row>
    <row r="106" spans="22:23" ht="10.5" customHeight="1" x14ac:dyDescent="0.2">
      <c r="V106" s="9"/>
      <c r="W106" s="9"/>
    </row>
    <row r="107" spans="22:23" ht="10.5" customHeight="1" x14ac:dyDescent="0.2">
      <c r="V107" s="9"/>
      <c r="W107" s="9"/>
    </row>
    <row r="108" spans="22:23" ht="10.5" customHeight="1" x14ac:dyDescent="0.2">
      <c r="V108" s="9"/>
      <c r="W108" s="9"/>
    </row>
    <row r="109" spans="22:23" ht="10.5" customHeight="1" x14ac:dyDescent="0.2">
      <c r="V109" s="9"/>
      <c r="W109" s="9"/>
    </row>
    <row r="110" spans="22:23" ht="10.5" customHeight="1" x14ac:dyDescent="0.2">
      <c r="V110" s="9"/>
      <c r="W110" s="9"/>
    </row>
    <row r="111" spans="22:23" ht="10.5" customHeight="1" x14ac:dyDescent="0.2">
      <c r="V111" s="9"/>
      <c r="W111" s="9"/>
    </row>
    <row r="112" spans="22:23" ht="10.5" customHeight="1" x14ac:dyDescent="0.2">
      <c r="V112" s="9"/>
      <c r="W112" s="9"/>
    </row>
    <row r="113" spans="22:23" ht="10.5" customHeight="1" x14ac:dyDescent="0.2">
      <c r="V113" s="9"/>
      <c r="W113" s="9"/>
    </row>
    <row r="114" spans="22:23" ht="10.5" customHeight="1" x14ac:dyDescent="0.2">
      <c r="V114" s="9"/>
      <c r="W114" s="9"/>
    </row>
    <row r="115" spans="22:23" ht="10.5" customHeight="1" x14ac:dyDescent="0.2">
      <c r="V115" s="9"/>
      <c r="W115" s="9"/>
    </row>
    <row r="116" spans="22:23" ht="10.5" customHeight="1" x14ac:dyDescent="0.2">
      <c r="V116" s="9"/>
      <c r="W116" s="9"/>
    </row>
    <row r="117" spans="22:23" ht="10.5" customHeight="1" x14ac:dyDescent="0.2">
      <c r="V117" s="9"/>
      <c r="W117" s="9"/>
    </row>
    <row r="118" spans="22:23" ht="10.5" customHeight="1" x14ac:dyDescent="0.2">
      <c r="V118" s="9"/>
      <c r="W118" s="9"/>
    </row>
    <row r="119" spans="22:23" ht="10.5" customHeight="1" x14ac:dyDescent="0.2">
      <c r="V119" s="9"/>
      <c r="W119" s="9"/>
    </row>
    <row r="120" spans="22:23" ht="10.5" customHeight="1" x14ac:dyDescent="0.2">
      <c r="V120" s="9"/>
      <c r="W120" s="9"/>
    </row>
    <row r="121" spans="22:23" ht="10.5" customHeight="1" x14ac:dyDescent="0.2">
      <c r="V121" s="9"/>
      <c r="W121" s="9"/>
    </row>
    <row r="122" spans="22:23" ht="10.5" customHeight="1" x14ac:dyDescent="0.2">
      <c r="V122" s="9"/>
      <c r="W122" s="9"/>
    </row>
    <row r="123" spans="22:23" ht="10.5" customHeight="1" x14ac:dyDescent="0.2">
      <c r="V123" s="9"/>
      <c r="W123" s="9"/>
    </row>
    <row r="124" spans="22:23" ht="10.5" customHeight="1" x14ac:dyDescent="0.2">
      <c r="V124" s="9"/>
      <c r="W124" s="9"/>
    </row>
    <row r="125" spans="22:23" ht="10.5" customHeight="1" x14ac:dyDescent="0.2">
      <c r="V125" s="9"/>
      <c r="W125" s="9"/>
    </row>
    <row r="126" spans="22:23" ht="10.5" customHeight="1" x14ac:dyDescent="0.2">
      <c r="V126" s="9"/>
      <c r="W126" s="9"/>
    </row>
    <row r="127" spans="22:23" ht="10.5" customHeight="1" x14ac:dyDescent="0.2">
      <c r="V127" s="9"/>
      <c r="W127" s="9"/>
    </row>
    <row r="128" spans="22:23" ht="10.5" customHeight="1" x14ac:dyDescent="0.2">
      <c r="V128" s="9"/>
      <c r="W128" s="9"/>
    </row>
    <row r="129" spans="2:23" ht="10.5" customHeight="1" x14ac:dyDescent="0.2">
      <c r="V129" s="9"/>
      <c r="W129" s="9"/>
    </row>
    <row r="130" spans="2:23" ht="10.5" customHeight="1" x14ac:dyDescent="0.2">
      <c r="B130" s="4"/>
      <c r="G130" s="4"/>
      <c r="H130" s="4"/>
      <c r="K130" s="4"/>
      <c r="L130" s="4"/>
      <c r="O130" s="4"/>
      <c r="P130" s="4"/>
    </row>
    <row r="131" spans="2:23" ht="10.5" customHeight="1" x14ac:dyDescent="0.2">
      <c r="B131" s="4"/>
      <c r="G131" s="4"/>
      <c r="H131" s="4"/>
      <c r="K131" s="4"/>
      <c r="L131" s="4"/>
      <c r="O131" s="4"/>
      <c r="P131" s="4"/>
    </row>
    <row r="132" spans="2:23" ht="10.5" customHeight="1" x14ac:dyDescent="0.2">
      <c r="B132" s="4"/>
      <c r="G132" s="4"/>
      <c r="H132" s="4"/>
      <c r="K132" s="4"/>
      <c r="L132" s="4"/>
      <c r="O132" s="4"/>
      <c r="P132" s="4"/>
    </row>
    <row r="133" spans="2:23" ht="10.5" customHeight="1" x14ac:dyDescent="0.2">
      <c r="B133" s="4"/>
      <c r="G133" s="4"/>
      <c r="H133" s="4"/>
      <c r="K133" s="4"/>
      <c r="L133" s="4"/>
      <c r="O133" s="4"/>
      <c r="P133" s="4"/>
    </row>
    <row r="134" spans="2:23" ht="10.5" customHeight="1" x14ac:dyDescent="0.2">
      <c r="B134" s="4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</row>
    <row r="135" spans="2:23" ht="10.5" customHeight="1" x14ac:dyDescent="0.2">
      <c r="B135" s="4"/>
    </row>
    <row r="136" spans="2:23" ht="10.5" customHeight="1" x14ac:dyDescent="0.2">
      <c r="B136" s="4"/>
      <c r="G136" s="4"/>
      <c r="H136" s="4"/>
      <c r="K136" s="4"/>
      <c r="L136" s="4"/>
      <c r="O136" s="4"/>
      <c r="P136" s="4"/>
    </row>
    <row r="137" spans="2:23" ht="10.5" customHeight="1" x14ac:dyDescent="0.2"/>
    <row r="138" spans="2:23" ht="10.5" customHeight="1" x14ac:dyDescent="0.2"/>
    <row r="139" spans="2:23" ht="10.5" customHeight="1" x14ac:dyDescent="0.2"/>
    <row r="140" spans="2:23" ht="10.5" customHeight="1" x14ac:dyDescent="0.2"/>
    <row r="141" spans="2:23" ht="10.5" customHeight="1" x14ac:dyDescent="0.2"/>
    <row r="142" spans="2:23" ht="10.5" customHeight="1" x14ac:dyDescent="0.2"/>
    <row r="143" spans="2:23" ht="10.5" customHeight="1" x14ac:dyDescent="0.2"/>
    <row r="144" spans="2:23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19">
    <mergeCell ref="B7:W7"/>
    <mergeCell ref="B8:D14"/>
    <mergeCell ref="G8:J11"/>
    <mergeCell ref="K8:N11"/>
    <mergeCell ref="O8:R11"/>
    <mergeCell ref="S8:T13"/>
    <mergeCell ref="U8:U12"/>
    <mergeCell ref="V8:V13"/>
    <mergeCell ref="W8:W13"/>
    <mergeCell ref="G12:G13"/>
    <mergeCell ref="P12:P13"/>
    <mergeCell ref="Q12:R13"/>
    <mergeCell ref="M12:N13"/>
    <mergeCell ref="O12:O13"/>
    <mergeCell ref="B15:F15"/>
    <mergeCell ref="H12:H13"/>
    <mergeCell ref="I12:J13"/>
    <mergeCell ref="K12:K13"/>
    <mergeCell ref="L12:L13"/>
  </mergeCells>
  <conditionalFormatting sqref="J15:J32">
    <cfRule type="colorScale" priority="6">
      <colorScale>
        <cfvo type="min"/>
        <cfvo type="max"/>
        <color rgb="FFFCFCFF"/>
        <color rgb="FF63BE7B"/>
      </colorScale>
    </cfRule>
  </conditionalFormatting>
  <conditionalFormatting sqref="N15:N32">
    <cfRule type="colorScale" priority="5">
      <colorScale>
        <cfvo type="min"/>
        <cfvo type="max"/>
        <color rgb="FFFCFCFF"/>
        <color rgb="FF63BE7B"/>
      </colorScale>
    </cfRule>
  </conditionalFormatting>
  <conditionalFormatting sqref="R15:R32">
    <cfRule type="colorScale" priority="4">
      <colorScale>
        <cfvo type="min"/>
        <cfvo type="max"/>
        <color rgb="FFFCFCFF"/>
        <color rgb="FF63BE7B"/>
      </colorScale>
    </cfRule>
  </conditionalFormatting>
  <conditionalFormatting sqref="T15:T32">
    <cfRule type="colorScale" priority="3">
      <colorScale>
        <cfvo type="min"/>
        <cfvo type="max"/>
        <color rgb="FFFCFCFF"/>
        <color rgb="FF63BE7B"/>
      </colorScale>
    </cfRule>
  </conditionalFormatting>
  <conditionalFormatting sqref="V15:V32">
    <cfRule type="colorScale" priority="2">
      <colorScale>
        <cfvo type="min"/>
        <cfvo type="max"/>
        <color rgb="FFFCFCFF"/>
        <color rgb="FF63BE7B"/>
      </colorScale>
    </cfRule>
  </conditionalFormatting>
  <conditionalFormatting sqref="W15:W32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2F00-000000000000}"/>
  </hyperlinks>
  <pageMargins left="0.7" right="0.7" top="0.75" bottom="0.75" header="0.3" footer="0.3"/>
  <pageSetup paperSize="9" scale="53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C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</cols>
  <sheetData>
    <row r="1" spans="1:29" ht="10.5" customHeight="1" x14ac:dyDescent="0.2">
      <c r="A1" s="4"/>
      <c r="B1" s="4"/>
      <c r="C1" s="4"/>
      <c r="D1" s="4"/>
      <c r="E1" s="4"/>
      <c r="F1" s="4"/>
      <c r="G1" s="4"/>
      <c r="M1" s="384"/>
    </row>
    <row r="2" spans="1:29" ht="10.5" customHeight="1" x14ac:dyDescent="0.2">
      <c r="A2" s="4"/>
      <c r="B2" s="31" t="s">
        <v>235</v>
      </c>
      <c r="C2" s="31"/>
      <c r="D2" s="31"/>
      <c r="E2" s="31"/>
      <c r="F2" s="31"/>
      <c r="G2" s="4"/>
    </row>
    <row r="3" spans="1:29" ht="10.5" customHeight="1" x14ac:dyDescent="0.2">
      <c r="A3" s="4"/>
      <c r="B3" s="29"/>
      <c r="C3" s="29"/>
      <c r="D3" s="29"/>
      <c r="E3" s="29"/>
      <c r="F3" s="29"/>
      <c r="G3" s="4"/>
    </row>
    <row r="4" spans="1:29" ht="10.5" customHeight="1" x14ac:dyDescent="0.2"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</row>
    <row r="5" spans="1:29" ht="10.5" customHeight="1" x14ac:dyDescent="0.2">
      <c r="B5" s="44" t="str">
        <f>Índice!$B$71</f>
        <v>Anexo I. Abreviaturas</v>
      </c>
      <c r="C5" s="386"/>
      <c r="D5" s="386"/>
      <c r="E5" s="386"/>
      <c r="AC5" s="91"/>
    </row>
    <row r="6" spans="1:29" ht="10.5" customHeight="1" x14ac:dyDescent="0.2">
      <c r="AB6" s="91"/>
    </row>
    <row r="7" spans="1:29" ht="10.5" customHeight="1" x14ac:dyDescent="0.2">
      <c r="B7" s="628" t="s">
        <v>50</v>
      </c>
      <c r="C7" s="629"/>
      <c r="D7" s="629"/>
      <c r="E7" s="630"/>
      <c r="F7" s="634" t="s">
        <v>51</v>
      </c>
      <c r="G7" s="634"/>
      <c r="H7" s="634"/>
      <c r="I7" s="634"/>
      <c r="J7" s="634"/>
      <c r="K7" s="634"/>
      <c r="L7" s="634"/>
      <c r="M7" s="634"/>
      <c r="N7" s="635"/>
      <c r="O7" s="383"/>
      <c r="P7" s="383"/>
    </row>
    <row r="8" spans="1:29" ht="10.5" customHeight="1" x14ac:dyDescent="0.2">
      <c r="B8" s="631" t="s">
        <v>35</v>
      </c>
      <c r="C8" s="632"/>
      <c r="D8" s="632"/>
      <c r="E8" s="633"/>
      <c r="F8" s="608" t="s">
        <v>52</v>
      </c>
      <c r="G8" s="608"/>
      <c r="H8" s="608"/>
      <c r="I8" s="608"/>
      <c r="J8" s="608"/>
      <c r="K8" s="608"/>
      <c r="L8" s="608"/>
      <c r="M8" s="608"/>
      <c r="N8" s="609"/>
      <c r="O8" s="383"/>
      <c r="P8" s="383"/>
    </row>
    <row r="9" spans="1:29" ht="10.5" customHeight="1" x14ac:dyDescent="0.2">
      <c r="B9" s="614" t="s">
        <v>120</v>
      </c>
      <c r="C9" s="615"/>
      <c r="D9" s="615"/>
      <c r="E9" s="616"/>
      <c r="F9" s="608" t="s">
        <v>121</v>
      </c>
      <c r="G9" s="608"/>
      <c r="H9" s="608"/>
      <c r="I9" s="608"/>
      <c r="J9" s="608"/>
      <c r="K9" s="608"/>
      <c r="L9" s="608"/>
      <c r="M9" s="608"/>
      <c r="N9" s="609"/>
      <c r="O9" s="383"/>
      <c r="P9" s="383"/>
    </row>
    <row r="10" spans="1:29" ht="10.5" customHeight="1" x14ac:dyDescent="0.2">
      <c r="B10" s="614" t="s">
        <v>116</v>
      </c>
      <c r="C10" s="615"/>
      <c r="D10" s="615"/>
      <c r="E10" s="616"/>
      <c r="F10" s="608" t="s">
        <v>118</v>
      </c>
      <c r="G10" s="608"/>
      <c r="H10" s="608"/>
      <c r="I10" s="608"/>
      <c r="J10" s="608"/>
      <c r="K10" s="608"/>
      <c r="L10" s="608"/>
      <c r="M10" s="608"/>
      <c r="N10" s="609"/>
      <c r="O10" s="383"/>
      <c r="P10" s="383"/>
    </row>
    <row r="11" spans="1:29" ht="10.5" customHeight="1" x14ac:dyDescent="0.2">
      <c r="B11" s="614" t="s">
        <v>117</v>
      </c>
      <c r="C11" s="615"/>
      <c r="D11" s="615"/>
      <c r="E11" s="616"/>
      <c r="F11" s="608" t="s">
        <v>119</v>
      </c>
      <c r="G11" s="608"/>
      <c r="H11" s="608"/>
      <c r="I11" s="608"/>
      <c r="J11" s="608"/>
      <c r="K11" s="608"/>
      <c r="L11" s="608"/>
      <c r="M11" s="608"/>
      <c r="N11" s="609"/>
      <c r="O11" s="383"/>
      <c r="P11" s="383"/>
    </row>
    <row r="12" spans="1:29" ht="10.5" customHeight="1" x14ac:dyDescent="0.2">
      <c r="B12" s="614" t="s">
        <v>37</v>
      </c>
      <c r="C12" s="615"/>
      <c r="D12" s="615"/>
      <c r="E12" s="616"/>
      <c r="F12" s="608" t="s">
        <v>109</v>
      </c>
      <c r="G12" s="608"/>
      <c r="H12" s="608"/>
      <c r="I12" s="608"/>
      <c r="J12" s="608"/>
      <c r="K12" s="608"/>
      <c r="L12" s="608"/>
      <c r="M12" s="608"/>
      <c r="N12" s="609"/>
    </row>
    <row r="13" spans="1:29" ht="10.5" customHeight="1" x14ac:dyDescent="0.2">
      <c r="B13" s="614" t="s">
        <v>136</v>
      </c>
      <c r="C13" s="615"/>
      <c r="D13" s="615"/>
      <c r="E13" s="616"/>
      <c r="F13" s="608" t="s">
        <v>137</v>
      </c>
      <c r="G13" s="608"/>
      <c r="H13" s="608"/>
      <c r="I13" s="608"/>
      <c r="J13" s="608"/>
      <c r="K13" s="608"/>
      <c r="L13" s="608"/>
      <c r="M13" s="608"/>
      <c r="N13" s="609"/>
    </row>
    <row r="14" spans="1:29" ht="10.5" customHeight="1" x14ac:dyDescent="0.2">
      <c r="B14" s="614" t="s">
        <v>18</v>
      </c>
      <c r="C14" s="615"/>
      <c r="D14" s="615"/>
      <c r="E14" s="616"/>
      <c r="F14" s="608" t="s">
        <v>56</v>
      </c>
      <c r="G14" s="608"/>
      <c r="H14" s="608"/>
      <c r="I14" s="608"/>
      <c r="J14" s="608"/>
      <c r="K14" s="608"/>
      <c r="L14" s="608"/>
      <c r="M14" s="608"/>
      <c r="N14" s="609"/>
    </row>
    <row r="15" spans="1:29" ht="10.5" customHeight="1" x14ac:dyDescent="0.2">
      <c r="B15" s="614" t="s">
        <v>150</v>
      </c>
      <c r="C15" s="615"/>
      <c r="D15" s="615"/>
      <c r="E15" s="616"/>
      <c r="F15" s="608" t="s">
        <v>151</v>
      </c>
      <c r="G15" s="608"/>
      <c r="H15" s="608"/>
      <c r="I15" s="608"/>
      <c r="J15" s="608"/>
      <c r="K15" s="608"/>
      <c r="L15" s="608"/>
      <c r="M15" s="608"/>
      <c r="N15" s="609"/>
    </row>
    <row r="16" spans="1:29" ht="10.5" customHeight="1" x14ac:dyDescent="0.2">
      <c r="B16" s="614" t="s">
        <v>36</v>
      </c>
      <c r="C16" s="615"/>
      <c r="D16" s="615"/>
      <c r="E16" s="616"/>
      <c r="F16" s="608" t="s">
        <v>43</v>
      </c>
      <c r="G16" s="608"/>
      <c r="H16" s="608"/>
      <c r="I16" s="608"/>
      <c r="J16" s="608"/>
      <c r="K16" s="608"/>
      <c r="L16" s="608"/>
      <c r="M16" s="608"/>
      <c r="N16" s="609"/>
    </row>
    <row r="17" spans="2:28" ht="10.5" customHeight="1" x14ac:dyDescent="0.2">
      <c r="B17" s="614" t="s">
        <v>123</v>
      </c>
      <c r="C17" s="615"/>
      <c r="D17" s="615"/>
      <c r="E17" s="616"/>
      <c r="F17" s="608" t="s">
        <v>53</v>
      </c>
      <c r="G17" s="608"/>
      <c r="H17" s="608"/>
      <c r="I17" s="608"/>
      <c r="J17" s="608"/>
      <c r="K17" s="608"/>
      <c r="L17" s="608"/>
      <c r="M17" s="608"/>
      <c r="N17" s="609"/>
    </row>
    <row r="18" spans="2:28" ht="10.5" customHeight="1" x14ac:dyDescent="0.2">
      <c r="B18" s="614" t="s">
        <v>122</v>
      </c>
      <c r="C18" s="615"/>
      <c r="D18" s="615"/>
      <c r="E18" s="616"/>
      <c r="F18" s="608" t="s">
        <v>54</v>
      </c>
      <c r="G18" s="608"/>
      <c r="H18" s="608"/>
      <c r="I18" s="608"/>
      <c r="J18" s="608"/>
      <c r="K18" s="608"/>
      <c r="L18" s="608"/>
      <c r="M18" s="608"/>
      <c r="N18" s="609"/>
    </row>
    <row r="19" spans="2:28" ht="10.5" customHeight="1" x14ac:dyDescent="0.2">
      <c r="B19" s="614" t="s">
        <v>83</v>
      </c>
      <c r="C19" s="615"/>
      <c r="D19" s="615"/>
      <c r="E19" s="616"/>
      <c r="F19" s="608" t="s">
        <v>84</v>
      </c>
      <c r="G19" s="608"/>
      <c r="H19" s="608"/>
      <c r="I19" s="608"/>
      <c r="J19" s="608"/>
      <c r="K19" s="608"/>
      <c r="L19" s="608"/>
      <c r="M19" s="608"/>
      <c r="N19" s="609"/>
    </row>
    <row r="20" spans="2:28" ht="10.5" customHeight="1" x14ac:dyDescent="0.2">
      <c r="B20" s="614" t="s">
        <v>82</v>
      </c>
      <c r="C20" s="615"/>
      <c r="D20" s="615"/>
      <c r="E20" s="616"/>
      <c r="F20" s="608" t="s">
        <v>65</v>
      </c>
      <c r="G20" s="608"/>
      <c r="H20" s="608"/>
      <c r="I20" s="608"/>
      <c r="J20" s="608"/>
      <c r="K20" s="608"/>
      <c r="L20" s="608"/>
      <c r="M20" s="608"/>
      <c r="N20" s="609"/>
    </row>
    <row r="21" spans="2:28" ht="10.5" customHeight="1" x14ac:dyDescent="0.2">
      <c r="B21" s="614" t="s">
        <v>140</v>
      </c>
      <c r="C21" s="615"/>
      <c r="D21" s="615"/>
      <c r="E21" s="616"/>
      <c r="F21" s="608" t="s">
        <v>138</v>
      </c>
      <c r="G21" s="608"/>
      <c r="H21" s="608"/>
      <c r="I21" s="608"/>
      <c r="J21" s="608"/>
      <c r="K21" s="608"/>
      <c r="L21" s="608"/>
      <c r="M21" s="608"/>
      <c r="N21" s="609"/>
    </row>
    <row r="22" spans="2:28" ht="10.5" customHeight="1" x14ac:dyDescent="0.2">
      <c r="B22" s="625" t="s">
        <v>141</v>
      </c>
      <c r="C22" s="626"/>
      <c r="D22" s="626"/>
      <c r="E22" s="627"/>
      <c r="F22" s="622" t="s">
        <v>139</v>
      </c>
      <c r="G22" s="622"/>
      <c r="H22" s="622"/>
      <c r="I22" s="622"/>
      <c r="J22" s="622"/>
      <c r="K22" s="622"/>
      <c r="L22" s="622"/>
      <c r="M22" s="622"/>
      <c r="N22" s="623"/>
    </row>
    <row r="23" spans="2:28" ht="10.5" customHeight="1" x14ac:dyDescent="0.2"/>
    <row r="24" spans="2:28" ht="10.5" customHeight="1" x14ac:dyDescent="0.2">
      <c r="B24" s="44" t="str">
        <f>Índice!$B$72</f>
        <v>Anexo II. Términos</v>
      </c>
    </row>
    <row r="25" spans="2:28" ht="10.5" customHeight="1" x14ac:dyDescent="0.2">
      <c r="P25" s="383"/>
      <c r="Q25" s="383"/>
      <c r="R25" s="383"/>
      <c r="S25" s="383"/>
      <c r="T25" s="383"/>
      <c r="U25" s="383"/>
      <c r="V25" s="383"/>
      <c r="W25" s="383"/>
      <c r="X25" s="383"/>
      <c r="Y25" s="383"/>
      <c r="Z25" s="383"/>
      <c r="AA25" s="383"/>
      <c r="AB25" s="383"/>
    </row>
    <row r="26" spans="2:28" ht="10.5" customHeight="1" x14ac:dyDescent="0.2">
      <c r="B26" s="600" t="s">
        <v>86</v>
      </c>
      <c r="C26" s="610"/>
      <c r="D26" s="610"/>
      <c r="E26" s="611"/>
      <c r="F26" s="619" t="s">
        <v>51</v>
      </c>
      <c r="G26" s="619"/>
      <c r="H26" s="619"/>
      <c r="I26" s="619"/>
      <c r="J26" s="619"/>
      <c r="K26" s="619"/>
      <c r="L26" s="619"/>
      <c r="M26" s="619"/>
      <c r="N26" s="620"/>
      <c r="O26" s="383"/>
      <c r="P26" s="383"/>
    </row>
    <row r="27" spans="2:28" ht="10.5" customHeight="1" x14ac:dyDescent="0.2">
      <c r="B27" s="612" t="s">
        <v>78</v>
      </c>
      <c r="C27" s="613"/>
      <c r="D27" s="613"/>
      <c r="E27" s="613"/>
      <c r="F27" s="613" t="s">
        <v>110</v>
      </c>
      <c r="G27" s="613"/>
      <c r="H27" s="613"/>
      <c r="I27" s="613"/>
      <c r="J27" s="613"/>
      <c r="K27" s="613"/>
      <c r="L27" s="613"/>
      <c r="M27" s="613"/>
      <c r="N27" s="621"/>
      <c r="O27" s="383"/>
      <c r="P27" s="383"/>
    </row>
    <row r="28" spans="2:28" ht="10.5" customHeight="1" x14ac:dyDescent="0.2">
      <c r="B28" s="607"/>
      <c r="C28" s="608"/>
      <c r="D28" s="608"/>
      <c r="E28" s="608"/>
      <c r="F28" s="608"/>
      <c r="G28" s="608"/>
      <c r="H28" s="608"/>
      <c r="I28" s="608"/>
      <c r="J28" s="608"/>
      <c r="K28" s="608"/>
      <c r="L28" s="608"/>
      <c r="M28" s="608"/>
      <c r="N28" s="609"/>
      <c r="O28" s="383"/>
      <c r="P28" s="383"/>
    </row>
    <row r="29" spans="2:28" ht="10.5" customHeight="1" x14ac:dyDescent="0.2">
      <c r="B29" s="607"/>
      <c r="C29" s="608"/>
      <c r="D29" s="608"/>
      <c r="E29" s="608"/>
      <c r="F29" s="608"/>
      <c r="G29" s="608"/>
      <c r="H29" s="608"/>
      <c r="I29" s="608"/>
      <c r="J29" s="608"/>
      <c r="K29" s="608"/>
      <c r="L29" s="608"/>
      <c r="M29" s="608"/>
      <c r="N29" s="609"/>
      <c r="O29" s="383"/>
      <c r="P29" s="383"/>
    </row>
    <row r="30" spans="2:28" ht="10.5" customHeight="1" x14ac:dyDescent="0.2">
      <c r="B30" s="607"/>
      <c r="C30" s="608"/>
      <c r="D30" s="608"/>
      <c r="E30" s="608"/>
      <c r="F30" s="608"/>
      <c r="G30" s="608"/>
      <c r="H30" s="608"/>
      <c r="I30" s="608"/>
      <c r="J30" s="608"/>
      <c r="K30" s="608"/>
      <c r="L30" s="608"/>
      <c r="M30" s="608"/>
      <c r="N30" s="609"/>
      <c r="O30" s="383"/>
      <c r="P30" s="383"/>
    </row>
    <row r="31" spans="2:28" ht="10.5" customHeight="1" x14ac:dyDescent="0.2">
      <c r="B31" s="607"/>
      <c r="C31" s="608"/>
      <c r="D31" s="608"/>
      <c r="E31" s="608"/>
      <c r="F31" s="608"/>
      <c r="G31" s="608"/>
      <c r="H31" s="608"/>
      <c r="I31" s="608"/>
      <c r="J31" s="608"/>
      <c r="K31" s="608"/>
      <c r="L31" s="608"/>
      <c r="M31" s="608"/>
      <c r="N31" s="609"/>
      <c r="O31" s="383"/>
      <c r="P31" s="383"/>
    </row>
    <row r="32" spans="2:28" ht="10.5" customHeight="1" x14ac:dyDescent="0.2">
      <c r="B32" s="607" t="s">
        <v>114</v>
      </c>
      <c r="C32" s="608"/>
      <c r="D32" s="608"/>
      <c r="E32" s="608"/>
      <c r="F32" s="608" t="s">
        <v>111</v>
      </c>
      <c r="G32" s="608"/>
      <c r="H32" s="608"/>
      <c r="I32" s="608"/>
      <c r="J32" s="608"/>
      <c r="K32" s="608"/>
      <c r="L32" s="608"/>
      <c r="M32" s="608"/>
      <c r="N32" s="609"/>
    </row>
    <row r="33" spans="2:14" ht="10.5" customHeight="1" x14ac:dyDescent="0.2">
      <c r="B33" s="614" t="s">
        <v>159</v>
      </c>
      <c r="C33" s="615"/>
      <c r="D33" s="615"/>
      <c r="E33" s="616"/>
      <c r="F33" s="617" t="s">
        <v>98</v>
      </c>
      <c r="G33" s="615"/>
      <c r="H33" s="615"/>
      <c r="I33" s="615"/>
      <c r="J33" s="615"/>
      <c r="K33" s="615"/>
      <c r="L33" s="615"/>
      <c r="M33" s="615"/>
      <c r="N33" s="618"/>
    </row>
    <row r="34" spans="2:14" ht="10.5" customHeight="1" x14ac:dyDescent="0.2">
      <c r="B34" s="614"/>
      <c r="C34" s="615"/>
      <c r="D34" s="615"/>
      <c r="E34" s="616"/>
      <c r="F34" s="617"/>
      <c r="G34" s="615"/>
      <c r="H34" s="615"/>
      <c r="I34" s="615"/>
      <c r="J34" s="615"/>
      <c r="K34" s="615"/>
      <c r="L34" s="615"/>
      <c r="M34" s="615"/>
      <c r="N34" s="618"/>
    </row>
    <row r="35" spans="2:14" ht="10.5" customHeight="1" x14ac:dyDescent="0.2">
      <c r="B35" s="607" t="s">
        <v>33</v>
      </c>
      <c r="C35" s="608"/>
      <c r="D35" s="608"/>
      <c r="E35" s="608"/>
      <c r="F35" s="608" t="s">
        <v>89</v>
      </c>
      <c r="G35" s="608"/>
      <c r="H35" s="608"/>
      <c r="I35" s="608"/>
      <c r="J35" s="608"/>
      <c r="K35" s="608"/>
      <c r="L35" s="608"/>
      <c r="M35" s="608"/>
      <c r="N35" s="609"/>
    </row>
    <row r="36" spans="2:14" ht="10.5" customHeight="1" x14ac:dyDescent="0.2">
      <c r="B36" s="607"/>
      <c r="C36" s="608"/>
      <c r="D36" s="608"/>
      <c r="E36" s="608"/>
      <c r="F36" s="608"/>
      <c r="G36" s="608"/>
      <c r="H36" s="608"/>
      <c r="I36" s="608"/>
      <c r="J36" s="608"/>
      <c r="K36" s="608"/>
      <c r="L36" s="608"/>
      <c r="M36" s="608"/>
      <c r="N36" s="609"/>
    </row>
    <row r="37" spans="2:14" ht="10.5" customHeight="1" x14ac:dyDescent="0.2">
      <c r="B37" s="607" t="s">
        <v>22</v>
      </c>
      <c r="C37" s="608"/>
      <c r="D37" s="608"/>
      <c r="E37" s="608"/>
      <c r="F37" s="608" t="s">
        <v>99</v>
      </c>
      <c r="G37" s="608"/>
      <c r="H37" s="608"/>
      <c r="I37" s="608"/>
      <c r="J37" s="608"/>
      <c r="K37" s="608"/>
      <c r="L37" s="608"/>
      <c r="M37" s="608"/>
      <c r="N37" s="609"/>
    </row>
    <row r="38" spans="2:14" ht="10.5" customHeight="1" x14ac:dyDescent="0.2">
      <c r="B38" s="607" t="s">
        <v>158</v>
      </c>
      <c r="C38" s="608"/>
      <c r="D38" s="608"/>
      <c r="E38" s="608"/>
      <c r="F38" s="608" t="s">
        <v>100</v>
      </c>
      <c r="G38" s="608"/>
      <c r="H38" s="608"/>
      <c r="I38" s="608"/>
      <c r="J38" s="608"/>
      <c r="K38" s="608"/>
      <c r="L38" s="608"/>
      <c r="M38" s="608"/>
      <c r="N38" s="609"/>
    </row>
    <row r="39" spans="2:14" ht="10.5" customHeight="1" x14ac:dyDescent="0.2">
      <c r="B39" s="607" t="s">
        <v>111</v>
      </c>
      <c r="C39" s="608"/>
      <c r="D39" s="608"/>
      <c r="E39" s="608"/>
      <c r="F39" s="608" t="s">
        <v>71</v>
      </c>
      <c r="G39" s="608"/>
      <c r="H39" s="608"/>
      <c r="I39" s="608"/>
      <c r="J39" s="608"/>
      <c r="K39" s="608"/>
      <c r="L39" s="608"/>
      <c r="M39" s="608"/>
      <c r="N39" s="609"/>
    </row>
    <row r="40" spans="2:14" ht="10.5" customHeight="1" x14ac:dyDescent="0.2">
      <c r="B40" s="607"/>
      <c r="C40" s="608"/>
      <c r="D40" s="608"/>
      <c r="E40" s="608"/>
      <c r="F40" s="608"/>
      <c r="G40" s="608"/>
      <c r="H40" s="608"/>
      <c r="I40" s="608"/>
      <c r="J40" s="608"/>
      <c r="K40" s="608"/>
      <c r="L40" s="608"/>
      <c r="M40" s="608"/>
      <c r="N40" s="609"/>
    </row>
    <row r="41" spans="2:14" ht="10.5" customHeight="1" x14ac:dyDescent="0.2">
      <c r="B41" s="607"/>
      <c r="C41" s="608"/>
      <c r="D41" s="608"/>
      <c r="E41" s="608"/>
      <c r="F41" s="608"/>
      <c r="G41" s="608"/>
      <c r="H41" s="608"/>
      <c r="I41" s="608"/>
      <c r="J41" s="608"/>
      <c r="K41" s="608"/>
      <c r="L41" s="608"/>
      <c r="M41" s="608"/>
      <c r="N41" s="609"/>
    </row>
    <row r="42" spans="2:14" ht="10.5" customHeight="1" x14ac:dyDescent="0.2">
      <c r="B42" s="607"/>
      <c r="C42" s="608"/>
      <c r="D42" s="608"/>
      <c r="E42" s="608"/>
      <c r="F42" s="608"/>
      <c r="G42" s="608"/>
      <c r="H42" s="608"/>
      <c r="I42" s="608"/>
      <c r="J42" s="608"/>
      <c r="K42" s="608"/>
      <c r="L42" s="608"/>
      <c r="M42" s="608"/>
      <c r="N42" s="609"/>
    </row>
    <row r="43" spans="2:14" ht="10.5" customHeight="1" x14ac:dyDescent="0.2">
      <c r="B43" s="607"/>
      <c r="C43" s="608"/>
      <c r="D43" s="608"/>
      <c r="E43" s="608"/>
      <c r="F43" s="608"/>
      <c r="G43" s="608"/>
      <c r="H43" s="608"/>
      <c r="I43" s="608"/>
      <c r="J43" s="608"/>
      <c r="K43" s="608"/>
      <c r="L43" s="608"/>
      <c r="M43" s="608"/>
      <c r="N43" s="609"/>
    </row>
    <row r="44" spans="2:14" ht="10.5" customHeight="1" x14ac:dyDescent="0.2">
      <c r="B44" s="607" t="s">
        <v>40</v>
      </c>
      <c r="C44" s="608"/>
      <c r="D44" s="608"/>
      <c r="E44" s="608"/>
      <c r="F44" s="608" t="s">
        <v>96</v>
      </c>
      <c r="G44" s="608"/>
      <c r="H44" s="608"/>
      <c r="I44" s="608"/>
      <c r="J44" s="608"/>
      <c r="K44" s="608"/>
      <c r="L44" s="608"/>
      <c r="M44" s="608"/>
      <c r="N44" s="609"/>
    </row>
    <row r="45" spans="2:14" ht="10.5" customHeight="1" x14ac:dyDescent="0.2">
      <c r="B45" s="607"/>
      <c r="C45" s="608"/>
      <c r="D45" s="608"/>
      <c r="E45" s="608"/>
      <c r="F45" s="608"/>
      <c r="G45" s="608"/>
      <c r="H45" s="608"/>
      <c r="I45" s="608"/>
      <c r="J45" s="608"/>
      <c r="K45" s="608"/>
      <c r="L45" s="608"/>
      <c r="M45" s="608"/>
      <c r="N45" s="609"/>
    </row>
    <row r="46" spans="2:14" ht="10.5" customHeight="1" x14ac:dyDescent="0.2">
      <c r="B46" s="607" t="s">
        <v>27</v>
      </c>
      <c r="C46" s="608"/>
      <c r="D46" s="608"/>
      <c r="E46" s="608"/>
      <c r="F46" s="608" t="s">
        <v>97</v>
      </c>
      <c r="G46" s="608"/>
      <c r="H46" s="608"/>
      <c r="I46" s="608"/>
      <c r="J46" s="608"/>
      <c r="K46" s="608"/>
      <c r="L46" s="608"/>
      <c r="M46" s="608"/>
      <c r="N46" s="609"/>
    </row>
    <row r="47" spans="2:14" ht="10.5" customHeight="1" x14ac:dyDescent="0.2">
      <c r="B47" s="607"/>
      <c r="C47" s="608"/>
      <c r="D47" s="608"/>
      <c r="E47" s="608"/>
      <c r="F47" s="608"/>
      <c r="G47" s="608"/>
      <c r="H47" s="608"/>
      <c r="I47" s="608"/>
      <c r="J47" s="608"/>
      <c r="K47" s="608"/>
      <c r="L47" s="608"/>
      <c r="M47" s="608"/>
      <c r="N47" s="609"/>
    </row>
    <row r="48" spans="2:14" ht="10.5" customHeight="1" x14ac:dyDescent="0.2">
      <c r="B48" s="607" t="s">
        <v>26</v>
      </c>
      <c r="C48" s="608"/>
      <c r="D48" s="608"/>
      <c r="E48" s="608"/>
      <c r="F48" s="608" t="s">
        <v>101</v>
      </c>
      <c r="G48" s="608"/>
      <c r="H48" s="608"/>
      <c r="I48" s="608"/>
      <c r="J48" s="608"/>
      <c r="K48" s="608"/>
      <c r="L48" s="608"/>
      <c r="M48" s="608"/>
      <c r="N48" s="609"/>
    </row>
    <row r="49" spans="2:28" ht="10.5" customHeight="1" x14ac:dyDescent="0.2">
      <c r="B49" s="607"/>
      <c r="C49" s="608"/>
      <c r="D49" s="608"/>
      <c r="E49" s="608"/>
      <c r="F49" s="608"/>
      <c r="G49" s="608"/>
      <c r="H49" s="608"/>
      <c r="I49" s="608"/>
      <c r="J49" s="608"/>
      <c r="K49" s="608"/>
      <c r="L49" s="608"/>
      <c r="M49" s="608"/>
      <c r="N49" s="609"/>
    </row>
    <row r="50" spans="2:28" ht="10.5" customHeight="1" x14ac:dyDescent="0.2">
      <c r="B50" s="607"/>
      <c r="C50" s="608"/>
      <c r="D50" s="608"/>
      <c r="E50" s="608"/>
      <c r="F50" s="608"/>
      <c r="G50" s="608"/>
      <c r="H50" s="608"/>
      <c r="I50" s="608"/>
      <c r="J50" s="608"/>
      <c r="K50" s="608"/>
      <c r="L50" s="608"/>
      <c r="M50" s="608"/>
      <c r="N50" s="609"/>
    </row>
    <row r="51" spans="2:28" ht="10.5" customHeight="1" x14ac:dyDescent="0.2">
      <c r="B51" s="607"/>
      <c r="C51" s="608"/>
      <c r="D51" s="608"/>
      <c r="E51" s="608"/>
      <c r="F51" s="608"/>
      <c r="G51" s="608"/>
      <c r="H51" s="608"/>
      <c r="I51" s="608"/>
      <c r="J51" s="608"/>
      <c r="K51" s="608"/>
      <c r="L51" s="608"/>
      <c r="M51" s="608"/>
      <c r="N51" s="609"/>
    </row>
    <row r="52" spans="2:28" ht="10.5" customHeight="1" x14ac:dyDescent="0.2">
      <c r="B52" s="607"/>
      <c r="C52" s="608"/>
      <c r="D52" s="608"/>
      <c r="E52" s="608"/>
      <c r="F52" s="608"/>
      <c r="G52" s="608"/>
      <c r="H52" s="608"/>
      <c r="I52" s="608"/>
      <c r="J52" s="608"/>
      <c r="K52" s="608"/>
      <c r="L52" s="608"/>
      <c r="M52" s="608"/>
      <c r="N52" s="609"/>
    </row>
    <row r="53" spans="2:28" ht="10.5" customHeight="1" x14ac:dyDescent="0.2">
      <c r="B53" s="607"/>
      <c r="C53" s="608"/>
      <c r="D53" s="608"/>
      <c r="E53" s="608"/>
      <c r="F53" s="608"/>
      <c r="G53" s="608"/>
      <c r="H53" s="608"/>
      <c r="I53" s="608"/>
      <c r="J53" s="608"/>
      <c r="K53" s="608"/>
      <c r="L53" s="608"/>
      <c r="M53" s="608"/>
      <c r="N53" s="609"/>
    </row>
    <row r="54" spans="2:28" ht="10.5" customHeight="1" x14ac:dyDescent="0.2">
      <c r="B54" s="607"/>
      <c r="C54" s="608"/>
      <c r="D54" s="608"/>
      <c r="E54" s="608"/>
      <c r="F54" s="608"/>
      <c r="G54" s="608"/>
      <c r="H54" s="608"/>
      <c r="I54" s="608"/>
      <c r="J54" s="608"/>
      <c r="K54" s="608"/>
      <c r="L54" s="608"/>
      <c r="M54" s="608"/>
      <c r="N54" s="609"/>
    </row>
    <row r="55" spans="2:28" ht="10.5" customHeight="1" x14ac:dyDescent="0.2">
      <c r="B55" s="607" t="s">
        <v>148</v>
      </c>
      <c r="C55" s="608"/>
      <c r="D55" s="608"/>
      <c r="E55" s="608"/>
      <c r="F55" s="608" t="s">
        <v>155</v>
      </c>
      <c r="G55" s="608"/>
      <c r="H55" s="608"/>
      <c r="I55" s="608"/>
      <c r="J55" s="608"/>
      <c r="K55" s="608"/>
      <c r="L55" s="608"/>
      <c r="M55" s="608"/>
      <c r="N55" s="609"/>
    </row>
    <row r="56" spans="2:28" ht="10.5" customHeight="1" x14ac:dyDescent="0.2">
      <c r="B56" s="607" t="s">
        <v>198</v>
      </c>
      <c r="C56" s="608"/>
      <c r="D56" s="608"/>
      <c r="E56" s="608"/>
      <c r="F56" s="608" t="s">
        <v>197</v>
      </c>
      <c r="G56" s="608"/>
      <c r="H56" s="608"/>
      <c r="I56" s="608"/>
      <c r="J56" s="608"/>
      <c r="K56" s="608"/>
      <c r="L56" s="608"/>
      <c r="M56" s="608"/>
      <c r="N56" s="609"/>
    </row>
    <row r="57" spans="2:28" ht="10.5" customHeight="1" x14ac:dyDescent="0.2">
      <c r="B57" s="607" t="s">
        <v>199</v>
      </c>
      <c r="C57" s="608"/>
      <c r="D57" s="608"/>
      <c r="E57" s="608"/>
      <c r="F57" s="608" t="s">
        <v>80</v>
      </c>
      <c r="G57" s="608"/>
      <c r="H57" s="608"/>
      <c r="I57" s="608"/>
      <c r="J57" s="608"/>
      <c r="K57" s="608"/>
      <c r="L57" s="608"/>
      <c r="M57" s="608"/>
      <c r="N57" s="609"/>
      <c r="AB57" s="388"/>
    </row>
    <row r="58" spans="2:28" ht="10.5" customHeight="1" x14ac:dyDescent="0.2">
      <c r="B58" s="607" t="s">
        <v>20</v>
      </c>
      <c r="C58" s="608"/>
      <c r="D58" s="608"/>
      <c r="E58" s="608"/>
      <c r="F58" s="608" t="s">
        <v>58</v>
      </c>
      <c r="G58" s="608"/>
      <c r="H58" s="608"/>
      <c r="I58" s="608"/>
      <c r="J58" s="608"/>
      <c r="K58" s="608"/>
      <c r="L58" s="608"/>
      <c r="M58" s="608"/>
      <c r="N58" s="609"/>
    </row>
    <row r="59" spans="2:28" ht="10.5" customHeight="1" x14ac:dyDescent="0.2">
      <c r="B59" s="607" t="s">
        <v>74</v>
      </c>
      <c r="C59" s="608"/>
      <c r="D59" s="608"/>
      <c r="E59" s="608"/>
      <c r="F59" s="608" t="s">
        <v>75</v>
      </c>
      <c r="G59" s="608"/>
      <c r="H59" s="608"/>
      <c r="I59" s="608"/>
      <c r="J59" s="608"/>
      <c r="K59" s="608"/>
      <c r="L59" s="608"/>
      <c r="M59" s="608"/>
      <c r="N59" s="609"/>
    </row>
    <row r="60" spans="2:28" ht="10.5" customHeight="1" x14ac:dyDescent="0.2">
      <c r="B60" s="607"/>
      <c r="C60" s="608"/>
      <c r="D60" s="608"/>
      <c r="E60" s="608"/>
      <c r="F60" s="608"/>
      <c r="G60" s="608"/>
      <c r="H60" s="608"/>
      <c r="I60" s="608"/>
      <c r="J60" s="608"/>
      <c r="K60" s="608"/>
      <c r="L60" s="608"/>
      <c r="M60" s="608"/>
      <c r="N60" s="609"/>
    </row>
    <row r="61" spans="2:28" ht="10.5" customHeight="1" x14ac:dyDescent="0.2">
      <c r="B61" s="607" t="s">
        <v>73</v>
      </c>
      <c r="C61" s="608"/>
      <c r="D61" s="608"/>
      <c r="E61" s="608"/>
      <c r="F61" s="608" t="s">
        <v>72</v>
      </c>
      <c r="G61" s="608"/>
      <c r="H61" s="608"/>
      <c r="I61" s="608"/>
      <c r="J61" s="608"/>
      <c r="K61" s="608"/>
      <c r="L61" s="608"/>
      <c r="M61" s="608"/>
      <c r="N61" s="609"/>
      <c r="P61" s="383"/>
      <c r="Q61" s="383"/>
      <c r="R61" s="383"/>
      <c r="S61" s="383"/>
      <c r="T61" s="383"/>
      <c r="U61" s="383"/>
      <c r="V61" s="383"/>
      <c r="W61" s="383"/>
      <c r="X61" s="383"/>
      <c r="Y61" s="383"/>
      <c r="Z61" s="383"/>
      <c r="AA61" s="383"/>
      <c r="AB61" s="383"/>
    </row>
    <row r="62" spans="2:28" ht="10.5" customHeight="1" x14ac:dyDescent="0.2">
      <c r="B62" s="607"/>
      <c r="C62" s="608"/>
      <c r="D62" s="608"/>
      <c r="E62" s="608"/>
      <c r="F62" s="608"/>
      <c r="G62" s="608"/>
      <c r="H62" s="608"/>
      <c r="I62" s="608"/>
      <c r="J62" s="608"/>
      <c r="K62" s="608"/>
      <c r="L62" s="608"/>
      <c r="M62" s="608"/>
      <c r="N62" s="609"/>
      <c r="P62" s="383"/>
      <c r="Q62" s="383"/>
      <c r="R62" s="383"/>
      <c r="S62" s="383"/>
      <c r="T62" s="383"/>
      <c r="U62" s="383"/>
      <c r="V62" s="383"/>
      <c r="W62" s="383"/>
      <c r="X62" s="383"/>
      <c r="Y62" s="383"/>
      <c r="Z62" s="383"/>
      <c r="AA62" s="383"/>
      <c r="AB62" s="383"/>
    </row>
    <row r="63" spans="2:28" ht="10.5" customHeight="1" x14ac:dyDescent="0.2">
      <c r="B63" s="607" t="s">
        <v>24</v>
      </c>
      <c r="C63" s="608"/>
      <c r="D63" s="608"/>
      <c r="E63" s="608"/>
      <c r="F63" s="608" t="s">
        <v>95</v>
      </c>
      <c r="G63" s="608"/>
      <c r="H63" s="608"/>
      <c r="I63" s="608"/>
      <c r="J63" s="608"/>
      <c r="K63" s="608"/>
      <c r="L63" s="608"/>
      <c r="M63" s="608"/>
      <c r="N63" s="609"/>
      <c r="Q63" s="383"/>
      <c r="R63" s="383"/>
      <c r="S63" s="383"/>
      <c r="T63" s="383"/>
      <c r="U63" s="383"/>
      <c r="V63" s="383"/>
      <c r="W63" s="383"/>
      <c r="X63" s="383"/>
      <c r="Y63" s="383"/>
      <c r="Z63" s="383"/>
      <c r="AA63" s="383"/>
      <c r="AB63" s="383"/>
    </row>
    <row r="64" spans="2:28" ht="10.5" customHeight="1" x14ac:dyDescent="0.2">
      <c r="B64" s="607" t="s">
        <v>61</v>
      </c>
      <c r="C64" s="608"/>
      <c r="D64" s="608"/>
      <c r="E64" s="608"/>
      <c r="F64" s="608" t="s">
        <v>62</v>
      </c>
      <c r="G64" s="608"/>
      <c r="H64" s="608"/>
      <c r="I64" s="608"/>
      <c r="J64" s="608"/>
      <c r="K64" s="608"/>
      <c r="L64" s="608"/>
      <c r="M64" s="608"/>
      <c r="N64" s="609"/>
    </row>
    <row r="65" spans="2:28" ht="10.5" customHeight="1" x14ac:dyDescent="0.2">
      <c r="B65" s="607" t="s">
        <v>21</v>
      </c>
      <c r="C65" s="608"/>
      <c r="D65" s="608"/>
      <c r="E65" s="608"/>
      <c r="F65" s="608" t="s">
        <v>58</v>
      </c>
      <c r="G65" s="608"/>
      <c r="H65" s="608"/>
      <c r="I65" s="608"/>
      <c r="J65" s="608"/>
      <c r="K65" s="608"/>
      <c r="L65" s="608"/>
      <c r="M65" s="608"/>
      <c r="N65" s="609"/>
      <c r="AB65" s="383"/>
    </row>
    <row r="66" spans="2:28" ht="10.5" customHeight="1" x14ac:dyDescent="0.2">
      <c r="B66" s="607" t="s">
        <v>131</v>
      </c>
      <c r="C66" s="608"/>
      <c r="D66" s="608"/>
      <c r="E66" s="608"/>
      <c r="F66" s="608" t="s">
        <v>132</v>
      </c>
      <c r="G66" s="608"/>
      <c r="H66" s="608"/>
      <c r="I66" s="608"/>
      <c r="J66" s="608"/>
      <c r="K66" s="608"/>
      <c r="L66" s="608"/>
      <c r="M66" s="608"/>
      <c r="N66" s="609"/>
      <c r="AB66" s="383"/>
    </row>
    <row r="67" spans="2:28" ht="10.5" customHeight="1" x14ac:dyDescent="0.2">
      <c r="B67" s="607" t="s">
        <v>34</v>
      </c>
      <c r="C67" s="608"/>
      <c r="D67" s="608"/>
      <c r="E67" s="608"/>
      <c r="F67" s="608" t="s">
        <v>94</v>
      </c>
      <c r="G67" s="608"/>
      <c r="H67" s="608"/>
      <c r="I67" s="608"/>
      <c r="J67" s="608"/>
      <c r="K67" s="608"/>
      <c r="L67" s="608"/>
      <c r="M67" s="608"/>
      <c r="N67" s="609"/>
      <c r="AB67" s="383"/>
    </row>
    <row r="68" spans="2:28" ht="10.5" customHeight="1" x14ac:dyDescent="0.2">
      <c r="B68" s="607" t="s">
        <v>133</v>
      </c>
      <c r="C68" s="608"/>
      <c r="D68" s="608"/>
      <c r="E68" s="608"/>
      <c r="F68" s="608" t="s">
        <v>68</v>
      </c>
      <c r="G68" s="608"/>
      <c r="H68" s="608"/>
      <c r="I68" s="608"/>
      <c r="J68" s="608"/>
      <c r="K68" s="608"/>
      <c r="L68" s="608"/>
      <c r="M68" s="608"/>
      <c r="N68" s="609"/>
      <c r="AB68" s="383"/>
    </row>
    <row r="69" spans="2:28" ht="10.5" customHeight="1" x14ac:dyDescent="0.2">
      <c r="B69" s="607"/>
      <c r="C69" s="608"/>
      <c r="D69" s="608"/>
      <c r="E69" s="608"/>
      <c r="F69" s="608"/>
      <c r="G69" s="608"/>
      <c r="H69" s="608"/>
      <c r="I69" s="608"/>
      <c r="J69" s="608"/>
      <c r="K69" s="608"/>
      <c r="L69" s="608"/>
      <c r="M69" s="608"/>
      <c r="N69" s="609"/>
      <c r="AB69" s="383"/>
    </row>
    <row r="70" spans="2:28" ht="10.5" customHeight="1" x14ac:dyDescent="0.2">
      <c r="B70" s="607" t="s">
        <v>134</v>
      </c>
      <c r="C70" s="608"/>
      <c r="D70" s="608"/>
      <c r="E70" s="608"/>
      <c r="F70" s="608" t="s">
        <v>69</v>
      </c>
      <c r="G70" s="608"/>
      <c r="H70" s="608"/>
      <c r="I70" s="608"/>
      <c r="J70" s="608"/>
      <c r="K70" s="608"/>
      <c r="L70" s="608"/>
      <c r="M70" s="608"/>
      <c r="N70" s="609"/>
      <c r="AB70" s="383"/>
    </row>
    <row r="71" spans="2:28" ht="10.5" customHeight="1" x14ac:dyDescent="0.2">
      <c r="B71" s="624"/>
      <c r="C71" s="622"/>
      <c r="D71" s="622"/>
      <c r="E71" s="622"/>
      <c r="F71" s="622"/>
      <c r="G71" s="622"/>
      <c r="H71" s="622"/>
      <c r="I71" s="622"/>
      <c r="J71" s="622"/>
      <c r="K71" s="622"/>
      <c r="L71" s="622"/>
      <c r="M71" s="622"/>
      <c r="N71" s="623"/>
      <c r="AB71" s="383"/>
    </row>
    <row r="72" spans="2:28" ht="10.5" customHeight="1" x14ac:dyDescent="0.2"/>
    <row r="73" spans="2:28" ht="10.5" customHeight="1" x14ac:dyDescent="0.2"/>
    <row r="74" spans="2:28" ht="10.5" customHeight="1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2:28" ht="10.5" customHeight="1" x14ac:dyDescent="0.2"/>
    <row r="76" spans="2:28" ht="10.5" customHeight="1" x14ac:dyDescent="0.2"/>
    <row r="77" spans="2:28" ht="10.5" customHeight="1" x14ac:dyDescent="0.2">
      <c r="N77" s="91"/>
    </row>
    <row r="78" spans="2:28" ht="10.5" customHeight="1" x14ac:dyDescent="0.2">
      <c r="N78" s="91"/>
    </row>
    <row r="79" spans="2:28" ht="10.5" customHeight="1" x14ac:dyDescent="0.2">
      <c r="N79" s="91"/>
    </row>
    <row r="80" spans="2:28" ht="10.5" customHeight="1" x14ac:dyDescent="0.2"/>
    <row r="81" spans="14:14" ht="10.5" customHeight="1" x14ac:dyDescent="0.2"/>
    <row r="82" spans="14:14" ht="10.5" customHeight="1" x14ac:dyDescent="0.2">
      <c r="N82" s="91"/>
    </row>
    <row r="83" spans="14:14" ht="10.5" customHeight="1" x14ac:dyDescent="0.2">
      <c r="N83" s="91"/>
    </row>
    <row r="84" spans="14:14" ht="10.5" customHeight="1" x14ac:dyDescent="0.2">
      <c r="N84" s="91"/>
    </row>
    <row r="85" spans="14:14" ht="10.5" customHeight="1" x14ac:dyDescent="0.2">
      <c r="N85" s="91"/>
    </row>
    <row r="86" spans="14:14" ht="10.5" customHeight="1" x14ac:dyDescent="0.2">
      <c r="N86" s="91"/>
    </row>
    <row r="87" spans="14:14" ht="10.5" customHeight="1" x14ac:dyDescent="0.2"/>
    <row r="88" spans="14:14" ht="10.5" customHeight="1" x14ac:dyDescent="0.2"/>
    <row r="89" spans="14:14" ht="10.5" customHeight="1" x14ac:dyDescent="0.2"/>
    <row r="90" spans="14:14" ht="10.5" customHeight="1" x14ac:dyDescent="0.2"/>
    <row r="91" spans="14:14" ht="10.5" customHeight="1" x14ac:dyDescent="0.2"/>
    <row r="92" spans="14:14" ht="10.5" customHeight="1" x14ac:dyDescent="0.2"/>
    <row r="93" spans="14:14" ht="10.5" customHeight="1" x14ac:dyDescent="0.2"/>
    <row r="94" spans="14:14" ht="10.5" customHeight="1" x14ac:dyDescent="0.2"/>
    <row r="95" spans="14:14" ht="10.5" customHeight="1" x14ac:dyDescent="0.2"/>
    <row r="96" spans="14:14" ht="10.5" customHeight="1" x14ac:dyDescent="0.2"/>
    <row r="97" spans="28:28" ht="10.5" customHeight="1" x14ac:dyDescent="0.2"/>
    <row r="98" spans="28:28" ht="10.5" customHeight="1" x14ac:dyDescent="0.2"/>
    <row r="99" spans="28:28" ht="10.5" customHeight="1" x14ac:dyDescent="0.2"/>
    <row r="100" spans="28:28" ht="10.5" customHeight="1" x14ac:dyDescent="0.2"/>
    <row r="101" spans="28:28" ht="10.5" customHeight="1" x14ac:dyDescent="0.2"/>
    <row r="102" spans="28:28" ht="10.5" customHeight="1" x14ac:dyDescent="0.2"/>
    <row r="103" spans="28:28" ht="10.5" customHeight="1" x14ac:dyDescent="0.2"/>
    <row r="104" spans="28:28" ht="10.5" customHeight="1" x14ac:dyDescent="0.2"/>
    <row r="105" spans="28:28" ht="10.5" customHeight="1" x14ac:dyDescent="0.2">
      <c r="AB105" s="387"/>
    </row>
    <row r="106" spans="28:28" ht="10.5" customHeight="1" x14ac:dyDescent="0.2">
      <c r="AB106" s="387"/>
    </row>
    <row r="107" spans="28:28" ht="10.5" customHeight="1" x14ac:dyDescent="0.2">
      <c r="AB107" s="387"/>
    </row>
    <row r="108" spans="28:28" ht="10.5" customHeight="1" x14ac:dyDescent="0.2">
      <c r="AB108" s="387"/>
    </row>
    <row r="109" spans="28:28" ht="10.5" customHeight="1" x14ac:dyDescent="0.2">
      <c r="AB109" s="387"/>
    </row>
    <row r="110" spans="28:28" ht="10.5" customHeight="1" x14ac:dyDescent="0.2">
      <c r="AB110" s="387"/>
    </row>
    <row r="111" spans="28:28" ht="10.5" customHeight="1" x14ac:dyDescent="0.2">
      <c r="AB111" s="387"/>
    </row>
    <row r="112" spans="28:28" ht="10.5" customHeight="1" x14ac:dyDescent="0.2">
      <c r="AB112" s="387"/>
    </row>
    <row r="113" spans="2:28" ht="10.5" customHeight="1" x14ac:dyDescent="0.2">
      <c r="P113" s="387"/>
      <c r="Q113" s="387"/>
      <c r="R113" s="387"/>
      <c r="S113" s="387"/>
      <c r="T113" s="387"/>
      <c r="U113" s="387"/>
      <c r="V113" s="387"/>
      <c r="W113" s="387"/>
      <c r="X113" s="387"/>
      <c r="Y113" s="387"/>
      <c r="Z113" s="387"/>
      <c r="AA113" s="387"/>
      <c r="AB113" s="387"/>
    </row>
    <row r="114" spans="2:28" ht="10.5" customHeight="1" x14ac:dyDescent="0.2">
      <c r="P114" s="387"/>
      <c r="Q114" s="387"/>
      <c r="R114" s="387"/>
      <c r="S114" s="387"/>
      <c r="T114" s="387"/>
      <c r="U114" s="387"/>
      <c r="V114" s="387"/>
      <c r="W114" s="387"/>
      <c r="X114" s="387"/>
      <c r="Y114" s="387"/>
      <c r="Z114" s="387"/>
      <c r="AA114" s="387"/>
      <c r="AB114" s="387"/>
    </row>
    <row r="115" spans="2:28" ht="10.5" customHeight="1" x14ac:dyDescent="0.2">
      <c r="P115" s="387"/>
      <c r="Q115" s="387"/>
      <c r="R115" s="387"/>
      <c r="S115" s="387"/>
      <c r="T115" s="387"/>
      <c r="U115" s="387"/>
      <c r="V115" s="387"/>
      <c r="W115" s="387"/>
      <c r="X115" s="387"/>
      <c r="Y115" s="387"/>
      <c r="Z115" s="387"/>
      <c r="AA115" s="387"/>
      <c r="AB115" s="387"/>
    </row>
    <row r="116" spans="2:28" ht="10.5" customHeight="1" x14ac:dyDescent="0.2">
      <c r="P116" s="387"/>
      <c r="Q116" s="387"/>
      <c r="R116" s="387"/>
      <c r="S116" s="387"/>
      <c r="T116" s="387"/>
      <c r="U116" s="387"/>
      <c r="V116" s="387"/>
      <c r="W116" s="387"/>
      <c r="X116" s="387"/>
      <c r="Y116" s="387"/>
      <c r="Z116" s="387"/>
      <c r="AA116" s="387"/>
      <c r="AB116" s="387"/>
    </row>
    <row r="117" spans="2:28" ht="10.5" customHeight="1" x14ac:dyDescent="0.2">
      <c r="P117" s="387"/>
      <c r="Q117" s="387"/>
      <c r="R117" s="387"/>
      <c r="S117" s="387"/>
      <c r="T117" s="387"/>
      <c r="U117" s="387"/>
      <c r="V117" s="387"/>
      <c r="W117" s="387"/>
      <c r="X117" s="387"/>
      <c r="Y117" s="387"/>
      <c r="Z117" s="387"/>
      <c r="AA117" s="387"/>
      <c r="AB117" s="387"/>
    </row>
    <row r="118" spans="2:28" ht="10.5" customHeight="1" x14ac:dyDescent="0.2">
      <c r="P118" s="387"/>
      <c r="Q118" s="387"/>
      <c r="R118" s="387"/>
      <c r="S118" s="387"/>
      <c r="T118" s="387"/>
      <c r="U118" s="387"/>
      <c r="V118" s="387"/>
      <c r="W118" s="387"/>
      <c r="X118" s="387"/>
      <c r="Y118" s="387"/>
      <c r="Z118" s="387"/>
      <c r="AA118" s="387"/>
      <c r="AB118" s="387"/>
    </row>
    <row r="119" spans="2:28" ht="10.5" customHeight="1" x14ac:dyDescent="0.2">
      <c r="P119" s="387"/>
      <c r="Q119" s="387"/>
      <c r="R119" s="387"/>
      <c r="S119" s="387"/>
      <c r="T119" s="387"/>
      <c r="U119" s="387"/>
      <c r="V119" s="387"/>
      <c r="W119" s="387"/>
      <c r="X119" s="387"/>
      <c r="Y119" s="387"/>
      <c r="Z119" s="387"/>
      <c r="AA119" s="387"/>
      <c r="AB119" s="387"/>
    </row>
    <row r="120" spans="2:28" ht="10.5" customHeight="1" x14ac:dyDescent="0.2">
      <c r="P120" s="387"/>
      <c r="Q120" s="387"/>
      <c r="R120" s="387"/>
      <c r="S120" s="387"/>
      <c r="T120" s="387"/>
      <c r="U120" s="387"/>
      <c r="V120" s="387"/>
      <c r="W120" s="387"/>
      <c r="X120" s="387"/>
      <c r="Y120" s="387"/>
      <c r="Z120" s="387"/>
      <c r="AA120" s="387"/>
      <c r="AB120" s="387"/>
    </row>
    <row r="121" spans="2:28" ht="10.5" customHeight="1" x14ac:dyDescent="0.2">
      <c r="P121" s="387"/>
      <c r="Q121" s="387"/>
      <c r="R121" s="387"/>
      <c r="S121" s="387"/>
      <c r="T121" s="387"/>
      <c r="U121" s="387"/>
      <c r="V121" s="387"/>
      <c r="W121" s="387"/>
      <c r="X121" s="387"/>
      <c r="Y121" s="387"/>
      <c r="Z121" s="387"/>
      <c r="AA121" s="387"/>
      <c r="AB121" s="387"/>
    </row>
    <row r="122" spans="2:28" ht="10.5" customHeight="1" x14ac:dyDescent="0.2">
      <c r="P122" s="387"/>
      <c r="Q122" s="387"/>
      <c r="R122" s="387"/>
      <c r="S122" s="387"/>
      <c r="T122" s="387"/>
      <c r="U122" s="387"/>
      <c r="V122" s="387"/>
      <c r="W122" s="387"/>
      <c r="X122" s="387"/>
      <c r="Y122" s="387"/>
      <c r="Z122" s="387"/>
      <c r="AA122" s="387"/>
      <c r="AB122" s="387"/>
    </row>
    <row r="123" spans="2:28" ht="10.5" customHeight="1" x14ac:dyDescent="0.2">
      <c r="P123" s="387"/>
      <c r="Q123" s="387"/>
      <c r="R123" s="387"/>
      <c r="S123" s="387"/>
      <c r="T123" s="387"/>
      <c r="U123" s="387"/>
      <c r="V123" s="387"/>
      <c r="W123" s="387"/>
      <c r="X123" s="387"/>
      <c r="Y123" s="387"/>
      <c r="Z123" s="387"/>
      <c r="AA123" s="387"/>
      <c r="AB123" s="387"/>
    </row>
    <row r="124" spans="2:28" ht="10.5" customHeight="1" x14ac:dyDescent="0.2">
      <c r="P124" s="387"/>
      <c r="Q124" s="387"/>
      <c r="R124" s="387"/>
      <c r="S124" s="387"/>
      <c r="T124" s="387"/>
      <c r="U124" s="387"/>
      <c r="V124" s="387"/>
      <c r="W124" s="387"/>
      <c r="X124" s="387"/>
      <c r="Y124" s="387"/>
      <c r="Z124" s="387"/>
      <c r="AA124" s="387"/>
      <c r="AB124" s="387"/>
    </row>
    <row r="125" spans="2:28" ht="10.5" customHeight="1" x14ac:dyDescent="0.2">
      <c r="P125" s="387"/>
      <c r="Q125" s="387"/>
      <c r="R125" s="387"/>
      <c r="S125" s="387"/>
      <c r="T125" s="387"/>
      <c r="U125" s="387"/>
      <c r="V125" s="387"/>
      <c r="W125" s="387"/>
      <c r="X125" s="387"/>
      <c r="Y125" s="387"/>
      <c r="Z125" s="387"/>
      <c r="AA125" s="387"/>
      <c r="AB125" s="387"/>
    </row>
    <row r="126" spans="2:28" ht="10.5" customHeight="1" x14ac:dyDescent="0.2">
      <c r="P126" s="387"/>
      <c r="Q126" s="387"/>
      <c r="R126" s="387"/>
      <c r="S126" s="387"/>
      <c r="T126" s="387"/>
      <c r="U126" s="387"/>
      <c r="V126" s="387"/>
      <c r="W126" s="387"/>
      <c r="X126" s="387"/>
      <c r="Y126" s="387"/>
      <c r="Z126" s="387"/>
      <c r="AA126" s="387"/>
      <c r="AB126" s="387"/>
    </row>
    <row r="127" spans="2:28" ht="10.5" customHeight="1" x14ac:dyDescent="0.2">
      <c r="P127" s="387"/>
      <c r="Q127" s="387"/>
      <c r="R127" s="387"/>
      <c r="S127" s="387"/>
      <c r="T127" s="387"/>
      <c r="U127" s="387"/>
      <c r="V127" s="387"/>
      <c r="W127" s="387"/>
      <c r="X127" s="387"/>
      <c r="Y127" s="387"/>
      <c r="Z127" s="387"/>
      <c r="AA127" s="387"/>
      <c r="AB127" s="387"/>
    </row>
    <row r="128" spans="2:28" ht="10.5" customHeight="1" x14ac:dyDescent="0.2">
      <c r="B128" s="383"/>
      <c r="C128" s="383"/>
      <c r="D128" s="383"/>
      <c r="E128" s="383"/>
      <c r="F128" s="383"/>
      <c r="G128" s="383"/>
      <c r="H128" s="383"/>
      <c r="I128" s="383"/>
      <c r="J128" s="383"/>
      <c r="K128" s="383"/>
      <c r="L128" s="383"/>
      <c r="M128" s="383"/>
      <c r="N128" s="383"/>
    </row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88">
    <mergeCell ref="B16:E16"/>
    <mergeCell ref="B17:E17"/>
    <mergeCell ref="B11:E11"/>
    <mergeCell ref="B12:E12"/>
    <mergeCell ref="B13:E13"/>
    <mergeCell ref="B14:E14"/>
    <mergeCell ref="B15:E15"/>
    <mergeCell ref="B7:E7"/>
    <mergeCell ref="B8:E8"/>
    <mergeCell ref="B18:E18"/>
    <mergeCell ref="F7:N7"/>
    <mergeCell ref="F16:N16"/>
    <mergeCell ref="F8:N8"/>
    <mergeCell ref="F17:N17"/>
    <mergeCell ref="F14:N14"/>
    <mergeCell ref="F12:N12"/>
    <mergeCell ref="F10:N10"/>
    <mergeCell ref="F11:N11"/>
    <mergeCell ref="F9:N9"/>
    <mergeCell ref="F15:N15"/>
    <mergeCell ref="F13:N13"/>
    <mergeCell ref="B9:E9"/>
    <mergeCell ref="B10:E10"/>
    <mergeCell ref="B21:E21"/>
    <mergeCell ref="B22:E22"/>
    <mergeCell ref="F19:N19"/>
    <mergeCell ref="F20:N20"/>
    <mergeCell ref="F18:N18"/>
    <mergeCell ref="F21:N21"/>
    <mergeCell ref="F22:N22"/>
    <mergeCell ref="B19:E19"/>
    <mergeCell ref="B20:E20"/>
    <mergeCell ref="F70:N71"/>
    <mergeCell ref="F68:N69"/>
    <mergeCell ref="B68:E69"/>
    <mergeCell ref="B70:E71"/>
    <mergeCell ref="B44:E45"/>
    <mergeCell ref="F44:N45"/>
    <mergeCell ref="F46:N47"/>
    <mergeCell ref="F48:N49"/>
    <mergeCell ref="B46:E47"/>
    <mergeCell ref="B48:E49"/>
    <mergeCell ref="B50:E51"/>
    <mergeCell ref="F50:N51"/>
    <mergeCell ref="B59:E60"/>
    <mergeCell ref="F59:N60"/>
    <mergeCell ref="F61:N62"/>
    <mergeCell ref="B61:E62"/>
    <mergeCell ref="F67:N67"/>
    <mergeCell ref="B66:E66"/>
    <mergeCell ref="F66:N66"/>
    <mergeCell ref="F65:N65"/>
    <mergeCell ref="B67:E67"/>
    <mergeCell ref="B65:E65"/>
    <mergeCell ref="F39:N43"/>
    <mergeCell ref="F37:N37"/>
    <mergeCell ref="F38:N38"/>
    <mergeCell ref="F26:N26"/>
    <mergeCell ref="F35:N36"/>
    <mergeCell ref="F27:N31"/>
    <mergeCell ref="F32:N32"/>
    <mergeCell ref="B38:E38"/>
    <mergeCell ref="B27:E31"/>
    <mergeCell ref="B32:E32"/>
    <mergeCell ref="B33:E34"/>
    <mergeCell ref="F33:N34"/>
    <mergeCell ref="F57:N57"/>
    <mergeCell ref="B54:E54"/>
    <mergeCell ref="B58:E58"/>
    <mergeCell ref="F56:N56"/>
    <mergeCell ref="B56:E56"/>
    <mergeCell ref="B57:E57"/>
    <mergeCell ref="B64:E64"/>
    <mergeCell ref="B55:E55"/>
    <mergeCell ref="F55:N55"/>
    <mergeCell ref="B26:E26"/>
    <mergeCell ref="B35:E36"/>
    <mergeCell ref="B39:E43"/>
    <mergeCell ref="F64:N64"/>
    <mergeCell ref="F52:N52"/>
    <mergeCell ref="F53:N53"/>
    <mergeCell ref="F54:N54"/>
    <mergeCell ref="F58:N58"/>
    <mergeCell ref="F63:N63"/>
    <mergeCell ref="B37:E37"/>
    <mergeCell ref="B63:E63"/>
    <mergeCell ref="B52:E52"/>
    <mergeCell ref="B53:E53"/>
  </mergeCells>
  <hyperlinks>
    <hyperlink ref="B2" location="Índice!A1" display="Informe censo de centros residenciales de servicios sociales" xr:uid="{00000000-0004-0000-30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B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</cols>
  <sheetData>
    <row r="1" spans="1:28" ht="10.5" customHeight="1" x14ac:dyDescent="0.2">
      <c r="A1" s="4"/>
      <c r="B1" s="4"/>
      <c r="C1" s="4"/>
      <c r="D1" s="4"/>
      <c r="E1" s="4"/>
      <c r="F1" s="4"/>
      <c r="G1" s="4"/>
      <c r="M1" s="384"/>
    </row>
    <row r="2" spans="1:28" ht="10.5" customHeight="1" x14ac:dyDescent="0.2">
      <c r="A2" s="4"/>
      <c r="B2" s="31" t="s">
        <v>235</v>
      </c>
      <c r="C2" s="31"/>
      <c r="D2" s="31"/>
      <c r="E2" s="31"/>
      <c r="F2" s="31"/>
      <c r="G2" s="4"/>
    </row>
    <row r="3" spans="1:28" ht="10.5" customHeight="1" x14ac:dyDescent="0.2">
      <c r="A3" s="4"/>
      <c r="B3" s="29"/>
      <c r="C3" s="29"/>
      <c r="D3" s="29"/>
      <c r="E3" s="29"/>
      <c r="F3" s="29"/>
      <c r="G3" s="4"/>
    </row>
    <row r="4" spans="1:28" ht="10.5" customHeight="1" x14ac:dyDescent="0.2"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</row>
    <row r="5" spans="1:28" ht="10.5" customHeight="1" x14ac:dyDescent="0.2">
      <c r="B5" s="44"/>
      <c r="C5" s="386"/>
      <c r="D5" s="386"/>
      <c r="E5" s="386"/>
      <c r="AB5" s="91"/>
    </row>
    <row r="6" spans="1:28" ht="10.5" customHeight="1" x14ac:dyDescent="0.2">
      <c r="AB6" s="91"/>
    </row>
    <row r="7" spans="1:28" ht="10.5" customHeight="1" x14ac:dyDescent="0.2">
      <c r="B7" s="600" t="s">
        <v>86</v>
      </c>
      <c r="C7" s="610"/>
      <c r="D7" s="610"/>
      <c r="E7" s="611"/>
      <c r="F7" s="619" t="s">
        <v>51</v>
      </c>
      <c r="G7" s="619"/>
      <c r="H7" s="619"/>
      <c r="I7" s="619"/>
      <c r="J7" s="619"/>
      <c r="K7" s="619"/>
      <c r="L7" s="619"/>
      <c r="M7" s="619"/>
      <c r="N7" s="620"/>
    </row>
    <row r="8" spans="1:28" ht="10.5" customHeight="1" x14ac:dyDescent="0.2">
      <c r="B8" s="607" t="s">
        <v>135</v>
      </c>
      <c r="C8" s="608"/>
      <c r="D8" s="608"/>
      <c r="E8" s="608"/>
      <c r="F8" s="608" t="s">
        <v>156</v>
      </c>
      <c r="G8" s="608"/>
      <c r="H8" s="608"/>
      <c r="I8" s="608"/>
      <c r="J8" s="608"/>
      <c r="K8" s="608"/>
      <c r="L8" s="608"/>
      <c r="M8" s="608"/>
      <c r="N8" s="609"/>
      <c r="AB8" s="383"/>
    </row>
    <row r="9" spans="1:28" ht="10.5" customHeight="1" x14ac:dyDescent="0.2">
      <c r="B9" s="607"/>
      <c r="C9" s="608"/>
      <c r="D9" s="608"/>
      <c r="E9" s="608"/>
      <c r="F9" s="608"/>
      <c r="G9" s="608"/>
      <c r="H9" s="608"/>
      <c r="I9" s="608"/>
      <c r="J9" s="608"/>
      <c r="K9" s="608"/>
      <c r="L9" s="608"/>
      <c r="M9" s="608"/>
      <c r="N9" s="609"/>
      <c r="AB9" s="383"/>
    </row>
    <row r="10" spans="1:28" ht="10.5" customHeight="1" x14ac:dyDescent="0.2">
      <c r="B10" s="607"/>
      <c r="C10" s="608"/>
      <c r="D10" s="608"/>
      <c r="E10" s="608"/>
      <c r="F10" s="608"/>
      <c r="G10" s="608"/>
      <c r="H10" s="608"/>
      <c r="I10" s="608"/>
      <c r="J10" s="608"/>
      <c r="K10" s="608"/>
      <c r="L10" s="608"/>
      <c r="M10" s="608"/>
      <c r="N10" s="609"/>
      <c r="AB10" s="383"/>
    </row>
    <row r="11" spans="1:28" ht="10.5" customHeight="1" x14ac:dyDescent="0.2">
      <c r="B11" s="607" t="s">
        <v>57</v>
      </c>
      <c r="C11" s="608"/>
      <c r="D11" s="608"/>
      <c r="E11" s="608"/>
      <c r="F11" s="608" t="s">
        <v>154</v>
      </c>
      <c r="G11" s="608"/>
      <c r="H11" s="608"/>
      <c r="I11" s="608"/>
      <c r="J11" s="608"/>
      <c r="K11" s="608"/>
      <c r="L11" s="608"/>
      <c r="M11" s="608"/>
      <c r="N11" s="609"/>
      <c r="AB11" s="383"/>
    </row>
    <row r="12" spans="1:28" ht="10.5" customHeight="1" x14ac:dyDescent="0.2">
      <c r="B12" s="607" t="s">
        <v>44</v>
      </c>
      <c r="C12" s="608"/>
      <c r="D12" s="608"/>
      <c r="E12" s="608"/>
      <c r="F12" s="608" t="s">
        <v>153</v>
      </c>
      <c r="G12" s="608"/>
      <c r="H12" s="608"/>
      <c r="I12" s="608"/>
      <c r="J12" s="608"/>
      <c r="K12" s="608"/>
      <c r="L12" s="608"/>
      <c r="M12" s="608"/>
      <c r="N12" s="609"/>
      <c r="AB12" s="383"/>
    </row>
    <row r="13" spans="1:28" ht="10.5" customHeight="1" x14ac:dyDescent="0.2">
      <c r="B13" s="638" t="s">
        <v>31</v>
      </c>
      <c r="C13" s="636"/>
      <c r="D13" s="636"/>
      <c r="E13" s="636"/>
      <c r="F13" s="636" t="s">
        <v>93</v>
      </c>
      <c r="G13" s="636"/>
      <c r="H13" s="636"/>
      <c r="I13" s="636"/>
      <c r="J13" s="636"/>
      <c r="K13" s="636"/>
      <c r="L13" s="636"/>
      <c r="M13" s="636"/>
      <c r="N13" s="637"/>
      <c r="AB13" s="383"/>
    </row>
    <row r="14" spans="1:28" ht="10.5" customHeight="1" x14ac:dyDescent="0.2">
      <c r="B14" s="638" t="s">
        <v>38</v>
      </c>
      <c r="C14" s="636"/>
      <c r="D14" s="636"/>
      <c r="E14" s="636"/>
      <c r="F14" s="636" t="s">
        <v>107</v>
      </c>
      <c r="G14" s="636"/>
      <c r="H14" s="636"/>
      <c r="I14" s="636"/>
      <c r="J14" s="636"/>
      <c r="K14" s="636"/>
      <c r="L14" s="636"/>
      <c r="M14" s="636"/>
      <c r="N14" s="637"/>
      <c r="AB14" s="383"/>
    </row>
    <row r="15" spans="1:28" ht="10.5" customHeight="1" x14ac:dyDescent="0.2">
      <c r="B15" s="638"/>
      <c r="C15" s="636"/>
      <c r="D15" s="636"/>
      <c r="E15" s="636"/>
      <c r="F15" s="636"/>
      <c r="G15" s="636"/>
      <c r="H15" s="636"/>
      <c r="I15" s="636"/>
      <c r="J15" s="636"/>
      <c r="K15" s="636"/>
      <c r="L15" s="636"/>
      <c r="M15" s="636"/>
      <c r="N15" s="637"/>
      <c r="AB15" s="383"/>
    </row>
    <row r="16" spans="1:28" ht="10.5" customHeight="1" x14ac:dyDescent="0.2">
      <c r="B16" s="638"/>
      <c r="C16" s="636"/>
      <c r="D16" s="636"/>
      <c r="E16" s="636"/>
      <c r="F16" s="636"/>
      <c r="G16" s="636"/>
      <c r="H16" s="636"/>
      <c r="I16" s="636"/>
      <c r="J16" s="636"/>
      <c r="K16" s="636"/>
      <c r="L16" s="636"/>
      <c r="M16" s="636"/>
      <c r="N16" s="637"/>
      <c r="AB16" s="383"/>
    </row>
    <row r="17" spans="2:28" ht="10.5" customHeight="1" x14ac:dyDescent="0.2">
      <c r="B17" s="638"/>
      <c r="C17" s="636"/>
      <c r="D17" s="636"/>
      <c r="E17" s="636"/>
      <c r="F17" s="636"/>
      <c r="G17" s="636"/>
      <c r="H17" s="636"/>
      <c r="I17" s="636"/>
      <c r="J17" s="636"/>
      <c r="K17" s="636"/>
      <c r="L17" s="636"/>
      <c r="M17" s="636"/>
      <c r="N17" s="637"/>
      <c r="AB17" s="383"/>
    </row>
    <row r="18" spans="2:28" ht="10.5" customHeight="1" x14ac:dyDescent="0.2">
      <c r="B18" s="638"/>
      <c r="C18" s="636"/>
      <c r="D18" s="636"/>
      <c r="E18" s="636"/>
      <c r="F18" s="636"/>
      <c r="G18" s="636"/>
      <c r="H18" s="636"/>
      <c r="I18" s="636"/>
      <c r="J18" s="636"/>
      <c r="K18" s="636"/>
      <c r="L18" s="636"/>
      <c r="M18" s="636"/>
      <c r="N18" s="637"/>
      <c r="AB18" s="383"/>
    </row>
    <row r="19" spans="2:28" ht="10.5" customHeight="1" x14ac:dyDescent="0.2">
      <c r="B19" s="638"/>
      <c r="C19" s="636"/>
      <c r="D19" s="636"/>
      <c r="E19" s="636"/>
      <c r="F19" s="636"/>
      <c r="G19" s="636"/>
      <c r="H19" s="636"/>
      <c r="I19" s="636"/>
      <c r="J19" s="636"/>
      <c r="K19" s="636"/>
      <c r="L19" s="636"/>
      <c r="M19" s="636"/>
      <c r="N19" s="637"/>
      <c r="AB19" s="383"/>
    </row>
    <row r="20" spans="2:28" ht="10.5" customHeight="1" x14ac:dyDescent="0.2">
      <c r="B20" s="638"/>
      <c r="C20" s="636"/>
      <c r="D20" s="636"/>
      <c r="E20" s="636"/>
      <c r="F20" s="636"/>
      <c r="G20" s="636"/>
      <c r="H20" s="636"/>
      <c r="I20" s="636"/>
      <c r="J20" s="636"/>
      <c r="K20" s="636"/>
      <c r="L20" s="636"/>
      <c r="M20" s="636"/>
      <c r="N20" s="637"/>
      <c r="AB20" s="383"/>
    </row>
    <row r="21" spans="2:28" ht="10.5" customHeight="1" x14ac:dyDescent="0.2">
      <c r="B21" s="638" t="s">
        <v>64</v>
      </c>
      <c r="C21" s="636"/>
      <c r="D21" s="636"/>
      <c r="E21" s="636"/>
      <c r="F21" s="636" t="s">
        <v>112</v>
      </c>
      <c r="G21" s="636"/>
      <c r="H21" s="636"/>
      <c r="I21" s="636"/>
      <c r="J21" s="636"/>
      <c r="K21" s="636"/>
      <c r="L21" s="636"/>
      <c r="M21" s="636"/>
      <c r="N21" s="637"/>
      <c r="AB21" s="383"/>
    </row>
    <row r="22" spans="2:28" ht="10.5" customHeight="1" x14ac:dyDescent="0.2">
      <c r="B22" s="638" t="s">
        <v>63</v>
      </c>
      <c r="C22" s="636"/>
      <c r="D22" s="636"/>
      <c r="E22" s="636"/>
      <c r="F22" s="636" t="s">
        <v>113</v>
      </c>
      <c r="G22" s="636"/>
      <c r="H22" s="636"/>
      <c r="I22" s="636"/>
      <c r="J22" s="636"/>
      <c r="K22" s="636"/>
      <c r="L22" s="636"/>
      <c r="M22" s="636"/>
      <c r="N22" s="637"/>
      <c r="AB22" s="383"/>
    </row>
    <row r="23" spans="2:28" ht="10.5" customHeight="1" x14ac:dyDescent="0.2">
      <c r="B23" s="638"/>
      <c r="C23" s="636"/>
      <c r="D23" s="636"/>
      <c r="E23" s="636"/>
      <c r="F23" s="636"/>
      <c r="G23" s="636"/>
      <c r="H23" s="636"/>
      <c r="I23" s="636"/>
      <c r="J23" s="636"/>
      <c r="K23" s="636"/>
      <c r="L23" s="636"/>
      <c r="M23" s="636"/>
      <c r="N23" s="637"/>
      <c r="AB23" s="383"/>
    </row>
    <row r="24" spans="2:28" ht="10.5" customHeight="1" x14ac:dyDescent="0.2">
      <c r="B24" s="638" t="s">
        <v>39</v>
      </c>
      <c r="C24" s="636"/>
      <c r="D24" s="636"/>
      <c r="E24" s="636"/>
      <c r="F24" s="636" t="s">
        <v>92</v>
      </c>
      <c r="G24" s="636"/>
      <c r="H24" s="636"/>
      <c r="I24" s="636"/>
      <c r="J24" s="636"/>
      <c r="K24" s="636"/>
      <c r="L24" s="636"/>
      <c r="M24" s="636"/>
      <c r="N24" s="637"/>
      <c r="AB24" s="388"/>
    </row>
    <row r="25" spans="2:28" ht="10.5" customHeight="1" x14ac:dyDescent="0.2">
      <c r="B25" s="638"/>
      <c r="C25" s="636"/>
      <c r="D25" s="636"/>
      <c r="E25" s="636"/>
      <c r="F25" s="636"/>
      <c r="G25" s="636"/>
      <c r="H25" s="636"/>
      <c r="I25" s="636"/>
      <c r="J25" s="636"/>
      <c r="K25" s="636"/>
      <c r="L25" s="636"/>
      <c r="M25" s="636"/>
      <c r="N25" s="637"/>
      <c r="AB25" s="388"/>
    </row>
    <row r="26" spans="2:28" ht="10.5" customHeight="1" x14ac:dyDescent="0.2">
      <c r="B26" s="638"/>
      <c r="C26" s="636"/>
      <c r="D26" s="636"/>
      <c r="E26" s="636"/>
      <c r="F26" s="636"/>
      <c r="G26" s="636"/>
      <c r="H26" s="636"/>
      <c r="I26" s="636"/>
      <c r="J26" s="636"/>
      <c r="K26" s="636"/>
      <c r="L26" s="636"/>
      <c r="M26" s="636"/>
      <c r="N26" s="637"/>
      <c r="AB26" s="388"/>
    </row>
    <row r="27" spans="2:28" ht="10.5" customHeight="1" x14ac:dyDescent="0.2">
      <c r="B27" s="638" t="s">
        <v>65</v>
      </c>
      <c r="C27" s="636"/>
      <c r="D27" s="636"/>
      <c r="E27" s="636"/>
      <c r="F27" s="636" t="s">
        <v>126</v>
      </c>
      <c r="G27" s="636"/>
      <c r="H27" s="636"/>
      <c r="I27" s="636"/>
      <c r="J27" s="636"/>
      <c r="K27" s="636"/>
      <c r="L27" s="636"/>
      <c r="M27" s="636"/>
      <c r="N27" s="637"/>
    </row>
    <row r="28" spans="2:28" ht="10.5" customHeight="1" x14ac:dyDescent="0.2">
      <c r="B28" s="638" t="s">
        <v>127</v>
      </c>
      <c r="C28" s="636"/>
      <c r="D28" s="636"/>
      <c r="E28" s="636"/>
      <c r="F28" s="636" t="s">
        <v>129</v>
      </c>
      <c r="G28" s="636"/>
      <c r="H28" s="636"/>
      <c r="I28" s="636"/>
      <c r="J28" s="636"/>
      <c r="K28" s="636"/>
      <c r="L28" s="636"/>
      <c r="M28" s="636"/>
      <c r="N28" s="637"/>
    </row>
    <row r="29" spans="2:28" ht="10.5" customHeight="1" x14ac:dyDescent="0.2">
      <c r="B29" s="638"/>
      <c r="C29" s="636"/>
      <c r="D29" s="636"/>
      <c r="E29" s="636"/>
      <c r="F29" s="636"/>
      <c r="G29" s="636"/>
      <c r="H29" s="636"/>
      <c r="I29" s="636"/>
      <c r="J29" s="636"/>
      <c r="K29" s="636"/>
      <c r="L29" s="636"/>
      <c r="M29" s="636"/>
      <c r="N29" s="637"/>
    </row>
    <row r="30" spans="2:28" ht="10.5" customHeight="1" x14ac:dyDescent="0.2">
      <c r="B30" s="638" t="s">
        <v>128</v>
      </c>
      <c r="C30" s="636"/>
      <c r="D30" s="636"/>
      <c r="E30" s="636"/>
      <c r="F30" s="636" t="s">
        <v>130</v>
      </c>
      <c r="G30" s="636"/>
      <c r="H30" s="636"/>
      <c r="I30" s="636"/>
      <c r="J30" s="636"/>
      <c r="K30" s="636"/>
      <c r="L30" s="636"/>
      <c r="M30" s="636"/>
      <c r="N30" s="637"/>
    </row>
    <row r="31" spans="2:28" ht="10.5" customHeight="1" x14ac:dyDescent="0.2">
      <c r="B31" s="638"/>
      <c r="C31" s="636"/>
      <c r="D31" s="636"/>
      <c r="E31" s="636"/>
      <c r="F31" s="636"/>
      <c r="G31" s="636"/>
      <c r="H31" s="636"/>
      <c r="I31" s="636"/>
      <c r="J31" s="636"/>
      <c r="K31" s="636"/>
      <c r="L31" s="636"/>
      <c r="M31" s="636"/>
      <c r="N31" s="637"/>
    </row>
    <row r="32" spans="2:28" ht="10.5" customHeight="1" x14ac:dyDescent="0.2">
      <c r="B32" s="638" t="s">
        <v>30</v>
      </c>
      <c r="C32" s="636"/>
      <c r="D32" s="636"/>
      <c r="E32" s="636"/>
      <c r="F32" s="636" t="s">
        <v>58</v>
      </c>
      <c r="G32" s="636"/>
      <c r="H32" s="636"/>
      <c r="I32" s="636"/>
      <c r="J32" s="636"/>
      <c r="K32" s="636"/>
      <c r="L32" s="636"/>
      <c r="M32" s="636"/>
      <c r="N32" s="637"/>
    </row>
    <row r="33" spans="1:28" ht="10.5" customHeight="1" x14ac:dyDescent="0.2">
      <c r="B33" s="638" t="s">
        <v>59</v>
      </c>
      <c r="C33" s="636"/>
      <c r="D33" s="636"/>
      <c r="E33" s="636"/>
      <c r="F33" s="636" t="s">
        <v>157</v>
      </c>
      <c r="G33" s="636"/>
      <c r="H33" s="636"/>
      <c r="I33" s="636"/>
      <c r="J33" s="636"/>
      <c r="K33" s="636"/>
      <c r="L33" s="636"/>
      <c r="M33" s="636"/>
      <c r="N33" s="637"/>
    </row>
    <row r="34" spans="1:28" ht="10.5" customHeight="1" x14ac:dyDescent="0.2">
      <c r="B34" s="638" t="s">
        <v>85</v>
      </c>
      <c r="C34" s="636"/>
      <c r="D34" s="636"/>
      <c r="E34" s="636"/>
      <c r="F34" s="636" t="s">
        <v>91</v>
      </c>
      <c r="G34" s="636"/>
      <c r="H34" s="636"/>
      <c r="I34" s="636"/>
      <c r="J34" s="636"/>
      <c r="K34" s="636"/>
      <c r="L34" s="636"/>
      <c r="M34" s="636"/>
      <c r="N34" s="637"/>
    </row>
    <row r="35" spans="1:28" ht="10.5" customHeight="1" x14ac:dyDescent="0.2">
      <c r="B35" s="638"/>
      <c r="C35" s="636"/>
      <c r="D35" s="636"/>
      <c r="E35" s="636"/>
      <c r="F35" s="636"/>
      <c r="G35" s="636"/>
      <c r="H35" s="636"/>
      <c r="I35" s="636"/>
      <c r="J35" s="636"/>
      <c r="K35" s="636"/>
      <c r="L35" s="636"/>
      <c r="M35" s="636"/>
      <c r="N35" s="637"/>
    </row>
    <row r="36" spans="1:28" ht="10.5" customHeight="1" x14ac:dyDescent="0.2">
      <c r="B36" s="638"/>
      <c r="C36" s="636"/>
      <c r="D36" s="636"/>
      <c r="E36" s="636"/>
      <c r="F36" s="636"/>
      <c r="G36" s="636"/>
      <c r="H36" s="636"/>
      <c r="I36" s="636"/>
      <c r="J36" s="636"/>
      <c r="K36" s="636"/>
      <c r="L36" s="636"/>
      <c r="M36" s="636"/>
      <c r="N36" s="637"/>
    </row>
    <row r="37" spans="1:28" ht="10.5" customHeight="1" x14ac:dyDescent="0.2">
      <c r="B37" s="638" t="s">
        <v>200</v>
      </c>
      <c r="C37" s="636"/>
      <c r="D37" s="636"/>
      <c r="E37" s="636"/>
      <c r="F37" s="636" t="s">
        <v>79</v>
      </c>
      <c r="G37" s="636"/>
      <c r="H37" s="636"/>
      <c r="I37" s="636"/>
      <c r="J37" s="636"/>
      <c r="K37" s="636"/>
      <c r="L37" s="636"/>
      <c r="M37" s="636"/>
      <c r="N37" s="637"/>
      <c r="P37" s="383"/>
      <c r="Q37" s="383"/>
      <c r="R37" s="383"/>
      <c r="S37" s="383"/>
      <c r="T37" s="383"/>
      <c r="U37" s="383"/>
      <c r="V37" s="383"/>
      <c r="W37" s="383"/>
      <c r="X37" s="383"/>
      <c r="Y37" s="383"/>
      <c r="Z37" s="383"/>
      <c r="AA37" s="383"/>
      <c r="AB37" s="383"/>
    </row>
    <row r="38" spans="1:28" ht="10.5" customHeight="1" x14ac:dyDescent="0.2">
      <c r="B38" s="638" t="s">
        <v>29</v>
      </c>
      <c r="C38" s="636"/>
      <c r="D38" s="636"/>
      <c r="E38" s="636"/>
      <c r="F38" s="636" t="s">
        <v>55</v>
      </c>
      <c r="G38" s="636"/>
      <c r="H38" s="636"/>
      <c r="I38" s="636"/>
      <c r="J38" s="636"/>
      <c r="K38" s="636"/>
      <c r="L38" s="636"/>
      <c r="M38" s="636"/>
      <c r="N38" s="637"/>
    </row>
    <row r="39" spans="1:28" ht="10.5" customHeight="1" x14ac:dyDescent="0.2">
      <c r="B39" s="638" t="s">
        <v>28</v>
      </c>
      <c r="C39" s="636"/>
      <c r="D39" s="636"/>
      <c r="E39" s="636"/>
      <c r="F39" s="636" t="s">
        <v>90</v>
      </c>
      <c r="G39" s="636"/>
      <c r="H39" s="636"/>
      <c r="I39" s="636"/>
      <c r="J39" s="636"/>
      <c r="K39" s="636"/>
      <c r="L39" s="636"/>
      <c r="M39" s="636"/>
      <c r="N39" s="637"/>
      <c r="P39" s="383"/>
      <c r="Q39" s="383"/>
      <c r="R39" s="383"/>
      <c r="S39" s="383"/>
      <c r="T39" s="383"/>
      <c r="U39" s="383"/>
      <c r="V39" s="383"/>
      <c r="W39" s="383"/>
      <c r="X39" s="383"/>
      <c r="Y39" s="383"/>
      <c r="Z39" s="383"/>
      <c r="AA39" s="383"/>
      <c r="AB39" s="383"/>
    </row>
    <row r="40" spans="1:28" ht="10.5" customHeight="1" x14ac:dyDescent="0.2">
      <c r="B40" s="638"/>
      <c r="C40" s="636"/>
      <c r="D40" s="636"/>
      <c r="E40" s="636"/>
      <c r="F40" s="636"/>
      <c r="G40" s="636"/>
      <c r="H40" s="636"/>
      <c r="I40" s="636"/>
      <c r="J40" s="636"/>
      <c r="K40" s="636"/>
      <c r="L40" s="636"/>
      <c r="M40" s="636"/>
      <c r="N40" s="637"/>
      <c r="P40" s="383"/>
      <c r="Q40" s="383"/>
      <c r="R40" s="383"/>
      <c r="S40" s="383"/>
      <c r="T40" s="383"/>
      <c r="U40" s="383"/>
      <c r="V40" s="383"/>
      <c r="W40" s="383"/>
      <c r="X40" s="383"/>
      <c r="Y40" s="383"/>
      <c r="Z40" s="383"/>
      <c r="AA40" s="383"/>
      <c r="AB40" s="383"/>
    </row>
    <row r="41" spans="1:28" ht="10.5" customHeight="1" x14ac:dyDescent="0.2">
      <c r="B41" s="638" t="s">
        <v>32</v>
      </c>
      <c r="C41" s="636"/>
      <c r="D41" s="636"/>
      <c r="E41" s="636"/>
      <c r="F41" s="636" t="s">
        <v>108</v>
      </c>
      <c r="G41" s="636"/>
      <c r="H41" s="636"/>
      <c r="I41" s="636"/>
      <c r="J41" s="636"/>
      <c r="K41" s="636"/>
      <c r="L41" s="636"/>
      <c r="M41" s="636"/>
      <c r="N41" s="637"/>
    </row>
    <row r="42" spans="1:28" ht="10.5" customHeight="1" x14ac:dyDescent="0.2">
      <c r="B42" s="638"/>
      <c r="C42" s="636"/>
      <c r="D42" s="636"/>
      <c r="E42" s="636"/>
      <c r="F42" s="636"/>
      <c r="G42" s="636"/>
      <c r="H42" s="636"/>
      <c r="I42" s="636"/>
      <c r="J42" s="636"/>
      <c r="K42" s="636"/>
      <c r="L42" s="636"/>
      <c r="M42" s="636"/>
      <c r="N42" s="637"/>
      <c r="Q42" s="383"/>
      <c r="R42" s="383"/>
      <c r="S42" s="383"/>
      <c r="T42" s="383"/>
      <c r="U42" s="383"/>
      <c r="V42" s="383"/>
      <c r="W42" s="383"/>
      <c r="X42" s="383"/>
      <c r="Y42" s="383"/>
      <c r="Z42" s="383"/>
      <c r="AA42" s="383"/>
      <c r="AB42" s="383"/>
    </row>
    <row r="43" spans="1:28" ht="10.5" customHeight="1" x14ac:dyDescent="0.2">
      <c r="B43" s="638" t="s">
        <v>81</v>
      </c>
      <c r="C43" s="636"/>
      <c r="D43" s="636"/>
      <c r="E43" s="636"/>
      <c r="F43" s="636" t="s">
        <v>102</v>
      </c>
      <c r="G43" s="636"/>
      <c r="H43" s="636"/>
      <c r="I43" s="636"/>
      <c r="J43" s="636"/>
      <c r="K43" s="636"/>
      <c r="L43" s="636"/>
      <c r="M43" s="636"/>
      <c r="N43" s="637"/>
    </row>
    <row r="44" spans="1:28" ht="10.5" customHeight="1" x14ac:dyDescent="0.2">
      <c r="B44" s="638" t="s">
        <v>125</v>
      </c>
      <c r="C44" s="636"/>
      <c r="D44" s="636"/>
      <c r="E44" s="636"/>
      <c r="F44" s="636" t="s">
        <v>103</v>
      </c>
      <c r="G44" s="636"/>
      <c r="H44" s="636"/>
      <c r="I44" s="636"/>
      <c r="J44" s="636"/>
      <c r="K44" s="636"/>
      <c r="L44" s="636"/>
      <c r="M44" s="636"/>
      <c r="N44" s="637"/>
    </row>
    <row r="45" spans="1:28" ht="10.5" customHeight="1" x14ac:dyDescent="0.2">
      <c r="B45" s="638" t="s">
        <v>124</v>
      </c>
      <c r="C45" s="636"/>
      <c r="D45" s="636"/>
      <c r="E45" s="636"/>
      <c r="F45" s="636" t="s">
        <v>103</v>
      </c>
      <c r="G45" s="636"/>
      <c r="H45" s="636"/>
      <c r="I45" s="636"/>
      <c r="J45" s="636"/>
      <c r="K45" s="636"/>
      <c r="L45" s="636"/>
      <c r="M45" s="636"/>
      <c r="N45" s="637"/>
    </row>
    <row r="46" spans="1:28" ht="10.5" customHeight="1" x14ac:dyDescent="0.2">
      <c r="A46" s="91"/>
      <c r="B46" s="638" t="s">
        <v>46</v>
      </c>
      <c r="C46" s="636"/>
      <c r="D46" s="636"/>
      <c r="E46" s="636"/>
      <c r="F46" s="636" t="s">
        <v>103</v>
      </c>
      <c r="G46" s="636"/>
      <c r="H46" s="636"/>
      <c r="I46" s="636"/>
      <c r="J46" s="636"/>
      <c r="K46" s="636"/>
      <c r="L46" s="636"/>
      <c r="M46" s="636"/>
      <c r="N46" s="637"/>
    </row>
    <row r="47" spans="1:28" ht="10.5" customHeight="1" x14ac:dyDescent="0.2">
      <c r="A47" s="91"/>
      <c r="B47" s="638" t="s">
        <v>47</v>
      </c>
      <c r="C47" s="636"/>
      <c r="D47" s="636"/>
      <c r="E47" s="636"/>
      <c r="F47" s="636" t="s">
        <v>103</v>
      </c>
      <c r="G47" s="636"/>
      <c r="H47" s="636"/>
      <c r="I47" s="636"/>
      <c r="J47" s="636"/>
      <c r="K47" s="636"/>
      <c r="L47" s="636"/>
      <c r="M47" s="636"/>
      <c r="N47" s="637"/>
      <c r="P47" s="383"/>
      <c r="Q47" s="383"/>
      <c r="R47" s="383"/>
      <c r="S47" s="383"/>
      <c r="T47" s="383"/>
      <c r="U47" s="383"/>
      <c r="V47" s="383"/>
      <c r="W47" s="383"/>
      <c r="X47" s="383"/>
      <c r="Y47" s="383"/>
      <c r="Z47" s="383"/>
      <c r="AA47" s="383"/>
      <c r="AB47" s="383"/>
    </row>
    <row r="48" spans="1:28" ht="10.5" customHeight="1" x14ac:dyDescent="0.2">
      <c r="A48" s="91"/>
      <c r="B48" s="638" t="s">
        <v>45</v>
      </c>
      <c r="C48" s="636"/>
      <c r="D48" s="636"/>
      <c r="E48" s="636"/>
      <c r="F48" s="636" t="s">
        <v>103</v>
      </c>
      <c r="G48" s="636"/>
      <c r="H48" s="636"/>
      <c r="I48" s="636"/>
      <c r="J48" s="636"/>
      <c r="K48" s="636"/>
      <c r="L48" s="636"/>
      <c r="M48" s="636"/>
      <c r="N48" s="637"/>
      <c r="AB48" s="383"/>
    </row>
    <row r="49" spans="1:28" ht="10.5" customHeight="1" x14ac:dyDescent="0.2">
      <c r="A49" s="91"/>
      <c r="B49" s="638" t="s">
        <v>48</v>
      </c>
      <c r="C49" s="636"/>
      <c r="D49" s="636"/>
      <c r="E49" s="636"/>
      <c r="F49" s="636" t="s">
        <v>103</v>
      </c>
      <c r="G49" s="636"/>
      <c r="H49" s="636"/>
      <c r="I49" s="636"/>
      <c r="J49" s="636"/>
      <c r="K49" s="636"/>
      <c r="L49" s="636"/>
      <c r="M49" s="636"/>
      <c r="N49" s="637"/>
      <c r="AB49" s="383"/>
    </row>
    <row r="50" spans="1:28" ht="10.5" customHeight="1" x14ac:dyDescent="0.2">
      <c r="A50" s="91"/>
      <c r="B50" s="638" t="s">
        <v>49</v>
      </c>
      <c r="C50" s="636"/>
      <c r="D50" s="636"/>
      <c r="E50" s="636"/>
      <c r="F50" s="636" t="s">
        <v>103</v>
      </c>
      <c r="G50" s="636"/>
      <c r="H50" s="636"/>
      <c r="I50" s="636"/>
      <c r="J50" s="636"/>
      <c r="K50" s="636"/>
      <c r="L50" s="636"/>
      <c r="M50" s="636"/>
      <c r="N50" s="637"/>
      <c r="AB50" s="383"/>
    </row>
    <row r="51" spans="1:28" ht="10.5" customHeight="1" x14ac:dyDescent="0.2">
      <c r="B51" s="638" t="s">
        <v>25</v>
      </c>
      <c r="C51" s="636"/>
      <c r="D51" s="636"/>
      <c r="E51" s="636"/>
      <c r="F51" s="636" t="s">
        <v>104</v>
      </c>
      <c r="G51" s="636"/>
      <c r="H51" s="636"/>
      <c r="I51" s="636"/>
      <c r="J51" s="636"/>
      <c r="K51" s="636"/>
      <c r="L51" s="636"/>
      <c r="M51" s="636"/>
      <c r="N51" s="637"/>
      <c r="AB51" s="383"/>
    </row>
    <row r="52" spans="1:28" ht="10.5" customHeight="1" x14ac:dyDescent="0.2">
      <c r="B52" s="639" t="s">
        <v>41</v>
      </c>
      <c r="C52" s="640"/>
      <c r="D52" s="640"/>
      <c r="E52" s="640"/>
      <c r="F52" s="640" t="s">
        <v>105</v>
      </c>
      <c r="G52" s="640"/>
      <c r="H52" s="640"/>
      <c r="I52" s="640"/>
      <c r="J52" s="640"/>
      <c r="K52" s="640"/>
      <c r="L52" s="640"/>
      <c r="M52" s="640"/>
      <c r="N52" s="641"/>
      <c r="AB52" s="383"/>
    </row>
    <row r="53" spans="1:28" ht="10.5" customHeight="1" x14ac:dyDescent="0.2">
      <c r="B53" s="389"/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N53" s="389"/>
      <c r="AB53" s="383"/>
    </row>
    <row r="54" spans="1:28" ht="10.5" customHeight="1" x14ac:dyDescent="0.2">
      <c r="AB54" s="383"/>
    </row>
    <row r="55" spans="1:28" ht="10.5" customHeight="1" x14ac:dyDescent="0.2">
      <c r="O55" s="91"/>
      <c r="P55" s="91"/>
      <c r="Q55" s="91"/>
    </row>
    <row r="56" spans="1:28" ht="10.5" customHeight="1" x14ac:dyDescent="0.2"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</row>
    <row r="57" spans="1:28" ht="10.5" customHeight="1" x14ac:dyDescent="0.2"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</row>
    <row r="58" spans="1:28" ht="10.5" customHeight="1" x14ac:dyDescent="0.2"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</row>
    <row r="59" spans="1:28" ht="10.5" customHeight="1" x14ac:dyDescent="0.2"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</row>
    <row r="60" spans="1:28" ht="10.5" customHeight="1" x14ac:dyDescent="0.2"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</row>
    <row r="61" spans="1:28" ht="10.5" customHeight="1" x14ac:dyDescent="0.2"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</row>
    <row r="62" spans="1:28" ht="10.5" customHeight="1" x14ac:dyDescent="0.2"/>
    <row r="63" spans="1:28" ht="10.5" customHeight="1" x14ac:dyDescent="0.2"/>
    <row r="64" spans="1:28" ht="10.5" customHeight="1" x14ac:dyDescent="0.2"/>
    <row r="65" spans="2:13" ht="10.5" customHeight="1" x14ac:dyDescent="0.2"/>
    <row r="66" spans="2:13" ht="10.5" customHeight="1" x14ac:dyDescent="0.2"/>
    <row r="67" spans="2:13" ht="10.5" customHeight="1" x14ac:dyDescent="0.2"/>
    <row r="68" spans="2:13" ht="10.5" customHeight="1" x14ac:dyDescent="0.2"/>
    <row r="69" spans="2:13" ht="10.5" customHeight="1" x14ac:dyDescent="0.2"/>
    <row r="70" spans="2:13" ht="10.5" customHeight="1" x14ac:dyDescent="0.2"/>
    <row r="71" spans="2:13" ht="10.5" customHeight="1" x14ac:dyDescent="0.2"/>
    <row r="72" spans="2:13" ht="10.5" customHeight="1" x14ac:dyDescent="0.2"/>
    <row r="73" spans="2:13" ht="10.5" customHeight="1" x14ac:dyDescent="0.2"/>
    <row r="74" spans="2:13" ht="10.5" customHeight="1" x14ac:dyDescent="0.2"/>
    <row r="75" spans="2:13" ht="10.5" customHeight="1" x14ac:dyDescent="0.2"/>
    <row r="76" spans="2:13" ht="10.5" customHeight="1" x14ac:dyDescent="0.2"/>
    <row r="77" spans="2:13" ht="10.5" customHeight="1" x14ac:dyDescent="0.2"/>
    <row r="78" spans="2:13" ht="10.5" customHeight="1" x14ac:dyDescent="0.2"/>
    <row r="79" spans="2:13" ht="10.5" customHeight="1" x14ac:dyDescent="0.2"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</row>
    <row r="80" spans="2:13" ht="10.5" customHeight="1" x14ac:dyDescent="0.2"/>
    <row r="81" spans="16:28" ht="10.5" customHeight="1" x14ac:dyDescent="0.2"/>
    <row r="82" spans="16:28" ht="10.5" customHeight="1" x14ac:dyDescent="0.2"/>
    <row r="83" spans="16:28" ht="10.5" customHeight="1" x14ac:dyDescent="0.2"/>
    <row r="84" spans="16:28" ht="10.5" customHeight="1" x14ac:dyDescent="0.2"/>
    <row r="85" spans="16:28" ht="10.5" customHeight="1" x14ac:dyDescent="0.2"/>
    <row r="86" spans="16:28" ht="10.5" customHeight="1" x14ac:dyDescent="0.2"/>
    <row r="87" spans="16:28" ht="10.5" customHeight="1" x14ac:dyDescent="0.2"/>
    <row r="88" spans="16:28" ht="10.5" customHeight="1" x14ac:dyDescent="0.2">
      <c r="AB88" s="387"/>
    </row>
    <row r="89" spans="16:28" ht="10.5" customHeight="1" x14ac:dyDescent="0.2">
      <c r="AB89" s="387"/>
    </row>
    <row r="90" spans="16:28" ht="10.5" customHeight="1" x14ac:dyDescent="0.2">
      <c r="AB90" s="387"/>
    </row>
    <row r="91" spans="16:28" ht="10.5" customHeight="1" x14ac:dyDescent="0.2">
      <c r="AB91" s="387"/>
    </row>
    <row r="92" spans="16:28" ht="10.5" customHeight="1" x14ac:dyDescent="0.2">
      <c r="AB92" s="387"/>
    </row>
    <row r="93" spans="16:28" ht="10.5" customHeight="1" x14ac:dyDescent="0.2">
      <c r="AB93" s="387"/>
    </row>
    <row r="94" spans="16:28" ht="10.5" customHeight="1" x14ac:dyDescent="0.2">
      <c r="AB94" s="387"/>
    </row>
    <row r="95" spans="16:28" ht="10.5" customHeight="1" x14ac:dyDescent="0.2">
      <c r="AB95" s="387"/>
    </row>
    <row r="96" spans="16:28" ht="10.5" customHeight="1" x14ac:dyDescent="0.2">
      <c r="P96" s="387"/>
      <c r="Q96" s="387"/>
      <c r="R96" s="387"/>
      <c r="S96" s="387"/>
      <c r="T96" s="387"/>
      <c r="U96" s="387"/>
      <c r="V96" s="387"/>
      <c r="W96" s="387"/>
      <c r="X96" s="387"/>
      <c r="Y96" s="387"/>
      <c r="Z96" s="387"/>
      <c r="AA96" s="387"/>
      <c r="AB96" s="387"/>
    </row>
    <row r="97" spans="2:28" ht="10.5" customHeight="1" x14ac:dyDescent="0.2">
      <c r="P97" s="387"/>
      <c r="Q97" s="387"/>
      <c r="R97" s="387"/>
      <c r="S97" s="387"/>
      <c r="T97" s="387"/>
      <c r="U97" s="387"/>
      <c r="V97" s="387"/>
      <c r="W97" s="387"/>
      <c r="X97" s="387"/>
      <c r="Y97" s="387"/>
      <c r="Z97" s="387"/>
      <c r="AA97" s="387"/>
      <c r="AB97" s="387"/>
    </row>
    <row r="98" spans="2:28" ht="10.5" customHeight="1" x14ac:dyDescent="0.2">
      <c r="P98" s="387"/>
      <c r="Q98" s="387"/>
      <c r="R98" s="387"/>
      <c r="S98" s="387"/>
      <c r="T98" s="387"/>
      <c r="U98" s="387"/>
      <c r="V98" s="387"/>
      <c r="W98" s="387"/>
      <c r="X98" s="387"/>
      <c r="Y98" s="387"/>
      <c r="Z98" s="387"/>
      <c r="AA98" s="387"/>
      <c r="AB98" s="387"/>
    </row>
    <row r="99" spans="2:28" ht="10.5" customHeight="1" x14ac:dyDescent="0.2">
      <c r="P99" s="387"/>
      <c r="Q99" s="387"/>
      <c r="R99" s="387"/>
      <c r="S99" s="387"/>
      <c r="T99" s="387"/>
      <c r="U99" s="387"/>
      <c r="V99" s="387"/>
      <c r="W99" s="387"/>
      <c r="X99" s="387"/>
      <c r="Y99" s="387"/>
      <c r="Z99" s="387"/>
      <c r="AA99" s="387"/>
      <c r="AB99" s="387"/>
    </row>
    <row r="100" spans="2:28" ht="10.5" customHeight="1" x14ac:dyDescent="0.2">
      <c r="P100" s="387"/>
      <c r="Q100" s="387"/>
      <c r="R100" s="387"/>
      <c r="S100" s="387"/>
      <c r="T100" s="387"/>
      <c r="U100" s="387"/>
      <c r="V100" s="387"/>
      <c r="W100" s="387"/>
      <c r="X100" s="387"/>
      <c r="Y100" s="387"/>
      <c r="Z100" s="387"/>
      <c r="AA100" s="387"/>
      <c r="AB100" s="387"/>
    </row>
    <row r="101" spans="2:28" ht="10.5" customHeight="1" x14ac:dyDescent="0.2">
      <c r="P101" s="387"/>
      <c r="Q101" s="387"/>
      <c r="R101" s="387"/>
      <c r="S101" s="387"/>
      <c r="T101" s="387"/>
      <c r="U101" s="387"/>
      <c r="V101" s="387"/>
      <c r="W101" s="387"/>
      <c r="X101" s="387"/>
      <c r="Y101" s="387"/>
      <c r="Z101" s="387"/>
      <c r="AA101" s="387"/>
      <c r="AB101" s="387"/>
    </row>
    <row r="102" spans="2:28" ht="10.5" customHeight="1" x14ac:dyDescent="0.2">
      <c r="P102" s="387"/>
      <c r="Q102" s="387"/>
      <c r="R102" s="387"/>
      <c r="S102" s="387"/>
      <c r="T102" s="387"/>
      <c r="U102" s="387"/>
      <c r="V102" s="387"/>
      <c r="W102" s="387"/>
      <c r="X102" s="387"/>
      <c r="Y102" s="387"/>
      <c r="Z102" s="387"/>
      <c r="AA102" s="387"/>
      <c r="AB102" s="387"/>
    </row>
    <row r="103" spans="2:28" ht="10.5" customHeight="1" x14ac:dyDescent="0.2">
      <c r="P103" s="387"/>
      <c r="Q103" s="387"/>
      <c r="R103" s="387"/>
      <c r="S103" s="387"/>
      <c r="T103" s="387"/>
      <c r="U103" s="387"/>
      <c r="V103" s="387"/>
      <c r="W103" s="387"/>
      <c r="X103" s="387"/>
      <c r="Y103" s="387"/>
      <c r="Z103" s="387"/>
      <c r="AA103" s="387"/>
      <c r="AB103" s="387"/>
    </row>
    <row r="104" spans="2:28" ht="10.5" customHeight="1" x14ac:dyDescent="0.2">
      <c r="P104" s="387"/>
      <c r="Q104" s="387"/>
      <c r="R104" s="387"/>
      <c r="S104" s="387"/>
      <c r="T104" s="387"/>
      <c r="U104" s="387"/>
      <c r="V104" s="387"/>
      <c r="W104" s="387"/>
      <c r="X104" s="387"/>
      <c r="Y104" s="387"/>
      <c r="Z104" s="387"/>
      <c r="AA104" s="387"/>
      <c r="AB104" s="387"/>
    </row>
    <row r="105" spans="2:28" ht="10.5" customHeight="1" x14ac:dyDescent="0.2">
      <c r="P105" s="387"/>
      <c r="Q105" s="387"/>
      <c r="R105" s="387"/>
      <c r="S105" s="387"/>
      <c r="T105" s="387"/>
      <c r="U105" s="387"/>
      <c r="V105" s="387"/>
      <c r="W105" s="387"/>
      <c r="X105" s="387"/>
      <c r="Y105" s="387"/>
      <c r="Z105" s="387"/>
      <c r="AA105" s="387"/>
      <c r="AB105" s="387"/>
    </row>
    <row r="106" spans="2:28" ht="10.5" customHeight="1" x14ac:dyDescent="0.2">
      <c r="P106" s="387"/>
      <c r="Q106" s="387"/>
      <c r="R106" s="387"/>
      <c r="S106" s="387"/>
      <c r="T106" s="387"/>
      <c r="U106" s="387"/>
      <c r="V106" s="387"/>
      <c r="W106" s="387"/>
      <c r="X106" s="387"/>
      <c r="Y106" s="387"/>
      <c r="Z106" s="387"/>
      <c r="AA106" s="387"/>
      <c r="AB106" s="387"/>
    </row>
    <row r="107" spans="2:28" ht="10.5" customHeight="1" x14ac:dyDescent="0.2">
      <c r="P107" s="387"/>
      <c r="Q107" s="387"/>
      <c r="R107" s="387"/>
      <c r="S107" s="387"/>
      <c r="T107" s="387"/>
      <c r="U107" s="387"/>
      <c r="V107" s="387"/>
      <c r="W107" s="387"/>
      <c r="X107" s="387"/>
      <c r="Y107" s="387"/>
      <c r="Z107" s="387"/>
      <c r="AA107" s="387"/>
      <c r="AB107" s="387"/>
    </row>
    <row r="108" spans="2:28" ht="10.5" customHeight="1" x14ac:dyDescent="0.2">
      <c r="P108" s="387"/>
      <c r="Q108" s="387"/>
      <c r="R108" s="387"/>
      <c r="S108" s="387"/>
      <c r="T108" s="387"/>
      <c r="U108" s="387"/>
      <c r="V108" s="387"/>
      <c r="W108" s="387"/>
      <c r="X108" s="387"/>
      <c r="Y108" s="387"/>
      <c r="Z108" s="387"/>
      <c r="AA108" s="387"/>
      <c r="AB108" s="387"/>
    </row>
    <row r="109" spans="2:28" ht="10.5" customHeight="1" x14ac:dyDescent="0.2">
      <c r="P109" s="387"/>
      <c r="Q109" s="387"/>
      <c r="R109" s="387"/>
      <c r="S109" s="387"/>
      <c r="T109" s="387"/>
      <c r="U109" s="387"/>
      <c r="V109" s="387"/>
      <c r="W109" s="387"/>
      <c r="X109" s="387"/>
      <c r="Y109" s="387"/>
      <c r="Z109" s="387"/>
      <c r="AA109" s="387"/>
      <c r="AB109" s="387"/>
    </row>
    <row r="110" spans="2:28" ht="10.5" customHeight="1" x14ac:dyDescent="0.2">
      <c r="P110" s="387"/>
      <c r="Q110" s="387"/>
      <c r="R110" s="387"/>
      <c r="S110" s="387"/>
      <c r="T110" s="387"/>
      <c r="U110" s="387"/>
      <c r="V110" s="387"/>
      <c r="W110" s="387"/>
      <c r="X110" s="387"/>
      <c r="Y110" s="387"/>
      <c r="Z110" s="387"/>
      <c r="AA110" s="387"/>
      <c r="AB110" s="387"/>
    </row>
    <row r="111" spans="2:28" ht="10.5" customHeight="1" x14ac:dyDescent="0.2">
      <c r="B111" s="383"/>
      <c r="C111" s="383"/>
      <c r="D111" s="383"/>
      <c r="E111" s="383"/>
      <c r="F111" s="383"/>
      <c r="G111" s="383"/>
      <c r="H111" s="383"/>
      <c r="I111" s="383"/>
      <c r="J111" s="383"/>
      <c r="K111" s="383"/>
      <c r="L111" s="383"/>
      <c r="M111" s="383"/>
      <c r="N111" s="383"/>
    </row>
    <row r="112" spans="2:28" ht="10.5" customHeight="1" x14ac:dyDescent="0.2">
      <c r="B112" s="383"/>
      <c r="C112" s="383"/>
      <c r="D112" s="383"/>
      <c r="E112" s="383"/>
      <c r="F112" s="383"/>
      <c r="G112" s="383"/>
      <c r="H112" s="383"/>
      <c r="I112" s="383"/>
      <c r="J112" s="383"/>
      <c r="K112" s="383"/>
      <c r="L112" s="383"/>
      <c r="M112" s="383"/>
      <c r="N112" s="383"/>
    </row>
    <row r="113" spans="2:14" ht="10.5" customHeight="1" x14ac:dyDescent="0.2">
      <c r="B113" s="383"/>
      <c r="C113" s="383"/>
      <c r="D113" s="383"/>
      <c r="E113" s="383"/>
      <c r="F113" s="383"/>
      <c r="G113" s="383"/>
      <c r="H113" s="383"/>
      <c r="I113" s="383"/>
      <c r="J113" s="383"/>
      <c r="K113" s="383"/>
      <c r="L113" s="383"/>
      <c r="M113" s="383"/>
      <c r="N113" s="383"/>
    </row>
    <row r="114" spans="2:14" ht="10.5" customHeight="1" x14ac:dyDescent="0.2">
      <c r="B114" s="383"/>
      <c r="C114" s="383"/>
      <c r="D114" s="383"/>
      <c r="E114" s="383"/>
      <c r="F114" s="383"/>
      <c r="G114" s="383"/>
      <c r="H114" s="383"/>
      <c r="I114" s="383"/>
      <c r="J114" s="383"/>
      <c r="K114" s="383"/>
      <c r="L114" s="383"/>
      <c r="M114" s="383"/>
      <c r="N114" s="383"/>
    </row>
    <row r="115" spans="2:14" ht="10.5" customHeight="1" x14ac:dyDescent="0.2">
      <c r="B115" s="383"/>
      <c r="C115" s="383"/>
      <c r="D115" s="383"/>
      <c r="E115" s="383"/>
      <c r="F115" s="383"/>
      <c r="G115" s="383"/>
      <c r="H115" s="383"/>
      <c r="I115" s="383"/>
      <c r="J115" s="383"/>
      <c r="K115" s="383"/>
      <c r="L115" s="383"/>
      <c r="M115" s="383"/>
      <c r="N115" s="383"/>
    </row>
    <row r="116" spans="2:14" ht="10.5" customHeight="1" x14ac:dyDescent="0.2">
      <c r="B116" s="383"/>
      <c r="C116" s="383"/>
      <c r="D116" s="383"/>
      <c r="E116" s="383"/>
      <c r="F116" s="383"/>
      <c r="G116" s="383"/>
      <c r="H116" s="383"/>
      <c r="I116" s="383"/>
      <c r="J116" s="383"/>
      <c r="K116" s="383"/>
      <c r="L116" s="383"/>
      <c r="M116" s="383"/>
      <c r="N116" s="383"/>
    </row>
    <row r="117" spans="2:14" ht="10.5" customHeight="1" x14ac:dyDescent="0.2">
      <c r="B117" s="383"/>
      <c r="C117" s="383"/>
      <c r="D117" s="383"/>
      <c r="E117" s="383"/>
      <c r="F117" s="383"/>
      <c r="G117" s="383"/>
      <c r="H117" s="383"/>
      <c r="I117" s="383"/>
      <c r="J117" s="383"/>
      <c r="K117" s="383"/>
      <c r="L117" s="383"/>
      <c r="M117" s="383"/>
      <c r="N117" s="383"/>
    </row>
    <row r="118" spans="2:14" ht="10.5" customHeight="1" x14ac:dyDescent="0.2">
      <c r="B118" s="383"/>
      <c r="C118" s="383"/>
      <c r="D118" s="383"/>
      <c r="E118" s="383"/>
      <c r="F118" s="383"/>
      <c r="G118" s="383"/>
      <c r="H118" s="383"/>
      <c r="I118" s="383"/>
      <c r="J118" s="383"/>
      <c r="K118" s="383"/>
      <c r="L118" s="383"/>
      <c r="M118" s="383"/>
      <c r="N118" s="383"/>
    </row>
    <row r="119" spans="2:14" ht="10.5" customHeight="1" x14ac:dyDescent="0.2">
      <c r="B119" s="383"/>
      <c r="C119" s="383"/>
      <c r="D119" s="383"/>
      <c r="E119" s="383"/>
      <c r="F119" s="383"/>
      <c r="G119" s="383"/>
      <c r="H119" s="383"/>
      <c r="I119" s="383"/>
      <c r="J119" s="383"/>
      <c r="K119" s="383"/>
      <c r="L119" s="383"/>
      <c r="M119" s="383"/>
      <c r="N119" s="383"/>
    </row>
    <row r="120" spans="2:14" ht="10.5" customHeight="1" x14ac:dyDescent="0.2">
      <c r="B120" s="383"/>
      <c r="C120" s="383"/>
      <c r="D120" s="383"/>
      <c r="E120" s="383"/>
      <c r="F120" s="383"/>
      <c r="G120" s="383"/>
      <c r="H120" s="383"/>
      <c r="I120" s="383"/>
      <c r="J120" s="383"/>
      <c r="K120" s="383"/>
      <c r="L120" s="383"/>
      <c r="M120" s="383"/>
      <c r="N120" s="383"/>
    </row>
    <row r="121" spans="2:14" ht="10.5" customHeight="1" x14ac:dyDescent="0.2">
      <c r="B121" s="383"/>
      <c r="C121" s="383"/>
      <c r="D121" s="383"/>
      <c r="E121" s="383"/>
      <c r="F121" s="383"/>
      <c r="G121" s="383"/>
      <c r="H121" s="383"/>
      <c r="I121" s="383"/>
      <c r="J121" s="383"/>
      <c r="K121" s="383"/>
      <c r="L121" s="383"/>
      <c r="M121" s="383"/>
      <c r="N121" s="383"/>
    </row>
    <row r="122" spans="2:14" ht="10.5" customHeight="1" x14ac:dyDescent="0.2">
      <c r="B122" s="383"/>
      <c r="C122" s="383"/>
      <c r="D122" s="383"/>
      <c r="E122" s="383"/>
      <c r="F122" s="383"/>
      <c r="G122" s="383"/>
      <c r="H122" s="383"/>
      <c r="I122" s="383"/>
      <c r="J122" s="383"/>
      <c r="K122" s="383"/>
      <c r="L122" s="383"/>
      <c r="M122" s="383"/>
      <c r="N122" s="383"/>
    </row>
    <row r="123" spans="2:14" ht="10.5" customHeight="1" x14ac:dyDescent="0.2">
      <c r="B123" s="383"/>
      <c r="C123" s="383"/>
      <c r="D123" s="383"/>
      <c r="E123" s="383"/>
      <c r="F123" s="383"/>
      <c r="G123" s="383"/>
      <c r="H123" s="383"/>
      <c r="I123" s="383"/>
      <c r="J123" s="383"/>
      <c r="K123" s="383"/>
      <c r="L123" s="383"/>
      <c r="M123" s="383"/>
      <c r="N123" s="383"/>
    </row>
    <row r="124" spans="2:14" ht="10.5" customHeight="1" x14ac:dyDescent="0.2"/>
    <row r="125" spans="2:14" ht="10.5" customHeight="1" x14ac:dyDescent="0.2"/>
    <row r="126" spans="2:14" ht="10.5" customHeight="1" x14ac:dyDescent="0.2"/>
    <row r="127" spans="2:14" ht="10.5" customHeight="1" x14ac:dyDescent="0.2"/>
    <row r="128" spans="2:14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64">
    <mergeCell ref="B52:E52"/>
    <mergeCell ref="B44:E44"/>
    <mergeCell ref="B46:E46"/>
    <mergeCell ref="B48:E48"/>
    <mergeCell ref="F52:N52"/>
    <mergeCell ref="B51:E51"/>
    <mergeCell ref="F51:N51"/>
    <mergeCell ref="F50:N50"/>
    <mergeCell ref="F49:N49"/>
    <mergeCell ref="F48:N48"/>
    <mergeCell ref="B43:E43"/>
    <mergeCell ref="B49:E49"/>
    <mergeCell ref="B38:E38"/>
    <mergeCell ref="B50:E50"/>
    <mergeCell ref="B47:E47"/>
    <mergeCell ref="B45:E45"/>
    <mergeCell ref="B41:E42"/>
    <mergeCell ref="F43:N43"/>
    <mergeCell ref="F46:N46"/>
    <mergeCell ref="F47:N47"/>
    <mergeCell ref="F44:N44"/>
    <mergeCell ref="F45:N45"/>
    <mergeCell ref="B7:E7"/>
    <mergeCell ref="F7:N7"/>
    <mergeCell ref="F13:N13"/>
    <mergeCell ref="F21:N21"/>
    <mergeCell ref="F14:N14"/>
    <mergeCell ref="F15:N16"/>
    <mergeCell ref="B13:E13"/>
    <mergeCell ref="B15:E16"/>
    <mergeCell ref="B21:E21"/>
    <mergeCell ref="B14:E14"/>
    <mergeCell ref="B11:E11"/>
    <mergeCell ref="B12:E12"/>
    <mergeCell ref="F8:N10"/>
    <mergeCell ref="F11:N11"/>
    <mergeCell ref="F12:N12"/>
    <mergeCell ref="B8:E10"/>
    <mergeCell ref="F30:N31"/>
    <mergeCell ref="B30:E31"/>
    <mergeCell ref="F19:N20"/>
    <mergeCell ref="B19:E20"/>
    <mergeCell ref="F17:N18"/>
    <mergeCell ref="B17:E18"/>
    <mergeCell ref="F22:N23"/>
    <mergeCell ref="B22:E23"/>
    <mergeCell ref="B24:E26"/>
    <mergeCell ref="B28:E29"/>
    <mergeCell ref="F24:N26"/>
    <mergeCell ref="F28:N29"/>
    <mergeCell ref="B27:E27"/>
    <mergeCell ref="F27:N27"/>
    <mergeCell ref="F39:N40"/>
    <mergeCell ref="B39:E40"/>
    <mergeCell ref="F34:N36"/>
    <mergeCell ref="F32:N32"/>
    <mergeCell ref="F41:N42"/>
    <mergeCell ref="B34:E36"/>
    <mergeCell ref="B32:E32"/>
    <mergeCell ref="B33:E33"/>
    <mergeCell ref="F33:N33"/>
    <mergeCell ref="F38:N38"/>
    <mergeCell ref="B37:E37"/>
    <mergeCell ref="F37:N37"/>
  </mergeCells>
  <hyperlinks>
    <hyperlink ref="B2" location="Índice!A1" display="Informe censo de centros residenciales de servicios sociales" xr:uid="{00000000-0004-0000-31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T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39" width="8.5703125" customWidth="1"/>
  </cols>
  <sheetData>
    <row r="1" spans="1:23" ht="10.5" customHeight="1" x14ac:dyDescent="0.2">
      <c r="A1" s="390"/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0"/>
      <c r="W1" s="392"/>
    </row>
    <row r="2" spans="1:23" ht="10.5" customHeight="1" x14ac:dyDescent="0.2">
      <c r="A2" s="390"/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0"/>
      <c r="W2" s="392"/>
    </row>
    <row r="3" spans="1:23" ht="10.5" customHeight="1" x14ac:dyDescent="0.2">
      <c r="A3" s="390"/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0"/>
      <c r="W3" s="392"/>
    </row>
    <row r="4" spans="1:23" ht="10.5" customHeight="1" x14ac:dyDescent="0.2">
      <c r="A4" s="390"/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0"/>
      <c r="W4" s="392"/>
    </row>
    <row r="5" spans="1:23" ht="10.5" customHeight="1" x14ac:dyDescent="0.2">
      <c r="A5" s="390"/>
      <c r="B5" s="391"/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91"/>
      <c r="P5" s="391"/>
      <c r="Q5" s="391"/>
      <c r="R5" s="391"/>
      <c r="S5" s="391"/>
      <c r="T5" s="391"/>
      <c r="U5" s="391"/>
      <c r="V5" s="390"/>
      <c r="W5" s="392"/>
    </row>
    <row r="6" spans="1:23" ht="10.5" customHeight="1" x14ac:dyDescent="0.2">
      <c r="A6" s="390"/>
      <c r="B6" s="391"/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0"/>
      <c r="W6" s="392"/>
    </row>
    <row r="7" spans="1:23" ht="10.5" customHeight="1" x14ac:dyDescent="0.2">
      <c r="A7" s="390"/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391"/>
      <c r="M7" s="391"/>
      <c r="N7" s="391"/>
      <c r="O7" s="391"/>
      <c r="P7" s="391"/>
      <c r="Q7" s="391"/>
      <c r="R7" s="391"/>
      <c r="S7" s="391"/>
      <c r="T7" s="391"/>
      <c r="U7" s="391"/>
      <c r="V7" s="390"/>
      <c r="W7" s="392"/>
    </row>
    <row r="8" spans="1:23" ht="10.5" customHeight="1" x14ac:dyDescent="0.2">
      <c r="A8" s="390"/>
      <c r="B8" s="391"/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0"/>
      <c r="W8" s="392"/>
    </row>
    <row r="9" spans="1:23" ht="10.5" customHeight="1" x14ac:dyDescent="0.2">
      <c r="A9" s="390"/>
      <c r="B9" s="391"/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0"/>
      <c r="W9" s="392"/>
    </row>
    <row r="10" spans="1:23" ht="10.5" customHeight="1" x14ac:dyDescent="0.2">
      <c r="A10" s="390"/>
      <c r="B10" s="391"/>
      <c r="C10" s="391"/>
      <c r="D10" s="391"/>
      <c r="E10" s="393"/>
      <c r="F10" s="393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0"/>
      <c r="W10" s="392"/>
    </row>
    <row r="11" spans="1:23" ht="10.5" customHeight="1" x14ac:dyDescent="0.2">
      <c r="A11" s="390"/>
      <c r="B11" s="391"/>
      <c r="C11" s="391"/>
      <c r="D11" s="391"/>
      <c r="E11" s="393"/>
      <c r="F11" s="393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0"/>
      <c r="W11" s="392"/>
    </row>
    <row r="12" spans="1:23" ht="10.5" customHeight="1" x14ac:dyDescent="0.2">
      <c r="A12" s="390"/>
      <c r="B12" s="391"/>
      <c r="C12" s="391"/>
      <c r="D12" s="391"/>
      <c r="E12" s="393"/>
      <c r="F12" s="393"/>
      <c r="G12" s="391"/>
      <c r="H12" s="391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0"/>
      <c r="W12" s="392"/>
    </row>
    <row r="13" spans="1:23" ht="10.5" customHeight="1" x14ac:dyDescent="0.2">
      <c r="A13" s="390"/>
      <c r="B13" s="391"/>
      <c r="C13" s="391"/>
      <c r="D13" s="391"/>
      <c r="E13" s="393"/>
      <c r="F13" s="393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0"/>
      <c r="W13" s="392"/>
    </row>
    <row r="14" spans="1:23" ht="10.5" customHeight="1" x14ac:dyDescent="0.2">
      <c r="A14" s="390"/>
      <c r="B14" s="391"/>
      <c r="C14" s="391"/>
      <c r="D14" s="391"/>
      <c r="E14" s="393"/>
      <c r="F14" s="393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0"/>
      <c r="W14" s="392"/>
    </row>
    <row r="15" spans="1:23" ht="10.5" customHeight="1" x14ac:dyDescent="0.2">
      <c r="A15" s="390"/>
      <c r="B15" s="391"/>
      <c r="C15" s="391"/>
      <c r="D15" s="391"/>
      <c r="E15" s="393"/>
      <c r="F15" s="393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0"/>
      <c r="W15" s="392"/>
    </row>
    <row r="16" spans="1:23" ht="10.5" customHeight="1" x14ac:dyDescent="0.2">
      <c r="A16" s="390"/>
      <c r="B16" s="391"/>
      <c r="C16" s="391"/>
      <c r="D16" s="391"/>
      <c r="E16" s="393"/>
      <c r="F16" s="393"/>
      <c r="G16" s="391"/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0"/>
      <c r="W16" s="392"/>
    </row>
    <row r="17" spans="1:23" ht="10.5" customHeight="1" x14ac:dyDescent="0.2">
      <c r="A17" s="390"/>
      <c r="B17" s="391"/>
      <c r="C17" s="391"/>
      <c r="D17" s="391"/>
      <c r="E17" s="393"/>
      <c r="F17" s="393"/>
      <c r="G17" s="391"/>
      <c r="H17" s="391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0"/>
      <c r="W17" s="392"/>
    </row>
    <row r="18" spans="1:23" ht="10.5" customHeight="1" x14ac:dyDescent="0.4">
      <c r="A18" s="394"/>
      <c r="B18" s="395"/>
      <c r="C18" s="395"/>
      <c r="D18" s="395"/>
      <c r="E18" s="396"/>
      <c r="F18" s="396"/>
      <c r="G18" s="395"/>
      <c r="H18" s="395"/>
      <c r="I18" s="395"/>
      <c r="J18" s="395"/>
      <c r="K18" s="395"/>
      <c r="L18" s="395"/>
      <c r="M18" s="395"/>
      <c r="N18" s="395"/>
      <c r="O18" s="391"/>
      <c r="P18" s="391"/>
      <c r="Q18" s="391"/>
      <c r="R18" s="391"/>
      <c r="S18" s="391"/>
      <c r="T18" s="391"/>
      <c r="U18" s="391"/>
      <c r="V18" s="390"/>
      <c r="W18" s="392"/>
    </row>
    <row r="19" spans="1:23" ht="10.5" customHeight="1" x14ac:dyDescent="0.4">
      <c r="A19" s="394"/>
      <c r="B19" s="395"/>
      <c r="C19" s="395"/>
      <c r="D19" s="395"/>
      <c r="E19" s="396"/>
      <c r="F19" s="396"/>
      <c r="G19" s="395"/>
      <c r="H19" s="395"/>
      <c r="I19" s="395"/>
      <c r="J19" s="395"/>
      <c r="K19" s="395"/>
      <c r="L19" s="395"/>
      <c r="M19" s="395"/>
      <c r="N19" s="395"/>
      <c r="O19" s="391"/>
      <c r="P19" s="391"/>
      <c r="Q19" s="391"/>
      <c r="R19" s="391"/>
      <c r="S19" s="391"/>
      <c r="T19" s="391"/>
      <c r="U19" s="391"/>
      <c r="V19" s="390"/>
      <c r="W19" s="392"/>
    </row>
    <row r="20" spans="1:23" ht="10.5" customHeight="1" x14ac:dyDescent="0.4">
      <c r="A20" s="394"/>
      <c r="B20" s="395"/>
      <c r="C20" s="395"/>
      <c r="D20" s="395"/>
      <c r="E20" s="396"/>
      <c r="F20" s="396"/>
      <c r="G20" s="395"/>
      <c r="H20" s="395"/>
      <c r="I20" s="395"/>
      <c r="J20" s="395"/>
      <c r="K20" s="395"/>
      <c r="L20" s="395"/>
      <c r="M20" s="395"/>
      <c r="N20" s="395"/>
      <c r="O20" s="391"/>
      <c r="P20" s="391"/>
      <c r="Q20" s="391"/>
      <c r="R20" s="391"/>
      <c r="S20" s="391"/>
      <c r="T20" s="391"/>
      <c r="U20" s="391"/>
      <c r="V20" s="390"/>
      <c r="W20" s="392"/>
    </row>
    <row r="21" spans="1:23" ht="10.5" customHeight="1" x14ac:dyDescent="0.4">
      <c r="A21" s="394"/>
      <c r="B21" s="395"/>
      <c r="C21" s="395"/>
      <c r="D21" s="395"/>
      <c r="E21" s="396"/>
      <c r="F21" s="396"/>
      <c r="G21" s="395"/>
      <c r="H21" s="395"/>
      <c r="I21" s="395"/>
      <c r="J21" s="395"/>
      <c r="K21" s="395"/>
      <c r="L21" s="395"/>
      <c r="M21" s="395"/>
      <c r="N21" s="395"/>
      <c r="O21" s="391"/>
      <c r="P21" s="391"/>
      <c r="Q21" s="391"/>
      <c r="R21" s="391"/>
      <c r="S21" s="391"/>
      <c r="T21" s="391"/>
      <c r="U21" s="391"/>
      <c r="V21" s="390"/>
      <c r="W21" s="392"/>
    </row>
    <row r="22" spans="1:23" ht="10.5" customHeight="1" x14ac:dyDescent="0.4">
      <c r="A22" s="394"/>
      <c r="B22" s="395"/>
      <c r="C22" s="395"/>
      <c r="D22" s="395"/>
      <c r="E22" s="396"/>
      <c r="F22" s="396"/>
      <c r="G22" s="395"/>
      <c r="H22" s="395"/>
      <c r="I22" s="395"/>
      <c r="J22" s="395"/>
      <c r="K22" s="395"/>
      <c r="L22" s="395"/>
      <c r="M22" s="395"/>
      <c r="N22" s="395"/>
      <c r="O22" s="391"/>
      <c r="P22" s="391"/>
      <c r="Q22" s="391"/>
      <c r="R22" s="391"/>
      <c r="S22" s="391"/>
      <c r="T22" s="391"/>
      <c r="U22" s="391"/>
      <c r="V22" s="390"/>
      <c r="W22" s="392"/>
    </row>
    <row r="23" spans="1:23" ht="10.5" customHeight="1" x14ac:dyDescent="0.4">
      <c r="A23" s="394"/>
      <c r="B23" s="395"/>
      <c r="C23" s="395"/>
      <c r="D23" s="395"/>
      <c r="E23" s="396"/>
      <c r="F23" s="396"/>
      <c r="G23" s="395"/>
      <c r="H23" s="395"/>
      <c r="I23" s="395"/>
      <c r="J23" s="395"/>
      <c r="K23" s="395"/>
      <c r="L23" s="395"/>
      <c r="M23" s="395"/>
      <c r="N23" s="395"/>
      <c r="O23" s="391"/>
      <c r="P23" s="391"/>
      <c r="Q23" s="391"/>
      <c r="R23" s="391"/>
      <c r="S23" s="391"/>
      <c r="T23" s="391"/>
      <c r="U23" s="391"/>
      <c r="V23" s="390"/>
      <c r="W23" s="392"/>
    </row>
    <row r="24" spans="1:23" ht="10.5" customHeight="1" x14ac:dyDescent="0.4">
      <c r="A24" s="394"/>
      <c r="B24" s="395"/>
      <c r="C24" s="395"/>
      <c r="D24" s="395"/>
      <c r="E24" s="396"/>
      <c r="F24" s="396"/>
      <c r="G24" s="395"/>
      <c r="H24" s="395"/>
      <c r="I24" s="395"/>
      <c r="J24" s="395"/>
      <c r="K24" s="395"/>
      <c r="L24" s="395"/>
      <c r="M24" s="395"/>
      <c r="N24" s="395"/>
      <c r="O24" s="391"/>
      <c r="P24" s="391"/>
      <c r="Q24" s="391"/>
      <c r="R24" s="391"/>
      <c r="S24" s="391"/>
      <c r="T24" s="391"/>
      <c r="U24" s="391"/>
      <c r="V24" s="390"/>
      <c r="W24" s="392"/>
    </row>
    <row r="25" spans="1:23" ht="10.5" customHeight="1" x14ac:dyDescent="0.4">
      <c r="A25" s="394"/>
      <c r="B25" s="395"/>
      <c r="C25" s="395"/>
      <c r="D25" s="395"/>
      <c r="E25" s="396"/>
      <c r="F25" s="396"/>
      <c r="G25" s="395"/>
      <c r="H25" s="395"/>
      <c r="I25" s="395"/>
      <c r="J25" s="395"/>
      <c r="K25" s="395"/>
      <c r="L25" s="395"/>
      <c r="M25" s="395"/>
      <c r="N25" s="395"/>
      <c r="O25" s="391"/>
      <c r="P25" s="391"/>
      <c r="Q25" s="391"/>
      <c r="R25" s="391"/>
      <c r="S25" s="391"/>
      <c r="T25" s="391"/>
      <c r="U25" s="391"/>
      <c r="V25" s="390"/>
      <c r="W25" s="392"/>
    </row>
    <row r="26" spans="1:23" ht="10.5" customHeight="1" x14ac:dyDescent="0.4">
      <c r="A26" s="394"/>
      <c r="B26" s="395"/>
      <c r="C26" s="395"/>
      <c r="D26" s="395"/>
      <c r="E26" s="396"/>
      <c r="F26" s="396"/>
      <c r="G26" s="395"/>
      <c r="H26" s="395"/>
      <c r="I26" s="395"/>
      <c r="J26" s="395"/>
      <c r="K26" s="395"/>
      <c r="L26" s="395"/>
      <c r="M26" s="395"/>
      <c r="N26" s="395"/>
      <c r="O26" s="391"/>
      <c r="P26" s="391"/>
      <c r="Q26" s="391"/>
      <c r="R26" s="391"/>
      <c r="S26" s="391"/>
      <c r="T26" s="391"/>
      <c r="U26" s="391"/>
      <c r="V26" s="390"/>
      <c r="W26" s="392"/>
    </row>
    <row r="27" spans="1:23" ht="10.5" customHeight="1" x14ac:dyDescent="0.4">
      <c r="A27" s="394"/>
      <c r="B27" s="395"/>
      <c r="C27" s="395"/>
      <c r="D27" s="395"/>
      <c r="E27" s="396"/>
      <c r="F27" s="396"/>
      <c r="G27" s="395"/>
      <c r="H27" s="395"/>
      <c r="I27" s="395"/>
      <c r="J27" s="395"/>
      <c r="K27" s="395"/>
      <c r="L27" s="395"/>
      <c r="M27" s="395"/>
      <c r="N27" s="395"/>
      <c r="O27" s="397"/>
      <c r="P27" s="397"/>
      <c r="Q27" s="397"/>
      <c r="R27" s="397"/>
      <c r="S27" s="397"/>
      <c r="T27" s="397"/>
      <c r="U27" s="397"/>
      <c r="V27" s="398"/>
    </row>
    <row r="28" spans="1:23" ht="10.5" customHeight="1" x14ac:dyDescent="0.4">
      <c r="A28" s="394"/>
      <c r="B28" s="395"/>
      <c r="C28" s="395"/>
      <c r="D28" s="395"/>
      <c r="E28" s="396"/>
      <c r="F28" s="396"/>
      <c r="G28" s="395"/>
      <c r="H28" s="395"/>
      <c r="I28" s="395"/>
      <c r="J28" s="395"/>
      <c r="K28" s="395"/>
      <c r="L28" s="395"/>
      <c r="M28" s="395"/>
      <c r="N28" s="395"/>
      <c r="O28" s="397"/>
      <c r="P28" s="397"/>
      <c r="Q28" s="399"/>
      <c r="R28" s="399"/>
      <c r="S28" s="399"/>
      <c r="T28" s="399"/>
      <c r="U28" s="399"/>
      <c r="V28" s="398"/>
    </row>
    <row r="29" spans="1:23" ht="10.5" customHeight="1" x14ac:dyDescent="0.2">
      <c r="A29" s="400"/>
      <c r="B29" s="400"/>
      <c r="C29" s="400"/>
      <c r="D29" s="400"/>
      <c r="E29" s="396"/>
      <c r="F29" s="396"/>
      <c r="G29" s="400"/>
      <c r="H29" s="400"/>
      <c r="I29" s="400"/>
      <c r="J29" s="400"/>
      <c r="K29" s="400"/>
      <c r="L29" s="400"/>
      <c r="M29" s="400"/>
      <c r="N29" s="400"/>
      <c r="O29" s="399"/>
      <c r="P29" s="399"/>
      <c r="Q29" s="399"/>
      <c r="R29" s="399"/>
      <c r="S29" s="399"/>
      <c r="T29" s="399"/>
      <c r="U29" s="399"/>
      <c r="V29" s="398"/>
    </row>
    <row r="30" spans="1:23" ht="10.5" customHeight="1" x14ac:dyDescent="0.2">
      <c r="A30" s="400"/>
      <c r="B30" s="400"/>
      <c r="C30" s="400"/>
      <c r="D30" s="400"/>
      <c r="E30" s="396"/>
      <c r="F30" s="396"/>
      <c r="G30" s="400"/>
      <c r="H30" s="400"/>
      <c r="I30" s="400"/>
      <c r="J30" s="400"/>
      <c r="K30" s="400"/>
      <c r="L30" s="400"/>
      <c r="M30" s="400"/>
      <c r="N30" s="400"/>
      <c r="O30" s="399"/>
      <c r="P30" s="399"/>
      <c r="Q30" s="399"/>
      <c r="R30" s="399"/>
      <c r="S30" s="399"/>
      <c r="T30" s="399"/>
      <c r="U30" s="399"/>
      <c r="V30" s="398"/>
    </row>
    <row r="31" spans="1:23" ht="10.5" customHeight="1" x14ac:dyDescent="0.2">
      <c r="A31" s="400"/>
      <c r="B31" s="400"/>
      <c r="C31" s="400"/>
      <c r="D31" s="400"/>
      <c r="E31" s="396"/>
      <c r="F31" s="396"/>
      <c r="G31" s="400"/>
      <c r="H31" s="400"/>
      <c r="I31" s="400"/>
      <c r="J31" s="400"/>
      <c r="K31" s="400"/>
      <c r="L31" s="400"/>
      <c r="M31" s="400"/>
      <c r="N31" s="400"/>
      <c r="O31" s="399"/>
      <c r="P31" s="399"/>
      <c r="Q31" s="399"/>
      <c r="R31" s="399"/>
      <c r="S31" s="399"/>
      <c r="T31" s="399"/>
      <c r="U31" s="399"/>
      <c r="V31" s="398"/>
    </row>
    <row r="32" spans="1:23" ht="10.5" customHeight="1" x14ac:dyDescent="0.2">
      <c r="A32" s="400"/>
      <c r="B32" s="400"/>
      <c r="C32" s="400"/>
      <c r="D32" s="400"/>
      <c r="E32" s="396"/>
      <c r="F32" s="396"/>
      <c r="G32" s="400"/>
      <c r="H32" s="400"/>
      <c r="I32" s="400"/>
      <c r="J32" s="400"/>
      <c r="K32" s="400"/>
      <c r="L32" s="400"/>
      <c r="M32" s="400"/>
      <c r="N32" s="400"/>
      <c r="O32" s="399"/>
      <c r="P32" s="399"/>
      <c r="Q32" s="399"/>
      <c r="R32" s="399"/>
      <c r="S32" s="399"/>
      <c r="T32" s="399"/>
      <c r="U32" s="399"/>
      <c r="V32" s="398"/>
    </row>
    <row r="33" spans="1:22" ht="10.5" customHeight="1" x14ac:dyDescent="0.2">
      <c r="A33" s="400"/>
      <c r="B33" s="400"/>
      <c r="C33" s="400"/>
      <c r="D33" s="400"/>
      <c r="E33" s="396"/>
      <c r="F33" s="396"/>
      <c r="G33" s="400"/>
      <c r="H33" s="400"/>
      <c r="I33" s="400"/>
      <c r="J33" s="400"/>
      <c r="K33" s="400"/>
      <c r="L33" s="400"/>
      <c r="M33" s="400"/>
      <c r="N33" s="400"/>
      <c r="O33" s="399"/>
      <c r="P33" s="399"/>
      <c r="Q33" s="399"/>
      <c r="R33" s="399"/>
      <c r="S33" s="399"/>
      <c r="T33" s="399"/>
      <c r="U33" s="399"/>
      <c r="V33" s="398"/>
    </row>
    <row r="34" spans="1:22" ht="10.5" customHeight="1" x14ac:dyDescent="0.2">
      <c r="A34" s="400"/>
      <c r="B34" s="400"/>
      <c r="C34" s="400"/>
      <c r="D34" s="400"/>
      <c r="E34" s="396"/>
      <c r="F34" s="396"/>
      <c r="G34" s="400"/>
      <c r="H34" s="400"/>
      <c r="I34" s="400"/>
      <c r="J34" s="400"/>
      <c r="K34" s="400"/>
      <c r="L34" s="400"/>
      <c r="M34" s="400"/>
      <c r="N34" s="400"/>
      <c r="O34" s="399"/>
      <c r="P34" s="399"/>
      <c r="Q34" s="399"/>
      <c r="R34" s="399"/>
      <c r="S34" s="399"/>
      <c r="T34" s="399"/>
      <c r="U34" s="399"/>
      <c r="V34" s="398"/>
    </row>
    <row r="35" spans="1:22" ht="10.5" customHeight="1" x14ac:dyDescent="0.2">
      <c r="A35" s="400"/>
      <c r="B35" s="400"/>
      <c r="C35" s="400"/>
      <c r="D35" s="400"/>
      <c r="E35" s="396"/>
      <c r="F35" s="396"/>
      <c r="G35" s="400"/>
      <c r="H35" s="400"/>
      <c r="I35" s="400"/>
      <c r="J35" s="400"/>
      <c r="K35" s="400"/>
      <c r="L35" s="400"/>
      <c r="M35" s="400"/>
      <c r="N35" s="400"/>
      <c r="O35" s="399"/>
      <c r="P35" s="399"/>
      <c r="Q35" s="399"/>
      <c r="R35" s="399"/>
      <c r="S35" s="399"/>
      <c r="T35" s="399"/>
      <c r="U35" s="399"/>
      <c r="V35" s="398"/>
    </row>
    <row r="36" spans="1:22" ht="10.5" customHeight="1" x14ac:dyDescent="0.2">
      <c r="A36" s="400"/>
      <c r="B36" s="400"/>
      <c r="C36" s="400"/>
      <c r="D36" s="400"/>
      <c r="E36" s="396"/>
      <c r="F36" s="396"/>
      <c r="G36" s="400"/>
      <c r="H36" s="400"/>
      <c r="I36" s="400"/>
      <c r="J36" s="400"/>
      <c r="K36" s="400"/>
      <c r="L36" s="400"/>
      <c r="M36" s="400"/>
      <c r="N36" s="400"/>
      <c r="O36" s="399"/>
      <c r="P36" s="399"/>
      <c r="Q36" s="399"/>
      <c r="R36" s="399"/>
      <c r="S36" s="399"/>
      <c r="T36" s="399"/>
      <c r="U36" s="399"/>
      <c r="V36" s="398"/>
    </row>
    <row r="37" spans="1:22" ht="10.5" customHeight="1" x14ac:dyDescent="0.2">
      <c r="A37" s="400"/>
      <c r="B37" s="400"/>
      <c r="C37" s="400"/>
      <c r="D37" s="400"/>
      <c r="E37" s="396"/>
      <c r="F37" s="396"/>
      <c r="G37" s="400"/>
      <c r="H37" s="400"/>
      <c r="I37" s="400"/>
      <c r="J37" s="400"/>
      <c r="K37" s="400"/>
      <c r="L37" s="400"/>
      <c r="M37" s="400"/>
      <c r="N37" s="400"/>
      <c r="O37" s="399"/>
      <c r="P37" s="399"/>
      <c r="Q37" s="399"/>
      <c r="R37" s="399"/>
      <c r="S37" s="399"/>
      <c r="T37" s="399"/>
      <c r="U37" s="399"/>
      <c r="V37" s="398"/>
    </row>
    <row r="38" spans="1:22" ht="10.5" customHeight="1" x14ac:dyDescent="0.2">
      <c r="A38" s="400"/>
      <c r="B38" s="400"/>
      <c r="C38" s="400"/>
      <c r="D38" s="400"/>
      <c r="E38" s="396"/>
      <c r="F38" s="396"/>
      <c r="G38" s="400"/>
      <c r="H38" s="400"/>
      <c r="I38" s="400"/>
      <c r="J38" s="400"/>
      <c r="K38" s="400"/>
      <c r="L38" s="400"/>
      <c r="M38" s="400"/>
      <c r="N38" s="400"/>
      <c r="O38" s="399"/>
      <c r="P38" s="399"/>
      <c r="Q38" s="399"/>
      <c r="R38" s="399"/>
      <c r="S38" s="399"/>
      <c r="T38" s="399"/>
      <c r="U38" s="399"/>
      <c r="V38" s="398"/>
    </row>
    <row r="39" spans="1:22" ht="10.5" customHeight="1" x14ac:dyDescent="0.2">
      <c r="A39" s="400"/>
      <c r="B39" s="400"/>
      <c r="C39" s="400"/>
      <c r="D39" s="400"/>
      <c r="E39" s="396"/>
      <c r="F39" s="396"/>
      <c r="G39" s="400"/>
      <c r="H39" s="400"/>
      <c r="I39" s="400"/>
      <c r="J39" s="400"/>
      <c r="K39" s="400"/>
      <c r="L39" s="400"/>
      <c r="M39" s="400"/>
      <c r="N39" s="400"/>
      <c r="O39" s="399"/>
      <c r="P39" s="399"/>
      <c r="Q39" s="399"/>
      <c r="R39" s="399"/>
      <c r="S39" s="399"/>
      <c r="T39" s="399"/>
      <c r="U39" s="399"/>
      <c r="V39" s="398"/>
    </row>
    <row r="40" spans="1:22" ht="10.5" customHeight="1" x14ac:dyDescent="0.2">
      <c r="A40" s="400"/>
      <c r="B40" s="400"/>
      <c r="C40" s="400"/>
      <c r="D40" s="400"/>
      <c r="E40" s="396"/>
      <c r="F40" s="396"/>
      <c r="G40" s="400"/>
      <c r="H40" s="400"/>
      <c r="I40" s="400"/>
      <c r="J40" s="400"/>
      <c r="K40" s="400"/>
      <c r="L40" s="400"/>
      <c r="M40" s="400"/>
      <c r="N40" s="400"/>
      <c r="O40" s="397"/>
      <c r="P40" s="397"/>
      <c r="Q40" s="397"/>
      <c r="R40" s="397"/>
      <c r="S40" s="397"/>
      <c r="T40" s="397"/>
      <c r="U40" s="397"/>
      <c r="V40" s="398"/>
    </row>
    <row r="41" spans="1:22" ht="10.5" customHeight="1" x14ac:dyDescent="0.2">
      <c r="A41" s="401"/>
      <c r="B41" s="402"/>
      <c r="C41" s="402"/>
      <c r="D41" s="402"/>
      <c r="E41" s="396"/>
      <c r="F41" s="396"/>
      <c r="G41" s="402"/>
      <c r="H41" s="402"/>
      <c r="I41" s="402"/>
      <c r="J41" s="402"/>
      <c r="K41" s="402"/>
      <c r="L41" s="402"/>
      <c r="M41" s="402"/>
      <c r="N41" s="400"/>
      <c r="O41" s="397"/>
      <c r="P41" s="397"/>
      <c r="Q41" s="399"/>
      <c r="R41" s="399"/>
      <c r="S41" s="399"/>
      <c r="T41" s="399"/>
      <c r="U41" s="399"/>
      <c r="V41" s="398"/>
    </row>
    <row r="42" spans="1:22" ht="10.5" customHeight="1" x14ac:dyDescent="0.2">
      <c r="A42" s="400"/>
      <c r="B42" s="400"/>
      <c r="C42" s="400"/>
      <c r="D42" s="400"/>
      <c r="E42" s="396"/>
      <c r="F42" s="396"/>
      <c r="G42" s="400"/>
      <c r="H42" s="400"/>
      <c r="I42" s="400"/>
      <c r="J42" s="400"/>
      <c r="K42" s="400"/>
      <c r="L42" s="400"/>
      <c r="M42" s="400"/>
      <c r="N42" s="400"/>
      <c r="O42" s="399"/>
      <c r="P42" s="399"/>
      <c r="Q42" s="399"/>
      <c r="R42" s="399"/>
      <c r="S42" s="399"/>
      <c r="T42" s="399"/>
      <c r="U42" s="399"/>
      <c r="V42" s="398"/>
    </row>
    <row r="43" spans="1:22" ht="10.5" customHeight="1" x14ac:dyDescent="0.2">
      <c r="A43" s="400"/>
      <c r="B43" s="400"/>
      <c r="C43" s="400"/>
      <c r="D43" s="400"/>
      <c r="E43" s="396"/>
      <c r="F43" s="396"/>
      <c r="G43" s="400"/>
      <c r="H43" s="400"/>
      <c r="I43" s="400"/>
      <c r="J43" s="400"/>
      <c r="K43" s="400"/>
      <c r="L43" s="400"/>
      <c r="M43" s="400"/>
      <c r="N43" s="400"/>
      <c r="O43" s="399"/>
      <c r="P43" s="399"/>
      <c r="Q43" s="399"/>
      <c r="R43" s="399"/>
      <c r="S43" s="399"/>
      <c r="T43" s="399"/>
      <c r="U43" s="399"/>
      <c r="V43" s="398"/>
    </row>
    <row r="44" spans="1:22" ht="10.5" customHeight="1" x14ac:dyDescent="0.2">
      <c r="A44" s="401"/>
      <c r="B44" s="402"/>
      <c r="C44" s="402"/>
      <c r="D44" s="402"/>
      <c r="E44" s="396"/>
      <c r="F44" s="396"/>
      <c r="G44" s="402"/>
      <c r="H44" s="402"/>
      <c r="I44" s="402"/>
      <c r="J44" s="402"/>
      <c r="K44" s="402"/>
      <c r="L44" s="402"/>
      <c r="M44" s="402"/>
      <c r="N44" s="400"/>
      <c r="O44" s="399"/>
      <c r="P44" s="399"/>
      <c r="Q44" s="399"/>
      <c r="R44" s="399"/>
      <c r="S44" s="399"/>
      <c r="T44" s="399"/>
      <c r="U44" s="399"/>
      <c r="V44" s="398"/>
    </row>
    <row r="45" spans="1:22" ht="10.5" customHeight="1" x14ac:dyDescent="0.2">
      <c r="A45" s="401"/>
      <c r="B45" s="402"/>
      <c r="C45" s="402"/>
      <c r="D45" s="402"/>
      <c r="E45" s="396"/>
      <c r="F45" s="396"/>
      <c r="G45" s="402"/>
      <c r="H45" s="402"/>
      <c r="I45" s="402"/>
      <c r="J45" s="402"/>
      <c r="K45" s="402"/>
      <c r="L45" s="402"/>
      <c r="M45" s="402"/>
      <c r="N45" s="400"/>
      <c r="O45" s="399"/>
      <c r="P45" s="399"/>
      <c r="Q45" s="399"/>
      <c r="R45" s="399"/>
      <c r="S45" s="399"/>
      <c r="T45" s="399"/>
      <c r="U45" s="399"/>
      <c r="V45" s="398"/>
    </row>
    <row r="46" spans="1:22" ht="10.5" customHeight="1" x14ac:dyDescent="0.2">
      <c r="A46" s="401"/>
      <c r="N46" s="400"/>
      <c r="O46" s="399"/>
      <c r="P46" s="399"/>
      <c r="Q46" s="399"/>
      <c r="R46" s="399"/>
      <c r="S46" s="399"/>
      <c r="T46" s="399"/>
      <c r="U46" s="399"/>
      <c r="V46" s="398"/>
    </row>
    <row r="47" spans="1:22" ht="10.5" customHeight="1" x14ac:dyDescent="0.2">
      <c r="A47" s="401"/>
      <c r="N47" s="400"/>
      <c r="O47" s="399"/>
      <c r="P47" s="399"/>
      <c r="Q47" s="399"/>
      <c r="R47" s="399"/>
      <c r="S47" s="399"/>
      <c r="T47" s="399"/>
      <c r="U47" s="399"/>
      <c r="V47" s="398"/>
    </row>
    <row r="48" spans="1:22" ht="10.5" customHeight="1" x14ac:dyDescent="0.2">
      <c r="A48" s="401"/>
      <c r="N48" s="400"/>
      <c r="O48" s="399"/>
      <c r="P48" s="399"/>
      <c r="Q48" s="399"/>
      <c r="R48" s="399"/>
      <c r="S48" s="399"/>
      <c r="T48" s="399"/>
      <c r="U48" s="399"/>
      <c r="V48" s="398"/>
    </row>
    <row r="49" spans="1:46" ht="10.5" customHeight="1" x14ac:dyDescent="0.2">
      <c r="A49" s="401"/>
      <c r="N49" s="400"/>
      <c r="O49" s="399"/>
      <c r="P49" s="393"/>
      <c r="Q49" s="393"/>
      <c r="R49" s="393"/>
      <c r="S49" s="393"/>
      <c r="T49" s="393"/>
      <c r="U49" s="393"/>
      <c r="V49" s="393"/>
    </row>
    <row r="50" spans="1:46" ht="10.5" customHeight="1" x14ac:dyDescent="0.2">
      <c r="A50" s="401"/>
      <c r="N50" s="400"/>
      <c r="O50" s="399"/>
      <c r="P50" s="393"/>
      <c r="Q50" s="393"/>
      <c r="R50" s="393"/>
      <c r="S50" s="393"/>
      <c r="T50" s="393"/>
      <c r="U50" s="393"/>
      <c r="V50" s="393"/>
      <c r="W50" s="393"/>
      <c r="X50" s="393"/>
      <c r="Y50" s="393"/>
      <c r="Z50" s="393"/>
      <c r="AA50" s="393"/>
      <c r="AB50" s="393"/>
      <c r="AC50" s="393"/>
      <c r="AD50" s="393"/>
      <c r="AE50" s="393"/>
      <c r="AF50" s="393"/>
      <c r="AG50" s="393"/>
      <c r="AH50" s="393"/>
      <c r="AI50" s="393"/>
      <c r="AJ50" s="393"/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</row>
    <row r="51" spans="1:46" ht="10.5" customHeight="1" x14ac:dyDescent="0.2">
      <c r="A51" s="396"/>
      <c r="N51" s="400"/>
      <c r="O51" s="399"/>
      <c r="P51" s="403"/>
      <c r="Q51" s="403"/>
      <c r="R51" s="403"/>
      <c r="S51" s="403"/>
      <c r="T51" s="403"/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403"/>
      <c r="AI51" s="403"/>
      <c r="AJ51" s="403"/>
      <c r="AK51" s="403"/>
      <c r="AL51" s="403"/>
      <c r="AM51" s="403"/>
      <c r="AN51" s="403"/>
      <c r="AO51" s="403"/>
      <c r="AP51" s="403"/>
      <c r="AQ51" s="403"/>
      <c r="AR51" s="403"/>
      <c r="AS51" s="403"/>
      <c r="AT51" s="403"/>
    </row>
    <row r="52" spans="1:46" ht="10.5" customHeight="1" x14ac:dyDescent="0.2">
      <c r="A52" s="396"/>
      <c r="N52" s="400"/>
      <c r="O52" s="399"/>
      <c r="P52" s="403"/>
      <c r="Q52" s="403"/>
      <c r="R52" s="403"/>
      <c r="S52" s="403"/>
      <c r="T52" s="403"/>
      <c r="U52" s="403"/>
      <c r="V52" s="403"/>
      <c r="W52" s="403"/>
      <c r="X52" s="403"/>
      <c r="Y52" s="403"/>
      <c r="Z52" s="403"/>
      <c r="AA52" s="403"/>
      <c r="AB52" s="403"/>
      <c r="AC52" s="403"/>
      <c r="AD52" s="403"/>
      <c r="AE52" s="403"/>
      <c r="AF52" s="403"/>
      <c r="AG52" s="403"/>
      <c r="AH52" s="403"/>
      <c r="AI52" s="403"/>
      <c r="AJ52" s="403"/>
      <c r="AK52" s="403"/>
      <c r="AL52" s="403"/>
      <c r="AM52" s="403"/>
      <c r="AN52" s="403"/>
      <c r="AO52" s="403"/>
      <c r="AP52" s="403"/>
      <c r="AQ52" s="403"/>
      <c r="AR52" s="403"/>
      <c r="AS52" s="403"/>
      <c r="AT52" s="403"/>
    </row>
    <row r="53" spans="1:46" ht="10.5" customHeight="1" x14ac:dyDescent="0.2">
      <c r="A53" s="404"/>
      <c r="B53" s="404"/>
      <c r="C53" s="404"/>
      <c r="D53" s="404"/>
      <c r="E53" s="396"/>
      <c r="F53" s="396"/>
      <c r="G53" s="404"/>
      <c r="H53" s="404"/>
      <c r="I53" s="404"/>
      <c r="J53" s="404"/>
      <c r="L53" s="404"/>
      <c r="M53" s="404"/>
      <c r="N53" s="400"/>
      <c r="O53" s="399"/>
      <c r="T53" s="403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  <c r="AG53" s="403"/>
      <c r="AH53" s="403"/>
      <c r="AI53" s="403"/>
      <c r="AJ53" s="403"/>
      <c r="AK53" s="403"/>
      <c r="AL53" s="403"/>
      <c r="AM53" s="403"/>
      <c r="AN53" s="403"/>
      <c r="AO53" s="403"/>
      <c r="AP53" s="403"/>
      <c r="AQ53" s="403"/>
      <c r="AR53" s="403"/>
      <c r="AS53" s="403"/>
      <c r="AT53" s="403"/>
    </row>
    <row r="54" spans="1:46" ht="10.5" customHeight="1" x14ac:dyDescent="0.2">
      <c r="A54" s="404"/>
      <c r="B54" s="404"/>
      <c r="C54" s="404"/>
      <c r="D54" s="404"/>
      <c r="E54" s="396"/>
      <c r="F54" s="396"/>
      <c r="G54" s="404"/>
      <c r="H54" s="404"/>
      <c r="I54" s="404"/>
      <c r="J54" s="404"/>
      <c r="L54" s="404"/>
      <c r="M54" s="404"/>
      <c r="N54" s="400"/>
      <c r="O54" s="399"/>
      <c r="T54" s="403"/>
      <c r="U54" s="403"/>
      <c r="V54" s="403"/>
      <c r="W54" s="403"/>
      <c r="X54" s="403"/>
      <c r="Y54" s="403"/>
      <c r="Z54" s="403"/>
      <c r="AA54" s="403"/>
      <c r="AB54" s="403"/>
      <c r="AC54" s="403"/>
      <c r="AD54" s="403"/>
      <c r="AE54" s="403"/>
      <c r="AF54" s="403"/>
      <c r="AG54" s="403"/>
      <c r="AH54" s="403"/>
      <c r="AI54" s="403"/>
      <c r="AJ54" s="403"/>
      <c r="AK54" s="403"/>
      <c r="AL54" s="403"/>
      <c r="AM54" s="403"/>
      <c r="AN54" s="403"/>
      <c r="AO54" s="403"/>
      <c r="AP54" s="403"/>
      <c r="AQ54" s="403"/>
      <c r="AR54" s="403"/>
      <c r="AS54" s="403"/>
      <c r="AT54" s="403"/>
    </row>
    <row r="55" spans="1:46" ht="10.5" customHeight="1" x14ac:dyDescent="0.2">
      <c r="A55" s="404"/>
      <c r="B55" s="404"/>
      <c r="C55" s="404"/>
      <c r="D55" s="404"/>
      <c r="E55" s="396"/>
      <c r="F55" s="396"/>
      <c r="G55" s="404"/>
      <c r="H55" s="404"/>
      <c r="I55" s="404"/>
      <c r="J55" s="404"/>
      <c r="N55" s="400"/>
      <c r="O55" s="399"/>
      <c r="T55" s="403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403"/>
      <c r="AF55" s="403"/>
      <c r="AG55" s="403"/>
      <c r="AH55" s="403"/>
      <c r="AI55" s="403"/>
      <c r="AJ55" s="403"/>
      <c r="AK55" s="403"/>
      <c r="AL55" s="403"/>
      <c r="AM55" s="403"/>
      <c r="AN55" s="403"/>
      <c r="AO55" s="403"/>
      <c r="AP55" s="403"/>
      <c r="AQ55" s="403"/>
      <c r="AR55" s="403"/>
      <c r="AS55" s="403"/>
      <c r="AT55" s="403"/>
    </row>
    <row r="56" spans="1:46" ht="10.5" customHeight="1" x14ac:dyDescent="0.2">
      <c r="A56" s="404"/>
      <c r="B56" s="404"/>
      <c r="C56" s="404"/>
      <c r="D56" s="404"/>
      <c r="E56" s="396"/>
      <c r="F56" s="396"/>
      <c r="G56" s="404"/>
      <c r="H56" s="404"/>
      <c r="I56" s="404"/>
      <c r="J56" s="404"/>
      <c r="N56" s="400"/>
      <c r="O56" s="399"/>
      <c r="T56" s="403"/>
      <c r="U56" s="403"/>
      <c r="V56" s="403"/>
      <c r="W56" s="403"/>
      <c r="X56" s="403"/>
      <c r="Y56" s="403"/>
      <c r="Z56" s="403"/>
      <c r="AA56" s="403"/>
      <c r="AB56" s="403"/>
      <c r="AC56" s="403"/>
      <c r="AD56" s="403"/>
      <c r="AE56" s="403"/>
      <c r="AF56" s="403"/>
      <c r="AG56" s="403"/>
      <c r="AH56" s="403"/>
      <c r="AI56" s="403"/>
      <c r="AJ56" s="403"/>
      <c r="AK56" s="403"/>
      <c r="AL56" s="403"/>
      <c r="AM56" s="403"/>
      <c r="AN56" s="403"/>
      <c r="AO56" s="403"/>
      <c r="AP56" s="403"/>
      <c r="AQ56" s="403"/>
      <c r="AR56" s="403"/>
      <c r="AS56" s="403"/>
      <c r="AT56" s="403"/>
    </row>
    <row r="57" spans="1:46" ht="10.5" customHeight="1" x14ac:dyDescent="0.2">
      <c r="A57" s="404"/>
      <c r="B57" s="404"/>
      <c r="C57" s="404"/>
      <c r="D57" s="404"/>
      <c r="E57" s="396"/>
      <c r="F57" s="396"/>
      <c r="G57" s="404"/>
      <c r="H57" s="404"/>
      <c r="I57" s="404"/>
      <c r="J57" s="404"/>
      <c r="N57" s="400"/>
      <c r="O57" s="399"/>
      <c r="T57" s="405"/>
      <c r="U57" s="405"/>
      <c r="V57" s="405"/>
      <c r="W57" s="405"/>
      <c r="X57" s="405"/>
      <c r="Y57" s="405"/>
      <c r="Z57" s="405"/>
      <c r="AA57" s="405"/>
      <c r="AB57" s="405"/>
      <c r="AC57" s="405"/>
      <c r="AD57" s="405"/>
      <c r="AE57" s="405"/>
      <c r="AF57" s="405"/>
      <c r="AG57" s="405"/>
      <c r="AH57" s="405"/>
      <c r="AI57" s="405"/>
      <c r="AJ57" s="405"/>
      <c r="AK57" s="405"/>
      <c r="AL57" s="405"/>
      <c r="AM57" s="405"/>
      <c r="AN57" s="405"/>
      <c r="AO57" s="405"/>
      <c r="AP57" s="405"/>
      <c r="AQ57" s="405"/>
      <c r="AR57" s="405"/>
      <c r="AS57" s="405"/>
      <c r="AT57" s="405"/>
    </row>
    <row r="58" spans="1:46" ht="10.5" customHeight="1" x14ac:dyDescent="0.2">
      <c r="A58" s="404"/>
      <c r="B58" s="404"/>
      <c r="C58" s="404"/>
      <c r="D58" s="404"/>
      <c r="E58" s="396"/>
      <c r="F58" s="396"/>
      <c r="G58" s="404"/>
      <c r="H58" s="404"/>
      <c r="I58" s="404"/>
      <c r="J58" s="404"/>
      <c r="N58" s="400"/>
      <c r="O58" s="399"/>
      <c r="T58" s="405"/>
      <c r="U58" s="405"/>
      <c r="V58" s="405"/>
      <c r="W58" s="405"/>
      <c r="X58" s="405"/>
      <c r="Y58" s="405"/>
      <c r="Z58" s="405"/>
      <c r="AA58" s="405"/>
      <c r="AB58" s="405"/>
      <c r="AC58" s="405"/>
      <c r="AD58" s="405"/>
      <c r="AE58" s="405"/>
      <c r="AF58" s="405"/>
      <c r="AG58" s="405"/>
      <c r="AH58" s="405"/>
      <c r="AI58" s="405"/>
      <c r="AJ58" s="405"/>
      <c r="AK58" s="405"/>
      <c r="AL58" s="405"/>
      <c r="AM58" s="405"/>
      <c r="AN58" s="405"/>
      <c r="AO58" s="405"/>
      <c r="AP58" s="405"/>
      <c r="AQ58" s="405"/>
      <c r="AR58" s="405"/>
      <c r="AS58" s="405"/>
      <c r="AT58" s="405"/>
    </row>
    <row r="59" spans="1:46" ht="10.5" customHeight="1" x14ac:dyDescent="0.2">
      <c r="A59" s="406"/>
      <c r="B59" s="406"/>
      <c r="C59" s="406"/>
      <c r="D59" s="406"/>
      <c r="E59" s="396"/>
      <c r="F59" s="396"/>
      <c r="G59" s="406"/>
      <c r="H59" s="406"/>
      <c r="I59" s="406"/>
      <c r="J59" s="406"/>
      <c r="O59" s="399"/>
      <c r="T59" s="405"/>
      <c r="U59" s="405"/>
      <c r="V59" s="405"/>
      <c r="W59" s="405"/>
      <c r="X59" s="405"/>
      <c r="Y59" s="405"/>
      <c r="Z59" s="405"/>
      <c r="AA59" s="405"/>
      <c r="AB59" s="405"/>
      <c r="AC59" s="405"/>
      <c r="AD59" s="405"/>
      <c r="AE59" s="405"/>
      <c r="AF59" s="405"/>
      <c r="AG59" s="405"/>
      <c r="AH59" s="405"/>
      <c r="AI59" s="405"/>
      <c r="AJ59" s="405"/>
      <c r="AK59" s="405"/>
      <c r="AL59" s="405"/>
      <c r="AM59" s="405"/>
      <c r="AN59" s="405"/>
      <c r="AO59" s="405"/>
      <c r="AP59" s="405"/>
      <c r="AQ59" s="405"/>
      <c r="AR59" s="405"/>
      <c r="AS59" s="405"/>
      <c r="AT59" s="405"/>
    </row>
    <row r="60" spans="1:46" ht="10.5" customHeight="1" x14ac:dyDescent="0.2">
      <c r="A60" s="406"/>
      <c r="B60" s="406"/>
      <c r="C60" s="406"/>
      <c r="D60" s="406"/>
      <c r="E60" s="396"/>
      <c r="F60" s="396"/>
      <c r="G60" s="406"/>
      <c r="H60" s="406"/>
      <c r="I60" s="406"/>
      <c r="J60" s="406"/>
      <c r="O60" s="399"/>
      <c r="P60" s="407"/>
      <c r="Q60" s="407"/>
      <c r="R60" s="407"/>
      <c r="S60" s="407"/>
      <c r="T60" s="407"/>
      <c r="U60" s="407"/>
      <c r="V60" s="407"/>
      <c r="W60" s="407"/>
      <c r="X60" s="407"/>
      <c r="Y60" s="407"/>
      <c r="Z60" s="407"/>
      <c r="AA60" s="407"/>
      <c r="AB60" s="407"/>
      <c r="AC60" s="407"/>
      <c r="AD60" s="407"/>
      <c r="AE60" s="407"/>
      <c r="AF60" s="407"/>
      <c r="AG60" s="407"/>
      <c r="AH60" s="407"/>
      <c r="AI60" s="407"/>
      <c r="AJ60" s="407"/>
      <c r="AK60" s="407"/>
      <c r="AL60" s="407"/>
      <c r="AM60" s="407"/>
      <c r="AN60" s="407"/>
      <c r="AO60" s="407"/>
      <c r="AP60" s="407"/>
      <c r="AQ60" s="407"/>
      <c r="AR60" s="407"/>
      <c r="AS60" s="407"/>
      <c r="AT60" s="407"/>
    </row>
    <row r="61" spans="1:46" ht="10.5" customHeight="1" x14ac:dyDescent="0.2">
      <c r="A61" s="406"/>
      <c r="B61" s="406"/>
      <c r="C61" s="406"/>
      <c r="D61" s="406"/>
      <c r="E61" s="396"/>
      <c r="F61" s="396"/>
      <c r="G61" s="406"/>
      <c r="H61" s="406"/>
      <c r="I61" s="406"/>
      <c r="J61" s="406"/>
      <c r="O61" s="399"/>
      <c r="P61" s="393"/>
      <c r="Q61" s="393"/>
      <c r="R61" s="393"/>
      <c r="S61" s="393"/>
      <c r="T61" s="393"/>
      <c r="U61" s="393"/>
      <c r="V61" s="393"/>
      <c r="W61" s="393"/>
      <c r="X61" s="393"/>
      <c r="Y61" s="393"/>
      <c r="Z61" s="393"/>
      <c r="AA61" s="393"/>
      <c r="AB61" s="393"/>
      <c r="AC61" s="393"/>
      <c r="AD61" s="393"/>
      <c r="AE61" s="393"/>
      <c r="AF61" s="393"/>
      <c r="AG61" s="393"/>
      <c r="AH61" s="393"/>
      <c r="AI61" s="393"/>
      <c r="AJ61" s="393"/>
      <c r="AK61" s="393"/>
      <c r="AL61" s="393"/>
      <c r="AM61" s="393"/>
      <c r="AN61" s="393"/>
      <c r="AO61" s="393"/>
      <c r="AP61" s="393"/>
      <c r="AQ61" s="393"/>
      <c r="AR61" s="393"/>
      <c r="AS61" s="393"/>
      <c r="AT61" s="393"/>
    </row>
    <row r="62" spans="1:46" ht="10.5" customHeight="1" x14ac:dyDescent="0.2">
      <c r="A62" s="408"/>
      <c r="B62" s="408"/>
      <c r="C62" s="408"/>
      <c r="D62" s="408"/>
      <c r="E62" s="396"/>
      <c r="F62" s="396"/>
      <c r="G62" s="408"/>
      <c r="H62" s="408"/>
      <c r="I62" s="408"/>
      <c r="J62" s="408"/>
      <c r="K62" s="408"/>
      <c r="L62" s="408"/>
      <c r="M62" s="408"/>
      <c r="N62" s="408"/>
      <c r="O62" s="399"/>
      <c r="P62" s="403"/>
      <c r="Q62" s="403"/>
      <c r="R62" s="403"/>
      <c r="S62" s="403"/>
      <c r="T62" s="403"/>
      <c r="U62" s="403"/>
      <c r="V62" s="403"/>
      <c r="W62" s="403"/>
      <c r="X62" s="403"/>
      <c r="Y62" s="403"/>
      <c r="Z62" s="403"/>
      <c r="AA62" s="403"/>
      <c r="AB62" s="403"/>
      <c r="AC62" s="403"/>
      <c r="AD62" s="403"/>
      <c r="AE62" s="403"/>
      <c r="AF62" s="403"/>
      <c r="AG62" s="403"/>
      <c r="AH62" s="403"/>
      <c r="AI62" s="403"/>
      <c r="AJ62" s="403"/>
      <c r="AK62" s="403"/>
      <c r="AL62" s="403"/>
      <c r="AM62" s="403"/>
      <c r="AN62" s="403"/>
      <c r="AO62" s="403"/>
      <c r="AP62" s="403"/>
      <c r="AQ62" s="403"/>
      <c r="AR62" s="403"/>
      <c r="AS62" s="403"/>
      <c r="AT62" s="403"/>
    </row>
    <row r="63" spans="1:46" ht="10.5" customHeight="1" x14ac:dyDescent="0.2">
      <c r="A63" s="403"/>
      <c r="B63" s="403"/>
      <c r="C63" s="403"/>
      <c r="D63" s="403"/>
      <c r="E63" s="403"/>
      <c r="F63" s="403"/>
      <c r="G63" s="403"/>
      <c r="H63" s="403"/>
      <c r="I63" s="403"/>
      <c r="J63" s="403"/>
      <c r="K63" s="403"/>
      <c r="L63" s="403"/>
      <c r="M63" s="403"/>
      <c r="N63" s="403"/>
      <c r="O63" s="399"/>
      <c r="P63" s="403"/>
      <c r="Q63" s="403"/>
      <c r="R63" s="403"/>
      <c r="S63" s="403"/>
      <c r="T63" s="403"/>
      <c r="U63" s="403"/>
      <c r="V63" s="403"/>
      <c r="W63" s="403"/>
      <c r="X63" s="403"/>
      <c r="Y63" s="403"/>
      <c r="Z63" s="403"/>
      <c r="AA63" s="403"/>
      <c r="AB63" s="403"/>
      <c r="AC63" s="403"/>
      <c r="AD63" s="403"/>
      <c r="AE63" s="403"/>
      <c r="AF63" s="403"/>
      <c r="AG63" s="403"/>
      <c r="AH63" s="403"/>
      <c r="AI63" s="403"/>
      <c r="AJ63" s="403"/>
      <c r="AK63" s="403"/>
      <c r="AL63" s="403"/>
      <c r="AM63" s="403"/>
      <c r="AN63" s="403"/>
      <c r="AO63" s="403"/>
      <c r="AP63" s="403"/>
      <c r="AQ63" s="403"/>
      <c r="AR63" s="403"/>
      <c r="AS63" s="403"/>
      <c r="AT63" s="403"/>
    </row>
    <row r="64" spans="1:46" ht="10.5" customHeight="1" x14ac:dyDescent="0.2">
      <c r="A64" s="403"/>
      <c r="B64" s="403"/>
      <c r="C64" s="403"/>
      <c r="D64" s="403"/>
      <c r="E64" s="403"/>
      <c r="F64" s="403"/>
      <c r="G64" s="403"/>
      <c r="H64" s="403"/>
      <c r="I64" s="403"/>
      <c r="J64" s="403"/>
      <c r="K64" s="403"/>
      <c r="L64" s="403"/>
      <c r="M64" s="403"/>
      <c r="N64" s="403"/>
      <c r="O64" s="399"/>
      <c r="P64" s="403"/>
      <c r="Q64" s="403"/>
      <c r="R64" s="403"/>
      <c r="S64" s="403"/>
      <c r="T64" s="403"/>
      <c r="U64" s="403"/>
      <c r="V64" s="403"/>
      <c r="W64" s="403"/>
      <c r="X64" s="403"/>
      <c r="Y64" s="403"/>
      <c r="Z64" s="403"/>
      <c r="AA64" s="403"/>
      <c r="AB64" s="403"/>
      <c r="AC64" s="403"/>
      <c r="AD64" s="403"/>
      <c r="AE64" s="403"/>
      <c r="AF64" s="403"/>
      <c r="AG64" s="403"/>
      <c r="AH64" s="403"/>
      <c r="AI64" s="403"/>
      <c r="AJ64" s="403"/>
      <c r="AK64" s="403"/>
      <c r="AL64" s="403"/>
      <c r="AM64" s="403"/>
      <c r="AN64" s="403"/>
      <c r="AO64" s="403"/>
      <c r="AP64" s="403"/>
      <c r="AQ64" s="403"/>
      <c r="AR64" s="403"/>
      <c r="AS64" s="403"/>
      <c r="AT64" s="403"/>
    </row>
    <row r="65" spans="1:46" ht="10.5" customHeight="1" x14ac:dyDescent="0.2">
      <c r="A65" s="403"/>
      <c r="B65" s="403"/>
      <c r="C65" s="403"/>
      <c r="D65" s="403"/>
      <c r="E65" s="403"/>
      <c r="F65" s="403"/>
      <c r="G65" s="403"/>
      <c r="H65" s="403"/>
      <c r="I65" s="403"/>
      <c r="J65" s="403"/>
      <c r="K65" s="403"/>
      <c r="L65" s="403"/>
      <c r="M65" s="403"/>
      <c r="N65" s="403"/>
      <c r="O65" s="403"/>
      <c r="P65" s="403"/>
      <c r="Q65" s="403"/>
      <c r="R65" s="403"/>
      <c r="S65" s="403"/>
      <c r="T65" s="403"/>
      <c r="U65" s="403"/>
      <c r="V65" s="403"/>
      <c r="W65" s="403"/>
      <c r="X65" s="403"/>
      <c r="Y65" s="403"/>
      <c r="Z65" s="403"/>
      <c r="AA65" s="403"/>
      <c r="AB65" s="403"/>
      <c r="AC65" s="403"/>
      <c r="AD65" s="403"/>
      <c r="AE65" s="403"/>
      <c r="AF65" s="403"/>
      <c r="AG65" s="403"/>
      <c r="AH65" s="403"/>
      <c r="AI65" s="403"/>
      <c r="AJ65" s="403"/>
      <c r="AK65" s="403"/>
      <c r="AL65" s="403"/>
      <c r="AM65" s="403"/>
      <c r="AN65" s="403"/>
      <c r="AO65" s="403"/>
      <c r="AP65" s="403"/>
      <c r="AQ65" s="403"/>
      <c r="AR65" s="403"/>
      <c r="AS65" s="403"/>
      <c r="AT65" s="403"/>
    </row>
    <row r="66" spans="1:46" ht="10.5" customHeight="1" x14ac:dyDescent="0.2">
      <c r="A66" s="403"/>
      <c r="B66" s="403"/>
      <c r="C66" s="403"/>
      <c r="D66" s="403"/>
      <c r="E66" s="403"/>
      <c r="F66" s="403"/>
      <c r="G66" s="403"/>
      <c r="H66" s="403"/>
      <c r="I66" s="403"/>
      <c r="J66" s="403"/>
      <c r="K66" s="403"/>
      <c r="L66" s="403"/>
      <c r="M66" s="403"/>
      <c r="N66" s="403"/>
      <c r="O66" s="403"/>
      <c r="P66" s="403"/>
      <c r="Q66" s="403"/>
      <c r="R66" s="403"/>
      <c r="S66" s="403"/>
      <c r="T66" s="403"/>
      <c r="U66" s="403"/>
      <c r="V66" s="403"/>
      <c r="W66" s="403"/>
      <c r="X66" s="403"/>
      <c r="Y66" s="403"/>
      <c r="Z66" s="403"/>
      <c r="AA66" s="403"/>
      <c r="AB66" s="403"/>
      <c r="AC66" s="403"/>
      <c r="AD66" s="403"/>
      <c r="AE66" s="403"/>
      <c r="AF66" s="403"/>
      <c r="AG66" s="403"/>
      <c r="AH66" s="403"/>
      <c r="AI66" s="403"/>
      <c r="AJ66" s="403"/>
      <c r="AK66" s="403"/>
      <c r="AL66" s="403"/>
      <c r="AM66" s="403"/>
      <c r="AN66" s="403"/>
      <c r="AO66" s="403"/>
      <c r="AP66" s="403"/>
      <c r="AQ66" s="403"/>
      <c r="AR66" s="403"/>
      <c r="AS66" s="403"/>
      <c r="AT66" s="403"/>
    </row>
    <row r="67" spans="1:46" ht="10.5" customHeight="1" x14ac:dyDescent="0.2">
      <c r="A67" s="405"/>
      <c r="B67" s="405"/>
      <c r="C67" s="405"/>
      <c r="D67" s="405"/>
      <c r="E67" s="405"/>
      <c r="F67" s="405"/>
      <c r="G67" s="405"/>
      <c r="H67" s="405"/>
      <c r="I67" s="405"/>
      <c r="J67" s="405"/>
      <c r="K67" s="405"/>
      <c r="L67" s="405"/>
      <c r="M67" s="405"/>
      <c r="N67" s="405"/>
      <c r="O67" s="405"/>
      <c r="P67" s="405"/>
      <c r="Q67" s="405"/>
      <c r="R67" s="405"/>
      <c r="S67" s="405"/>
      <c r="T67" s="405"/>
      <c r="U67" s="405"/>
      <c r="V67" s="405"/>
      <c r="W67" s="405"/>
      <c r="X67" s="405"/>
      <c r="Y67" s="405"/>
      <c r="Z67" s="405"/>
      <c r="AA67" s="405"/>
      <c r="AB67" s="405"/>
      <c r="AC67" s="405"/>
      <c r="AD67" s="405"/>
      <c r="AE67" s="405"/>
      <c r="AF67" s="405"/>
      <c r="AG67" s="405"/>
      <c r="AH67" s="405"/>
      <c r="AI67" s="405"/>
      <c r="AJ67" s="405"/>
      <c r="AK67" s="405"/>
      <c r="AL67" s="405"/>
      <c r="AM67" s="405"/>
      <c r="AN67" s="405"/>
      <c r="AO67" s="405"/>
      <c r="AP67" s="405"/>
      <c r="AQ67" s="405"/>
      <c r="AR67" s="405"/>
      <c r="AS67" s="405"/>
      <c r="AT67" s="405"/>
    </row>
    <row r="68" spans="1:46" ht="10.5" customHeight="1" x14ac:dyDescent="0.2">
      <c r="A68" s="405"/>
      <c r="B68" s="405"/>
      <c r="C68" s="405"/>
      <c r="D68" s="405"/>
      <c r="E68" s="405"/>
      <c r="F68" s="405"/>
      <c r="G68" s="405"/>
      <c r="H68" s="405"/>
      <c r="I68" s="405"/>
      <c r="J68" s="405"/>
      <c r="K68" s="405"/>
      <c r="L68" s="405"/>
      <c r="M68" s="405"/>
      <c r="N68" s="405"/>
      <c r="O68" s="405"/>
      <c r="P68" s="405"/>
      <c r="Q68" s="405"/>
      <c r="R68" s="405"/>
      <c r="S68" s="405"/>
      <c r="T68" s="405"/>
      <c r="U68" s="405"/>
      <c r="V68" s="405"/>
      <c r="W68" s="405"/>
      <c r="X68" s="405"/>
      <c r="Y68" s="405"/>
      <c r="Z68" s="405"/>
      <c r="AA68" s="405"/>
      <c r="AB68" s="405"/>
      <c r="AC68" s="405"/>
      <c r="AD68" s="405"/>
      <c r="AE68" s="405"/>
      <c r="AF68" s="405"/>
      <c r="AG68" s="405"/>
      <c r="AH68" s="405"/>
      <c r="AI68" s="405"/>
      <c r="AJ68" s="405"/>
      <c r="AK68" s="405"/>
      <c r="AL68" s="405"/>
      <c r="AM68" s="405"/>
      <c r="AN68" s="405"/>
      <c r="AO68" s="405"/>
      <c r="AP68" s="405"/>
      <c r="AQ68" s="405"/>
      <c r="AR68" s="405"/>
      <c r="AS68" s="405"/>
      <c r="AT68" s="405"/>
    </row>
    <row r="69" spans="1:46" ht="10.5" customHeight="1" x14ac:dyDescent="0.2">
      <c r="A69" s="405"/>
      <c r="B69" s="405"/>
      <c r="C69" s="405"/>
      <c r="D69" s="405"/>
      <c r="E69" s="405"/>
      <c r="F69" s="405"/>
      <c r="G69" s="405"/>
      <c r="H69" s="405"/>
      <c r="I69" s="405"/>
      <c r="J69" s="405"/>
      <c r="K69" s="405"/>
      <c r="L69" s="405"/>
      <c r="M69" s="405"/>
      <c r="N69" s="405"/>
      <c r="O69" s="405"/>
      <c r="P69" s="405"/>
      <c r="Q69" s="405"/>
      <c r="R69" s="405"/>
      <c r="S69" s="405"/>
      <c r="T69" s="405"/>
      <c r="U69" s="405"/>
      <c r="V69" s="405"/>
      <c r="W69" s="405"/>
      <c r="X69" s="405"/>
      <c r="Y69" s="405"/>
      <c r="Z69" s="405"/>
      <c r="AA69" s="405"/>
      <c r="AB69" s="405"/>
      <c r="AC69" s="405"/>
      <c r="AD69" s="405"/>
      <c r="AE69" s="405"/>
      <c r="AF69" s="405"/>
      <c r="AG69" s="405"/>
      <c r="AH69" s="405"/>
      <c r="AI69" s="405"/>
      <c r="AJ69" s="405"/>
      <c r="AK69" s="405"/>
      <c r="AL69" s="405"/>
      <c r="AM69" s="405"/>
      <c r="AN69" s="405"/>
      <c r="AO69" s="405"/>
      <c r="AP69" s="405"/>
      <c r="AQ69" s="405"/>
      <c r="AR69" s="405"/>
      <c r="AS69" s="405"/>
      <c r="AT69" s="405"/>
    </row>
    <row r="70" spans="1:46" ht="10.5" customHeight="1" x14ac:dyDescent="0.2">
      <c r="A70" s="407"/>
      <c r="B70" s="407"/>
      <c r="C70" s="407"/>
      <c r="D70" s="407"/>
      <c r="E70" s="407"/>
      <c r="F70" s="407"/>
      <c r="G70" s="407"/>
      <c r="H70" s="407"/>
      <c r="I70" s="407"/>
      <c r="J70" s="407"/>
      <c r="K70" s="407"/>
      <c r="L70" s="407"/>
      <c r="M70" s="407"/>
      <c r="N70" s="407"/>
      <c r="O70" s="407"/>
      <c r="P70" s="407"/>
      <c r="Q70" s="407"/>
      <c r="R70" s="407"/>
      <c r="S70" s="407"/>
      <c r="T70" s="407"/>
      <c r="U70" s="407"/>
      <c r="V70" s="407"/>
      <c r="W70" s="407"/>
      <c r="X70" s="407"/>
      <c r="Y70" s="407"/>
      <c r="Z70" s="407"/>
      <c r="AA70" s="407"/>
      <c r="AB70" s="407"/>
      <c r="AC70" s="407"/>
      <c r="AD70" s="407"/>
      <c r="AE70" s="407"/>
      <c r="AF70" s="407"/>
      <c r="AG70" s="407"/>
      <c r="AH70" s="407"/>
      <c r="AI70" s="407"/>
      <c r="AJ70" s="407"/>
      <c r="AK70" s="407"/>
      <c r="AL70" s="407"/>
      <c r="AM70" s="407"/>
      <c r="AN70" s="407"/>
      <c r="AO70" s="407"/>
      <c r="AP70" s="407"/>
      <c r="AQ70" s="407"/>
      <c r="AR70" s="407"/>
      <c r="AS70" s="407"/>
      <c r="AT70" s="407"/>
    </row>
    <row r="71" spans="1:46" ht="10.5" customHeight="1" x14ac:dyDescent="0.2">
      <c r="A71" s="393"/>
      <c r="B71" s="393"/>
      <c r="C71" s="393"/>
      <c r="D71" s="393"/>
      <c r="E71" s="393"/>
      <c r="F71" s="393"/>
      <c r="G71" s="393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  <c r="T71" s="393"/>
      <c r="U71" s="393"/>
      <c r="V71" s="393"/>
      <c r="W71" s="393"/>
      <c r="X71" s="393"/>
      <c r="Y71" s="393"/>
      <c r="Z71" s="393"/>
      <c r="AA71" s="393"/>
      <c r="AB71" s="393"/>
      <c r="AC71" s="393"/>
      <c r="AD71" s="393"/>
      <c r="AE71" s="393"/>
      <c r="AF71" s="393"/>
      <c r="AG71" s="393"/>
      <c r="AH71" s="393"/>
      <c r="AI71" s="393"/>
      <c r="AJ71" s="393"/>
      <c r="AK71" s="393"/>
      <c r="AL71" s="393"/>
      <c r="AM71" s="393"/>
      <c r="AN71" s="393"/>
      <c r="AO71" s="393"/>
      <c r="AP71" s="393"/>
      <c r="AQ71" s="393"/>
      <c r="AR71" s="393"/>
      <c r="AS71" s="393"/>
      <c r="AT71" s="393"/>
    </row>
    <row r="72" spans="1:46" ht="10.5" customHeight="1" x14ac:dyDescent="0.2">
      <c r="A72" s="403"/>
      <c r="B72" s="403"/>
      <c r="C72" s="403"/>
      <c r="D72" s="403"/>
      <c r="E72" s="403"/>
      <c r="F72" s="403"/>
      <c r="G72" s="403"/>
      <c r="H72" s="403"/>
      <c r="I72" s="403"/>
      <c r="J72" s="403"/>
      <c r="K72" s="403"/>
      <c r="L72" s="403"/>
      <c r="M72" s="403"/>
      <c r="N72" s="403"/>
      <c r="O72" s="403"/>
      <c r="P72" s="403"/>
      <c r="Q72" s="403"/>
      <c r="R72" s="403"/>
      <c r="S72" s="403"/>
      <c r="T72" s="403"/>
      <c r="U72" s="403"/>
      <c r="V72" s="403"/>
      <c r="W72" s="403"/>
      <c r="X72" s="403"/>
      <c r="Y72" s="403"/>
      <c r="Z72" s="403"/>
      <c r="AA72" s="403"/>
      <c r="AB72" s="403"/>
      <c r="AC72" s="403"/>
      <c r="AD72" s="403"/>
      <c r="AE72" s="403"/>
      <c r="AF72" s="403"/>
      <c r="AG72" s="403"/>
      <c r="AH72" s="403"/>
      <c r="AI72" s="403"/>
      <c r="AJ72" s="403"/>
      <c r="AK72" s="403"/>
      <c r="AL72" s="403"/>
      <c r="AM72" s="403"/>
      <c r="AN72" s="403"/>
      <c r="AO72" s="403"/>
      <c r="AP72" s="403"/>
      <c r="AQ72" s="403"/>
      <c r="AR72" s="403"/>
      <c r="AS72" s="403"/>
      <c r="AT72" s="403"/>
    </row>
    <row r="73" spans="1:46" ht="10.5" customHeight="1" x14ac:dyDescent="0.2"/>
    <row r="74" spans="1:46" ht="10.5" customHeight="1" x14ac:dyDescent="0.2"/>
    <row r="75" spans="1:46" ht="10.5" customHeight="1" x14ac:dyDescent="0.2"/>
    <row r="76" spans="1:46" ht="10.5" customHeight="1" x14ac:dyDescent="0.2"/>
    <row r="77" spans="1:46" ht="10.5" customHeight="1" x14ac:dyDescent="0.2"/>
    <row r="78" spans="1:46" ht="10.5" customHeight="1" x14ac:dyDescent="0.2"/>
    <row r="79" spans="1:46" ht="10.5" customHeight="1" x14ac:dyDescent="0.2"/>
    <row r="80" spans="1:46" ht="10.5" customHeight="1" x14ac:dyDescent="0.2"/>
    <row r="81" spans="1:46" ht="10.5" customHeight="1" x14ac:dyDescent="0.2"/>
    <row r="82" spans="1:46" ht="10.5" customHeight="1" x14ac:dyDescent="0.2">
      <c r="A82" s="403"/>
      <c r="B82" s="403"/>
      <c r="C82" s="403"/>
      <c r="D82" s="403"/>
      <c r="E82" s="403"/>
      <c r="F82" s="403"/>
      <c r="G82" s="403"/>
      <c r="H82" s="403"/>
      <c r="I82" s="403"/>
      <c r="J82" s="403"/>
      <c r="K82" s="403"/>
      <c r="L82" s="403"/>
      <c r="M82" s="403"/>
      <c r="O82" s="403"/>
      <c r="P82" s="403"/>
      <c r="Q82" s="403"/>
      <c r="R82" s="403"/>
      <c r="S82" s="403"/>
      <c r="T82" s="403"/>
      <c r="U82" s="403"/>
      <c r="V82" s="403"/>
      <c r="W82" s="403"/>
      <c r="X82" s="403"/>
      <c r="Y82" s="403"/>
      <c r="Z82" s="403"/>
      <c r="AA82" s="403"/>
      <c r="AB82" s="403"/>
      <c r="AC82" s="403"/>
      <c r="AD82" s="403"/>
      <c r="AE82" s="403"/>
      <c r="AF82" s="403"/>
      <c r="AG82" s="403"/>
      <c r="AH82" s="403"/>
      <c r="AI82" s="403"/>
      <c r="AJ82" s="403"/>
      <c r="AK82" s="403"/>
      <c r="AL82" s="403"/>
      <c r="AM82" s="403"/>
      <c r="AN82" s="403"/>
      <c r="AO82" s="403"/>
      <c r="AP82" s="403"/>
      <c r="AQ82" s="403"/>
      <c r="AR82" s="403"/>
      <c r="AS82" s="403"/>
      <c r="AT82" s="403"/>
    </row>
    <row r="83" spans="1:46" ht="10.5" customHeight="1" x14ac:dyDescent="0.2">
      <c r="A83" s="403"/>
      <c r="B83" s="403"/>
      <c r="C83" s="403"/>
      <c r="D83" s="403"/>
      <c r="E83" s="403"/>
      <c r="F83" s="403"/>
      <c r="G83" s="403"/>
      <c r="H83" s="403"/>
      <c r="I83" s="403"/>
      <c r="J83" s="403"/>
      <c r="K83" s="403"/>
      <c r="L83" s="403"/>
      <c r="M83" s="403"/>
      <c r="O83" s="403"/>
      <c r="P83" s="403"/>
      <c r="Q83" s="403"/>
      <c r="R83" s="403"/>
      <c r="S83" s="403"/>
      <c r="T83" s="403"/>
      <c r="U83" s="403"/>
      <c r="V83" s="403"/>
      <c r="W83" s="403"/>
      <c r="X83" s="403"/>
      <c r="Y83" s="403"/>
      <c r="Z83" s="403"/>
      <c r="AA83" s="403"/>
      <c r="AB83" s="403"/>
      <c r="AC83" s="403"/>
      <c r="AD83" s="403"/>
      <c r="AE83" s="403"/>
      <c r="AF83" s="403"/>
      <c r="AG83" s="403"/>
      <c r="AH83" s="403"/>
      <c r="AI83" s="403"/>
      <c r="AJ83" s="403"/>
      <c r="AK83" s="403"/>
      <c r="AL83" s="403"/>
      <c r="AM83" s="403"/>
      <c r="AN83" s="403"/>
      <c r="AO83" s="403"/>
      <c r="AP83" s="403"/>
      <c r="AQ83" s="403"/>
      <c r="AR83" s="403"/>
      <c r="AS83" s="403"/>
      <c r="AT83" s="403"/>
    </row>
    <row r="84" spans="1:46" ht="10.5" customHeight="1" x14ac:dyDescent="0.2">
      <c r="A84" s="405"/>
      <c r="B84" s="405"/>
      <c r="C84" s="405"/>
      <c r="D84" s="405"/>
      <c r="E84" s="405"/>
      <c r="F84" s="405"/>
      <c r="G84" s="405"/>
      <c r="H84" s="405"/>
      <c r="I84" s="405"/>
      <c r="J84" s="405"/>
      <c r="K84" s="405"/>
      <c r="L84" s="405"/>
      <c r="M84" s="405"/>
      <c r="O84" s="405"/>
      <c r="P84" s="405"/>
      <c r="Q84" s="405"/>
      <c r="R84" s="405"/>
      <c r="S84" s="405"/>
      <c r="T84" s="405"/>
      <c r="U84" s="405"/>
      <c r="V84" s="405"/>
      <c r="W84" s="405"/>
      <c r="X84" s="405"/>
      <c r="Y84" s="405"/>
      <c r="Z84" s="405"/>
      <c r="AA84" s="405"/>
      <c r="AB84" s="405"/>
      <c r="AC84" s="405"/>
      <c r="AD84" s="405"/>
      <c r="AE84" s="405"/>
      <c r="AF84" s="405"/>
      <c r="AG84" s="405"/>
      <c r="AH84" s="405"/>
      <c r="AI84" s="405"/>
      <c r="AJ84" s="405"/>
      <c r="AK84" s="405"/>
      <c r="AL84" s="405"/>
      <c r="AM84" s="405"/>
      <c r="AN84" s="405"/>
      <c r="AO84" s="405"/>
      <c r="AP84" s="405"/>
      <c r="AQ84" s="405"/>
      <c r="AR84" s="405"/>
      <c r="AS84" s="405"/>
      <c r="AT84" s="405"/>
    </row>
    <row r="85" spans="1:46" ht="10.5" customHeight="1" x14ac:dyDescent="0.2">
      <c r="A85" s="405"/>
      <c r="B85" s="405"/>
      <c r="C85" s="405"/>
      <c r="D85" s="405"/>
      <c r="E85" s="405"/>
      <c r="F85" s="405"/>
      <c r="G85" s="405"/>
      <c r="H85" s="405"/>
      <c r="I85" s="405"/>
      <c r="J85" s="405"/>
      <c r="K85" s="405"/>
      <c r="L85" s="405"/>
      <c r="M85" s="405"/>
      <c r="O85" s="405"/>
      <c r="P85" s="405"/>
      <c r="Q85" s="405"/>
      <c r="R85" s="405"/>
      <c r="S85" s="405"/>
      <c r="T85" s="405"/>
      <c r="U85" s="405"/>
      <c r="V85" s="405"/>
      <c r="W85" s="405"/>
      <c r="X85" s="405"/>
      <c r="Y85" s="405"/>
      <c r="Z85" s="405"/>
      <c r="AA85" s="405"/>
      <c r="AB85" s="405"/>
      <c r="AC85" s="405"/>
      <c r="AD85" s="405"/>
      <c r="AE85" s="405"/>
      <c r="AF85" s="405"/>
      <c r="AG85" s="405"/>
      <c r="AH85" s="405"/>
      <c r="AI85" s="405"/>
      <c r="AJ85" s="405"/>
      <c r="AK85" s="405"/>
      <c r="AL85" s="405"/>
      <c r="AM85" s="405"/>
      <c r="AN85" s="405"/>
      <c r="AO85" s="405"/>
      <c r="AP85" s="405"/>
      <c r="AQ85" s="405"/>
      <c r="AR85" s="405"/>
      <c r="AS85" s="405"/>
      <c r="AT85" s="405"/>
    </row>
    <row r="86" spans="1:46" ht="10.5" customHeight="1" x14ac:dyDescent="0.2">
      <c r="A86" s="405"/>
      <c r="B86" s="405"/>
      <c r="C86" s="405"/>
      <c r="D86" s="405"/>
      <c r="E86" s="405"/>
      <c r="F86" s="405"/>
      <c r="G86" s="405"/>
      <c r="H86" s="405"/>
      <c r="I86" s="405"/>
      <c r="J86" s="405"/>
      <c r="K86" s="405"/>
      <c r="L86" s="405"/>
      <c r="M86" s="405"/>
      <c r="O86" s="405"/>
      <c r="P86" s="405"/>
      <c r="Q86" s="405"/>
      <c r="R86" s="405"/>
      <c r="S86" s="405"/>
      <c r="T86" s="405"/>
      <c r="U86" s="405"/>
      <c r="V86" s="405"/>
      <c r="W86" s="405"/>
      <c r="X86" s="405"/>
      <c r="Y86" s="405"/>
      <c r="Z86" s="405"/>
      <c r="AA86" s="405"/>
      <c r="AB86" s="405"/>
      <c r="AC86" s="405"/>
      <c r="AD86" s="405"/>
      <c r="AE86" s="405"/>
      <c r="AF86" s="405"/>
      <c r="AG86" s="405"/>
      <c r="AH86" s="405"/>
      <c r="AI86" s="405"/>
      <c r="AJ86" s="405"/>
      <c r="AK86" s="405"/>
      <c r="AL86" s="405"/>
      <c r="AM86" s="405"/>
      <c r="AN86" s="405"/>
      <c r="AO86" s="405"/>
      <c r="AP86" s="405"/>
      <c r="AQ86" s="405"/>
      <c r="AR86" s="405"/>
      <c r="AS86" s="405"/>
      <c r="AT86" s="405"/>
    </row>
    <row r="87" spans="1:46" ht="10.5" customHeight="1" x14ac:dyDescent="0.2">
      <c r="A87" s="407"/>
      <c r="B87" s="407"/>
      <c r="C87" s="407"/>
      <c r="D87" s="407"/>
      <c r="E87" s="407"/>
      <c r="F87" s="407"/>
      <c r="G87" s="407"/>
      <c r="H87" s="407"/>
      <c r="I87" s="407"/>
      <c r="J87" s="407"/>
      <c r="K87" s="407"/>
      <c r="L87" s="407"/>
      <c r="M87" s="407"/>
      <c r="O87" s="407"/>
      <c r="P87" s="407"/>
      <c r="Q87" s="407"/>
      <c r="R87" s="407"/>
      <c r="S87" s="407"/>
      <c r="T87" s="407"/>
      <c r="U87" s="407"/>
      <c r="V87" s="407"/>
      <c r="W87" s="407"/>
      <c r="X87" s="407"/>
      <c r="Y87" s="407"/>
      <c r="Z87" s="407"/>
      <c r="AA87" s="407"/>
      <c r="AB87" s="407"/>
      <c r="AC87" s="407"/>
      <c r="AD87" s="407"/>
      <c r="AE87" s="407"/>
      <c r="AF87" s="407"/>
      <c r="AG87" s="407"/>
      <c r="AH87" s="407"/>
      <c r="AI87" s="407"/>
      <c r="AJ87" s="407"/>
      <c r="AK87" s="407"/>
      <c r="AL87" s="407"/>
      <c r="AM87" s="407"/>
      <c r="AN87" s="407"/>
      <c r="AO87" s="407"/>
      <c r="AP87" s="407"/>
      <c r="AQ87" s="407"/>
      <c r="AR87" s="407"/>
      <c r="AS87" s="407"/>
      <c r="AT87" s="407"/>
    </row>
    <row r="88" spans="1:46" ht="10.5" customHeight="1" x14ac:dyDescent="0.2">
      <c r="A88" s="393"/>
      <c r="B88" s="393"/>
      <c r="C88" s="393"/>
      <c r="D88" s="393"/>
      <c r="E88" s="393"/>
      <c r="F88" s="393"/>
      <c r="G88" s="393"/>
      <c r="H88" s="393"/>
      <c r="I88" s="393"/>
      <c r="J88" s="393"/>
      <c r="K88" s="393"/>
      <c r="L88" s="393"/>
      <c r="M88" s="393"/>
      <c r="O88" s="393"/>
      <c r="P88" s="393"/>
      <c r="Q88" s="393"/>
      <c r="R88" s="393"/>
      <c r="S88" s="393"/>
      <c r="T88" s="393"/>
      <c r="U88" s="393"/>
      <c r="V88" s="393"/>
      <c r="W88" s="393"/>
      <c r="X88" s="393"/>
      <c r="Y88" s="393"/>
      <c r="Z88" s="393"/>
      <c r="AA88" s="393"/>
      <c r="AB88" s="393"/>
      <c r="AC88" s="393"/>
      <c r="AD88" s="393"/>
      <c r="AE88" s="393"/>
      <c r="AF88" s="393"/>
      <c r="AG88" s="393"/>
      <c r="AH88" s="393"/>
      <c r="AI88" s="393"/>
      <c r="AJ88" s="393"/>
      <c r="AK88" s="393"/>
      <c r="AL88" s="393"/>
      <c r="AM88" s="393"/>
      <c r="AN88" s="393"/>
      <c r="AO88" s="393"/>
      <c r="AP88" s="393"/>
      <c r="AQ88" s="393"/>
      <c r="AR88" s="393"/>
      <c r="AS88" s="393"/>
      <c r="AT88" s="393"/>
    </row>
    <row r="89" spans="1:46" ht="10.5" customHeight="1" x14ac:dyDescent="0.2">
      <c r="A89" s="403"/>
      <c r="B89" s="403"/>
      <c r="C89" s="403"/>
      <c r="D89" s="403"/>
      <c r="E89" s="403"/>
      <c r="F89" s="403"/>
      <c r="G89" s="403"/>
      <c r="H89" s="403"/>
      <c r="I89" s="403"/>
      <c r="J89" s="403"/>
      <c r="K89" s="403"/>
      <c r="L89" s="403"/>
      <c r="M89" s="403"/>
      <c r="O89" s="403"/>
      <c r="P89" s="403"/>
      <c r="Q89" s="403"/>
      <c r="R89" s="403"/>
      <c r="S89" s="403"/>
      <c r="T89" s="403"/>
      <c r="U89" s="403"/>
      <c r="V89" s="403"/>
      <c r="W89" s="403"/>
      <c r="X89" s="403"/>
      <c r="Y89" s="403"/>
      <c r="Z89" s="403"/>
      <c r="AA89" s="403"/>
      <c r="AB89" s="403"/>
      <c r="AC89" s="403"/>
      <c r="AD89" s="403"/>
      <c r="AE89" s="403"/>
      <c r="AF89" s="403"/>
      <c r="AG89" s="403"/>
      <c r="AH89" s="403"/>
      <c r="AI89" s="403"/>
      <c r="AJ89" s="403"/>
      <c r="AK89" s="403"/>
      <c r="AL89" s="403"/>
      <c r="AM89" s="403"/>
      <c r="AN89" s="403"/>
      <c r="AO89" s="403"/>
      <c r="AP89" s="403"/>
      <c r="AQ89" s="403"/>
      <c r="AR89" s="403"/>
      <c r="AS89" s="403"/>
      <c r="AT89" s="403"/>
    </row>
    <row r="90" spans="1:46" ht="10.5" customHeight="1" x14ac:dyDescent="0.2">
      <c r="A90" s="403"/>
      <c r="B90" s="403"/>
      <c r="C90" s="403"/>
      <c r="D90" s="403"/>
      <c r="E90" s="403"/>
      <c r="F90" s="403"/>
      <c r="G90" s="403"/>
      <c r="H90" s="403"/>
      <c r="I90" s="403"/>
      <c r="J90" s="403"/>
      <c r="K90" s="403"/>
      <c r="L90" s="403"/>
      <c r="M90" s="403"/>
      <c r="N90" s="403"/>
      <c r="O90" s="403"/>
      <c r="P90" s="403"/>
      <c r="Q90" s="403"/>
      <c r="R90" s="403"/>
      <c r="S90" s="403"/>
      <c r="T90" s="403"/>
      <c r="U90" s="403"/>
      <c r="V90" s="403"/>
      <c r="W90" s="403"/>
      <c r="X90" s="403"/>
      <c r="Y90" s="403"/>
      <c r="Z90" s="403"/>
      <c r="AA90" s="403"/>
      <c r="AB90" s="403"/>
      <c r="AC90" s="403"/>
      <c r="AD90" s="403"/>
      <c r="AE90" s="403"/>
      <c r="AF90" s="403"/>
      <c r="AG90" s="403"/>
      <c r="AH90" s="403"/>
      <c r="AI90" s="403"/>
      <c r="AJ90" s="403"/>
      <c r="AK90" s="403"/>
      <c r="AL90" s="403"/>
      <c r="AM90" s="403"/>
      <c r="AN90" s="403"/>
      <c r="AO90" s="403"/>
      <c r="AP90" s="403"/>
      <c r="AQ90" s="403"/>
      <c r="AR90" s="403"/>
      <c r="AS90" s="403"/>
      <c r="AT90" s="403"/>
    </row>
    <row r="91" spans="1:46" ht="10.5" customHeight="1" x14ac:dyDescent="0.2">
      <c r="A91" s="403"/>
      <c r="B91" s="403"/>
      <c r="C91" s="403"/>
      <c r="D91" s="403"/>
      <c r="E91" s="403"/>
      <c r="F91" s="403"/>
      <c r="G91" s="403"/>
      <c r="H91" s="403"/>
      <c r="I91" s="403"/>
      <c r="J91" s="403"/>
      <c r="K91" s="403"/>
      <c r="L91" s="403"/>
      <c r="M91" s="403"/>
      <c r="N91" s="403"/>
      <c r="O91" s="403"/>
      <c r="P91" s="403"/>
      <c r="Q91" s="403"/>
      <c r="R91" s="403"/>
      <c r="S91" s="403"/>
      <c r="T91" s="403"/>
      <c r="U91" s="403"/>
      <c r="V91" s="403"/>
      <c r="W91" s="403"/>
      <c r="X91" s="403"/>
      <c r="Y91" s="403"/>
      <c r="Z91" s="403"/>
      <c r="AA91" s="403"/>
      <c r="AB91" s="403"/>
      <c r="AC91" s="403"/>
      <c r="AD91" s="403"/>
      <c r="AE91" s="403"/>
      <c r="AF91" s="403"/>
      <c r="AG91" s="403"/>
      <c r="AH91" s="403"/>
      <c r="AI91" s="403"/>
      <c r="AJ91" s="403"/>
      <c r="AK91" s="403"/>
      <c r="AL91" s="403"/>
      <c r="AM91" s="403"/>
      <c r="AN91" s="403"/>
      <c r="AO91" s="403"/>
      <c r="AP91" s="403"/>
      <c r="AQ91" s="403"/>
      <c r="AR91" s="403"/>
      <c r="AS91" s="403"/>
      <c r="AT91" s="403"/>
    </row>
    <row r="92" spans="1:46" ht="10.5" customHeight="1" x14ac:dyDescent="0.2">
      <c r="A92" s="403"/>
      <c r="B92" s="403"/>
      <c r="C92" s="403"/>
      <c r="D92" s="403"/>
      <c r="E92" s="403"/>
      <c r="F92" s="403"/>
      <c r="G92" s="403"/>
      <c r="H92" s="403"/>
      <c r="I92" s="403"/>
      <c r="J92" s="403"/>
      <c r="K92" s="403"/>
      <c r="L92" s="403"/>
      <c r="M92" s="403"/>
      <c r="N92" s="403"/>
      <c r="O92" s="403"/>
      <c r="P92" s="403"/>
      <c r="Q92" s="403"/>
      <c r="R92" s="403"/>
      <c r="S92" s="403"/>
      <c r="T92" s="403"/>
      <c r="U92" s="403"/>
      <c r="V92" s="403"/>
      <c r="W92" s="403"/>
      <c r="X92" s="403"/>
      <c r="Y92" s="403"/>
      <c r="Z92" s="403"/>
      <c r="AA92" s="403"/>
      <c r="AB92" s="403"/>
      <c r="AC92" s="403"/>
      <c r="AD92" s="403"/>
      <c r="AE92" s="403"/>
      <c r="AF92" s="403"/>
      <c r="AG92" s="403"/>
      <c r="AH92" s="403"/>
      <c r="AI92" s="403"/>
      <c r="AJ92" s="403"/>
      <c r="AK92" s="403"/>
      <c r="AL92" s="403"/>
      <c r="AM92" s="403"/>
      <c r="AN92" s="403"/>
      <c r="AO92" s="403"/>
      <c r="AP92" s="403"/>
      <c r="AQ92" s="403"/>
      <c r="AR92" s="403"/>
      <c r="AS92" s="403"/>
      <c r="AT92" s="403"/>
    </row>
    <row r="93" spans="1:46" ht="10.5" customHeight="1" x14ac:dyDescent="0.2">
      <c r="A93" s="403"/>
      <c r="B93" s="403"/>
      <c r="C93" s="403"/>
      <c r="D93" s="403"/>
      <c r="E93" s="403"/>
      <c r="F93" s="403"/>
      <c r="G93" s="403"/>
      <c r="H93" s="403"/>
      <c r="I93" s="403"/>
      <c r="J93" s="403"/>
      <c r="K93" s="403"/>
      <c r="L93" s="403"/>
      <c r="M93" s="403"/>
      <c r="N93" s="403"/>
      <c r="O93" s="403"/>
      <c r="P93" s="403"/>
      <c r="Q93" s="403"/>
      <c r="R93" s="403"/>
      <c r="S93" s="403"/>
      <c r="T93" s="403"/>
      <c r="U93" s="403"/>
      <c r="V93" s="403"/>
      <c r="W93" s="403"/>
      <c r="X93" s="403"/>
      <c r="Y93" s="403"/>
      <c r="Z93" s="403"/>
      <c r="AA93" s="403"/>
      <c r="AB93" s="403"/>
      <c r="AC93" s="403"/>
      <c r="AD93" s="403"/>
      <c r="AE93" s="403"/>
      <c r="AF93" s="403"/>
      <c r="AG93" s="403"/>
      <c r="AH93" s="403"/>
      <c r="AI93" s="403"/>
      <c r="AJ93" s="403"/>
      <c r="AK93" s="403"/>
      <c r="AL93" s="403"/>
      <c r="AM93" s="403"/>
      <c r="AN93" s="403"/>
      <c r="AO93" s="403"/>
      <c r="AP93" s="403"/>
      <c r="AQ93" s="403"/>
      <c r="AR93" s="403"/>
      <c r="AS93" s="403"/>
      <c r="AT93" s="403"/>
    </row>
    <row r="94" spans="1:46" ht="10.5" customHeight="1" x14ac:dyDescent="0.2">
      <c r="A94" s="403"/>
      <c r="B94" s="403"/>
      <c r="C94" s="403"/>
      <c r="D94" s="403"/>
      <c r="E94" s="403"/>
      <c r="F94" s="403"/>
      <c r="G94" s="403"/>
      <c r="H94" s="403"/>
      <c r="I94" s="403"/>
      <c r="J94" s="403"/>
      <c r="K94" s="403"/>
      <c r="L94" s="403"/>
      <c r="M94" s="403"/>
      <c r="N94" s="403"/>
      <c r="O94" s="403"/>
      <c r="P94" s="403"/>
      <c r="Q94" s="403"/>
      <c r="R94" s="403"/>
      <c r="S94" s="403"/>
      <c r="T94" s="403"/>
      <c r="U94" s="403"/>
      <c r="V94" s="403"/>
      <c r="W94" s="403"/>
      <c r="X94" s="403"/>
      <c r="Y94" s="403"/>
      <c r="Z94" s="403"/>
      <c r="AA94" s="403"/>
      <c r="AB94" s="403"/>
      <c r="AC94" s="403"/>
      <c r="AD94" s="403"/>
      <c r="AE94" s="403"/>
      <c r="AF94" s="403"/>
      <c r="AG94" s="403"/>
      <c r="AH94" s="403"/>
      <c r="AI94" s="403"/>
      <c r="AJ94" s="403"/>
      <c r="AK94" s="403"/>
      <c r="AL94" s="403"/>
      <c r="AM94" s="403"/>
      <c r="AN94" s="403"/>
      <c r="AO94" s="403"/>
      <c r="AP94" s="403"/>
      <c r="AQ94" s="403"/>
      <c r="AR94" s="403"/>
      <c r="AS94" s="403"/>
      <c r="AT94" s="403"/>
    </row>
    <row r="95" spans="1:46" ht="10.5" customHeight="1" x14ac:dyDescent="0.2">
      <c r="A95" s="405"/>
      <c r="B95" s="405"/>
      <c r="C95" s="405"/>
      <c r="D95" s="405"/>
      <c r="E95" s="405"/>
      <c r="F95" s="405"/>
      <c r="G95" s="405"/>
      <c r="H95" s="405"/>
      <c r="I95" s="405"/>
      <c r="J95" s="405"/>
      <c r="K95" s="405"/>
      <c r="L95" s="405"/>
      <c r="M95" s="405"/>
      <c r="N95" s="405"/>
      <c r="O95" s="405"/>
      <c r="P95" s="405"/>
      <c r="Q95" s="405"/>
      <c r="R95" s="405"/>
      <c r="S95" s="405"/>
      <c r="T95" s="405"/>
      <c r="U95" s="405"/>
      <c r="V95" s="405"/>
      <c r="W95" s="405"/>
      <c r="X95" s="405"/>
      <c r="Y95" s="405"/>
      <c r="Z95" s="405"/>
      <c r="AA95" s="405"/>
      <c r="AB95" s="405"/>
      <c r="AC95" s="405"/>
      <c r="AD95" s="405"/>
      <c r="AE95" s="405"/>
      <c r="AF95" s="405"/>
      <c r="AG95" s="405"/>
      <c r="AH95" s="405"/>
      <c r="AI95" s="405"/>
      <c r="AJ95" s="405"/>
      <c r="AK95" s="405"/>
      <c r="AL95" s="405"/>
      <c r="AM95" s="405"/>
      <c r="AN95" s="405"/>
      <c r="AO95" s="405"/>
      <c r="AP95" s="405"/>
      <c r="AQ95" s="405"/>
      <c r="AR95" s="405"/>
      <c r="AS95" s="405"/>
      <c r="AT95" s="405"/>
    </row>
    <row r="96" spans="1:46" ht="10.5" customHeight="1" x14ac:dyDescent="0.2">
      <c r="A96" s="405"/>
      <c r="B96" s="405"/>
      <c r="C96" s="405"/>
      <c r="D96" s="405"/>
      <c r="E96" s="405"/>
      <c r="F96" s="405"/>
      <c r="G96" s="405"/>
      <c r="H96" s="405"/>
      <c r="I96" s="405"/>
      <c r="J96" s="405"/>
      <c r="K96" s="405"/>
      <c r="L96" s="405"/>
      <c r="M96" s="405"/>
      <c r="N96" s="405"/>
      <c r="O96" s="405"/>
      <c r="P96" s="405"/>
      <c r="Q96" s="405"/>
      <c r="R96" s="405"/>
      <c r="S96" s="405"/>
      <c r="T96" s="405"/>
      <c r="U96" s="405"/>
      <c r="V96" s="405"/>
      <c r="W96" s="405"/>
      <c r="X96" s="405"/>
      <c r="Y96" s="405"/>
      <c r="Z96" s="405"/>
      <c r="AA96" s="405"/>
      <c r="AB96" s="405"/>
      <c r="AC96" s="405"/>
      <c r="AD96" s="405"/>
      <c r="AE96" s="405"/>
      <c r="AF96" s="405"/>
      <c r="AG96" s="405"/>
      <c r="AH96" s="405"/>
      <c r="AI96" s="405"/>
      <c r="AJ96" s="405"/>
      <c r="AK96" s="405"/>
      <c r="AL96" s="405"/>
      <c r="AM96" s="405"/>
      <c r="AN96" s="405"/>
      <c r="AO96" s="405"/>
      <c r="AP96" s="405"/>
      <c r="AQ96" s="405"/>
      <c r="AR96" s="405"/>
      <c r="AS96" s="405"/>
      <c r="AT96" s="405"/>
    </row>
    <row r="97" spans="1:46" ht="10.5" customHeight="1" x14ac:dyDescent="0.2">
      <c r="A97" s="405"/>
      <c r="B97" s="405"/>
      <c r="C97" s="405"/>
      <c r="D97" s="405"/>
      <c r="E97" s="405"/>
      <c r="F97" s="405"/>
      <c r="G97" s="405"/>
      <c r="H97" s="405"/>
      <c r="I97" s="405"/>
      <c r="J97" s="405"/>
      <c r="K97" s="405"/>
      <c r="L97" s="405"/>
      <c r="M97" s="405"/>
      <c r="N97" s="405"/>
      <c r="O97" s="405"/>
      <c r="P97" s="405"/>
      <c r="Q97" s="405"/>
      <c r="R97" s="405"/>
      <c r="S97" s="405"/>
      <c r="T97" s="405"/>
      <c r="U97" s="405"/>
      <c r="V97" s="405"/>
      <c r="W97" s="405"/>
      <c r="X97" s="405"/>
      <c r="Y97" s="405"/>
      <c r="Z97" s="405"/>
      <c r="AA97" s="405"/>
      <c r="AB97" s="405"/>
      <c r="AC97" s="405"/>
      <c r="AD97" s="405"/>
      <c r="AE97" s="405"/>
      <c r="AF97" s="405"/>
      <c r="AG97" s="405"/>
      <c r="AH97" s="405"/>
      <c r="AI97" s="405"/>
      <c r="AJ97" s="405"/>
      <c r="AK97" s="405"/>
      <c r="AL97" s="405"/>
      <c r="AM97" s="405"/>
      <c r="AN97" s="405"/>
      <c r="AO97" s="405"/>
      <c r="AP97" s="405"/>
      <c r="AQ97" s="405"/>
      <c r="AR97" s="405"/>
      <c r="AS97" s="405"/>
      <c r="AT97" s="405"/>
    </row>
    <row r="98" spans="1:46" ht="10.5" customHeight="1" x14ac:dyDescent="0.2">
      <c r="A98" s="407"/>
      <c r="B98" s="407"/>
      <c r="C98" s="407"/>
      <c r="D98" s="407"/>
      <c r="E98" s="407"/>
      <c r="F98" s="407"/>
      <c r="G98" s="407"/>
      <c r="H98" s="407"/>
      <c r="I98" s="407"/>
      <c r="J98" s="407"/>
      <c r="K98" s="407"/>
      <c r="L98" s="407"/>
      <c r="M98" s="407"/>
      <c r="N98" s="407"/>
      <c r="O98" s="407"/>
      <c r="P98" s="407"/>
      <c r="Q98" s="407"/>
      <c r="R98" s="407"/>
      <c r="S98" s="407"/>
      <c r="T98" s="407"/>
      <c r="U98" s="407"/>
      <c r="V98" s="407"/>
      <c r="W98" s="407"/>
      <c r="X98" s="407"/>
      <c r="Y98" s="407"/>
      <c r="Z98" s="407"/>
      <c r="AA98" s="407"/>
      <c r="AB98" s="407"/>
      <c r="AC98" s="407"/>
      <c r="AD98" s="407"/>
      <c r="AE98" s="407"/>
      <c r="AF98" s="407"/>
      <c r="AG98" s="407"/>
      <c r="AH98" s="407"/>
      <c r="AI98" s="407"/>
      <c r="AJ98" s="407"/>
      <c r="AK98" s="407"/>
      <c r="AL98" s="407"/>
      <c r="AM98" s="407"/>
      <c r="AN98" s="407"/>
      <c r="AO98" s="407"/>
      <c r="AP98" s="407"/>
      <c r="AQ98" s="407"/>
      <c r="AR98" s="407"/>
      <c r="AS98" s="407"/>
      <c r="AT98" s="407"/>
    </row>
    <row r="99" spans="1:46" ht="10.5" customHeight="1" x14ac:dyDescent="0.2">
      <c r="A99" s="393"/>
      <c r="B99" s="393"/>
      <c r="C99" s="393"/>
      <c r="D99" s="393"/>
      <c r="E99" s="393"/>
      <c r="F99" s="393"/>
      <c r="G99" s="393"/>
      <c r="H99" s="393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  <c r="T99" s="393"/>
      <c r="U99" s="393"/>
      <c r="V99" s="393"/>
      <c r="W99" s="393"/>
      <c r="X99" s="393"/>
      <c r="Y99" s="393"/>
      <c r="Z99" s="393"/>
      <c r="AA99" s="393"/>
      <c r="AB99" s="393"/>
      <c r="AC99" s="393"/>
      <c r="AD99" s="393"/>
      <c r="AE99" s="393"/>
      <c r="AF99" s="393"/>
      <c r="AG99" s="393"/>
      <c r="AH99" s="393"/>
      <c r="AI99" s="393"/>
      <c r="AJ99" s="393"/>
      <c r="AK99" s="393"/>
      <c r="AL99" s="393"/>
      <c r="AM99" s="393"/>
      <c r="AN99" s="393"/>
      <c r="AO99" s="393"/>
      <c r="AP99" s="393"/>
      <c r="AQ99" s="393"/>
      <c r="AR99" s="393"/>
      <c r="AS99" s="393"/>
      <c r="AT99" s="393"/>
    </row>
    <row r="100" spans="1:46" ht="10.5" customHeight="1" x14ac:dyDescent="0.2">
      <c r="A100" s="403"/>
      <c r="B100" s="403"/>
      <c r="C100" s="403"/>
      <c r="D100" s="403"/>
      <c r="E100" s="403"/>
      <c r="F100" s="403"/>
      <c r="G100" s="403"/>
      <c r="H100" s="403"/>
      <c r="I100" s="403"/>
      <c r="J100" s="403"/>
      <c r="K100" s="403"/>
      <c r="L100" s="403"/>
      <c r="M100" s="403"/>
      <c r="N100" s="403"/>
      <c r="O100" s="403"/>
      <c r="P100" s="403"/>
      <c r="Q100" s="403"/>
      <c r="R100" s="403"/>
      <c r="S100" s="403"/>
      <c r="T100" s="403"/>
      <c r="U100" s="403"/>
      <c r="V100" s="403"/>
      <c r="W100" s="403"/>
      <c r="X100" s="403"/>
      <c r="Y100" s="403"/>
      <c r="Z100" s="403"/>
      <c r="AA100" s="403"/>
      <c r="AB100" s="403"/>
      <c r="AC100" s="403"/>
      <c r="AD100" s="403"/>
      <c r="AE100" s="403"/>
      <c r="AF100" s="403"/>
      <c r="AG100" s="403"/>
      <c r="AH100" s="403"/>
      <c r="AI100" s="403"/>
      <c r="AJ100" s="403"/>
      <c r="AK100" s="403"/>
      <c r="AL100" s="403"/>
      <c r="AM100" s="403"/>
      <c r="AN100" s="403"/>
      <c r="AO100" s="403"/>
      <c r="AP100" s="403"/>
      <c r="AQ100" s="403"/>
      <c r="AR100" s="403"/>
      <c r="AS100" s="403"/>
      <c r="AT100" s="403"/>
    </row>
    <row r="101" spans="1:46" ht="10.5" customHeight="1" x14ac:dyDescent="0.2">
      <c r="A101" s="403"/>
      <c r="B101" s="403"/>
      <c r="C101" s="403"/>
      <c r="D101" s="403"/>
      <c r="E101" s="403"/>
      <c r="F101" s="403"/>
      <c r="G101" s="403"/>
      <c r="H101" s="403"/>
      <c r="I101" s="403"/>
      <c r="J101" s="403"/>
      <c r="K101" s="403"/>
      <c r="L101" s="403"/>
      <c r="M101" s="403"/>
      <c r="N101" s="403"/>
      <c r="O101" s="403"/>
      <c r="P101" s="403"/>
      <c r="Q101" s="403"/>
      <c r="R101" s="403"/>
      <c r="S101" s="403"/>
      <c r="T101" s="403"/>
      <c r="U101" s="403"/>
      <c r="V101" s="403"/>
      <c r="W101" s="403"/>
      <c r="X101" s="403"/>
      <c r="Y101" s="403"/>
      <c r="Z101" s="403"/>
      <c r="AA101" s="403"/>
      <c r="AB101" s="403"/>
      <c r="AC101" s="403"/>
      <c r="AD101" s="403"/>
      <c r="AE101" s="403"/>
      <c r="AF101" s="403"/>
      <c r="AG101" s="403"/>
      <c r="AH101" s="403"/>
      <c r="AI101" s="403"/>
      <c r="AJ101" s="403"/>
      <c r="AK101" s="403"/>
      <c r="AL101" s="403"/>
      <c r="AM101" s="403"/>
      <c r="AN101" s="403"/>
      <c r="AO101" s="403"/>
      <c r="AP101" s="403"/>
      <c r="AQ101" s="403"/>
      <c r="AR101" s="403"/>
      <c r="AS101" s="403"/>
      <c r="AT101" s="403"/>
    </row>
    <row r="102" spans="1:46" ht="10.5" customHeight="1" x14ac:dyDescent="0.2">
      <c r="A102" s="403"/>
      <c r="B102" s="403"/>
      <c r="C102" s="403"/>
      <c r="D102" s="403"/>
      <c r="E102" s="403"/>
      <c r="F102" s="403"/>
      <c r="G102" s="403"/>
      <c r="H102" s="403"/>
      <c r="I102" s="403"/>
      <c r="J102" s="403"/>
      <c r="K102" s="403"/>
      <c r="L102" s="403"/>
      <c r="M102" s="403"/>
      <c r="N102" s="403"/>
      <c r="O102" s="403"/>
      <c r="P102" s="403"/>
      <c r="Q102" s="403"/>
      <c r="R102" s="403"/>
      <c r="S102" s="403"/>
      <c r="T102" s="403"/>
      <c r="U102" s="403"/>
      <c r="V102" s="403"/>
      <c r="W102" s="403"/>
      <c r="X102" s="403"/>
      <c r="Y102" s="403"/>
      <c r="Z102" s="403"/>
      <c r="AA102" s="403"/>
      <c r="AB102" s="403"/>
      <c r="AC102" s="403"/>
      <c r="AD102" s="403"/>
      <c r="AE102" s="403"/>
      <c r="AF102" s="403"/>
      <c r="AG102" s="403"/>
      <c r="AH102" s="403"/>
      <c r="AI102" s="403"/>
      <c r="AJ102" s="403"/>
      <c r="AK102" s="403"/>
      <c r="AL102" s="403"/>
      <c r="AM102" s="403"/>
      <c r="AN102" s="403"/>
      <c r="AO102" s="403"/>
      <c r="AP102" s="403"/>
      <c r="AQ102" s="403"/>
      <c r="AR102" s="403"/>
      <c r="AS102" s="403"/>
      <c r="AT102" s="403"/>
    </row>
    <row r="103" spans="1:46" ht="10.5" customHeight="1" x14ac:dyDescent="0.2">
      <c r="A103" s="403"/>
      <c r="B103" s="403"/>
      <c r="C103" s="403"/>
      <c r="D103" s="403"/>
      <c r="E103" s="403"/>
      <c r="F103" s="403"/>
      <c r="G103" s="403"/>
      <c r="H103" s="403"/>
      <c r="I103" s="403"/>
      <c r="J103" s="403"/>
      <c r="K103" s="403"/>
      <c r="L103" s="403"/>
      <c r="M103" s="403"/>
      <c r="N103" s="403"/>
      <c r="O103" s="403"/>
      <c r="P103" s="403"/>
      <c r="Q103" s="403"/>
      <c r="R103" s="403"/>
      <c r="S103" s="403"/>
      <c r="T103" s="403"/>
      <c r="U103" s="403"/>
      <c r="V103" s="403"/>
      <c r="W103" s="403"/>
      <c r="X103" s="403"/>
      <c r="Y103" s="403"/>
      <c r="Z103" s="403"/>
      <c r="AA103" s="403"/>
      <c r="AB103" s="403"/>
      <c r="AC103" s="403"/>
      <c r="AD103" s="403"/>
      <c r="AE103" s="403"/>
      <c r="AF103" s="403"/>
      <c r="AG103" s="403"/>
      <c r="AH103" s="403"/>
      <c r="AI103" s="403"/>
      <c r="AJ103" s="403"/>
      <c r="AK103" s="403"/>
      <c r="AL103" s="403"/>
      <c r="AM103" s="403"/>
      <c r="AN103" s="403"/>
      <c r="AO103" s="403"/>
      <c r="AP103" s="403"/>
      <c r="AQ103" s="403"/>
      <c r="AR103" s="403"/>
      <c r="AS103" s="403"/>
      <c r="AT103" s="403"/>
    </row>
    <row r="104" spans="1:46" ht="10.5" customHeight="1" x14ac:dyDescent="0.2">
      <c r="A104" s="403"/>
      <c r="B104" s="403"/>
      <c r="C104" s="403"/>
      <c r="D104" s="403"/>
      <c r="E104" s="403"/>
      <c r="F104" s="403"/>
      <c r="G104" s="403"/>
      <c r="H104" s="403"/>
      <c r="I104" s="403"/>
      <c r="J104" s="403"/>
      <c r="K104" s="403"/>
      <c r="L104" s="403"/>
      <c r="M104" s="403"/>
      <c r="N104" s="403"/>
      <c r="O104" s="403"/>
      <c r="P104" s="403"/>
      <c r="Q104" s="403"/>
      <c r="R104" s="403"/>
      <c r="S104" s="403"/>
      <c r="T104" s="403"/>
      <c r="U104" s="403"/>
      <c r="V104" s="403"/>
      <c r="W104" s="403"/>
      <c r="X104" s="403"/>
      <c r="Y104" s="403"/>
      <c r="Z104" s="403"/>
      <c r="AA104" s="403"/>
      <c r="AB104" s="403"/>
      <c r="AC104" s="403"/>
      <c r="AD104" s="403"/>
      <c r="AE104" s="403"/>
      <c r="AF104" s="403"/>
      <c r="AG104" s="403"/>
      <c r="AH104" s="403"/>
      <c r="AI104" s="403"/>
      <c r="AJ104" s="403"/>
      <c r="AK104" s="403"/>
      <c r="AL104" s="403"/>
      <c r="AM104" s="403"/>
      <c r="AN104" s="403"/>
      <c r="AO104" s="403"/>
      <c r="AP104" s="403"/>
      <c r="AQ104" s="403"/>
      <c r="AR104" s="403"/>
      <c r="AS104" s="403"/>
      <c r="AT104" s="403"/>
    </row>
    <row r="105" spans="1:46" ht="10.5" customHeight="1" x14ac:dyDescent="0.2">
      <c r="A105" s="403"/>
      <c r="B105" s="403"/>
      <c r="C105" s="403"/>
      <c r="D105" s="403"/>
      <c r="E105" s="403"/>
      <c r="F105" s="403"/>
      <c r="G105" s="403"/>
      <c r="H105" s="403"/>
      <c r="I105" s="403"/>
      <c r="J105" s="403"/>
      <c r="K105" s="403"/>
      <c r="L105" s="403"/>
      <c r="M105" s="403"/>
      <c r="N105" s="403"/>
      <c r="O105" s="403"/>
      <c r="P105" s="403"/>
      <c r="Q105" s="403"/>
      <c r="R105" s="403"/>
      <c r="S105" s="403"/>
      <c r="T105" s="403"/>
      <c r="U105" s="403"/>
      <c r="V105" s="403"/>
      <c r="W105" s="403"/>
      <c r="X105" s="403"/>
      <c r="Y105" s="403"/>
      <c r="Z105" s="403"/>
      <c r="AA105" s="403"/>
      <c r="AB105" s="403"/>
      <c r="AC105" s="403"/>
      <c r="AD105" s="403"/>
      <c r="AE105" s="403"/>
      <c r="AF105" s="403"/>
      <c r="AG105" s="403"/>
      <c r="AH105" s="403"/>
      <c r="AI105" s="403"/>
      <c r="AJ105" s="403"/>
      <c r="AK105" s="403"/>
      <c r="AL105" s="403"/>
      <c r="AM105" s="403"/>
      <c r="AN105" s="403"/>
      <c r="AO105" s="403"/>
      <c r="AP105" s="403"/>
      <c r="AQ105" s="403"/>
      <c r="AR105" s="403"/>
      <c r="AS105" s="403"/>
      <c r="AT105" s="403"/>
    </row>
    <row r="106" spans="1:46" ht="10.5" customHeight="1" x14ac:dyDescent="0.2">
      <c r="A106" s="405"/>
      <c r="B106" s="405"/>
      <c r="C106" s="405"/>
      <c r="D106" s="405"/>
      <c r="E106" s="405"/>
      <c r="F106" s="405"/>
      <c r="G106" s="405"/>
      <c r="H106" s="405"/>
      <c r="I106" s="405"/>
      <c r="J106" s="405"/>
      <c r="K106" s="405"/>
      <c r="L106" s="405"/>
      <c r="M106" s="405"/>
      <c r="N106" s="405"/>
      <c r="O106" s="405"/>
      <c r="P106" s="405"/>
      <c r="Q106" s="405"/>
      <c r="R106" s="405"/>
      <c r="S106" s="405"/>
      <c r="T106" s="405"/>
      <c r="U106" s="405"/>
      <c r="V106" s="405"/>
      <c r="W106" s="405"/>
      <c r="X106" s="405"/>
      <c r="Y106" s="405"/>
      <c r="Z106" s="405"/>
      <c r="AA106" s="405"/>
      <c r="AB106" s="405"/>
      <c r="AC106" s="405"/>
      <c r="AD106" s="405"/>
      <c r="AE106" s="405"/>
      <c r="AF106" s="405"/>
      <c r="AG106" s="405"/>
      <c r="AH106" s="405"/>
      <c r="AI106" s="405"/>
      <c r="AJ106" s="405"/>
      <c r="AK106" s="405"/>
      <c r="AL106" s="405"/>
      <c r="AM106" s="405"/>
      <c r="AN106" s="405"/>
      <c r="AO106" s="405"/>
      <c r="AP106" s="405"/>
      <c r="AQ106" s="405"/>
      <c r="AR106" s="405"/>
      <c r="AS106" s="405"/>
      <c r="AT106" s="405"/>
    </row>
    <row r="107" spans="1:46" ht="10.5" customHeight="1" x14ac:dyDescent="0.2">
      <c r="A107" s="405"/>
      <c r="B107" s="405"/>
      <c r="C107" s="405"/>
      <c r="D107" s="405"/>
      <c r="E107" s="405"/>
      <c r="F107" s="405"/>
      <c r="G107" s="405"/>
      <c r="H107" s="405"/>
      <c r="I107" s="405"/>
      <c r="J107" s="405"/>
      <c r="K107" s="405"/>
      <c r="L107" s="405"/>
      <c r="M107" s="405"/>
      <c r="N107" s="405"/>
      <c r="O107" s="405"/>
      <c r="P107" s="405"/>
      <c r="Q107" s="405"/>
      <c r="R107" s="405"/>
      <c r="S107" s="405"/>
      <c r="T107" s="405"/>
      <c r="U107" s="405"/>
      <c r="V107" s="405"/>
      <c r="W107" s="405"/>
      <c r="X107" s="405"/>
      <c r="Y107" s="405"/>
      <c r="Z107" s="405"/>
      <c r="AA107" s="405"/>
      <c r="AB107" s="405"/>
      <c r="AC107" s="405"/>
      <c r="AD107" s="405"/>
      <c r="AE107" s="405"/>
      <c r="AF107" s="405"/>
      <c r="AG107" s="405"/>
      <c r="AH107" s="405"/>
      <c r="AI107" s="405"/>
      <c r="AJ107" s="405"/>
      <c r="AK107" s="405"/>
      <c r="AL107" s="405"/>
      <c r="AM107" s="405"/>
      <c r="AN107" s="405"/>
      <c r="AO107" s="405"/>
      <c r="AP107" s="405"/>
      <c r="AQ107" s="405"/>
      <c r="AR107" s="405"/>
      <c r="AS107" s="405"/>
      <c r="AT107" s="405"/>
    </row>
    <row r="108" spans="1:46" ht="10.5" customHeight="1" x14ac:dyDescent="0.2">
      <c r="A108" s="405"/>
      <c r="B108" s="405"/>
      <c r="C108" s="405"/>
      <c r="D108" s="405"/>
      <c r="E108" s="405"/>
      <c r="F108" s="405"/>
      <c r="G108" s="405"/>
      <c r="H108" s="405"/>
      <c r="I108" s="405"/>
      <c r="J108" s="405"/>
      <c r="K108" s="405"/>
      <c r="L108" s="405"/>
      <c r="M108" s="405"/>
      <c r="N108" s="405"/>
      <c r="O108" s="405"/>
      <c r="P108" s="405"/>
      <c r="Q108" s="405"/>
      <c r="R108" s="405"/>
      <c r="S108" s="405"/>
      <c r="T108" s="405"/>
      <c r="U108" s="405"/>
      <c r="V108" s="405"/>
      <c r="W108" s="405"/>
      <c r="X108" s="405"/>
      <c r="Y108" s="405"/>
      <c r="Z108" s="405"/>
      <c r="AA108" s="405"/>
      <c r="AB108" s="405"/>
      <c r="AC108" s="405"/>
      <c r="AD108" s="405"/>
      <c r="AE108" s="405"/>
      <c r="AF108" s="405"/>
      <c r="AG108" s="405"/>
      <c r="AH108" s="405"/>
      <c r="AI108" s="405"/>
      <c r="AJ108" s="405"/>
      <c r="AK108" s="405"/>
      <c r="AL108" s="405"/>
      <c r="AM108" s="405"/>
      <c r="AN108" s="405"/>
      <c r="AO108" s="405"/>
      <c r="AP108" s="405"/>
      <c r="AQ108" s="405"/>
      <c r="AR108" s="405"/>
      <c r="AS108" s="405"/>
      <c r="AT108" s="405"/>
    </row>
    <row r="109" spans="1:46" ht="10.5" customHeight="1" x14ac:dyDescent="0.2">
      <c r="A109" s="407"/>
      <c r="B109" s="407"/>
      <c r="C109" s="407"/>
      <c r="D109" s="407"/>
      <c r="E109" s="407"/>
      <c r="F109" s="407"/>
      <c r="G109" s="407"/>
      <c r="H109" s="407"/>
      <c r="I109" s="407"/>
      <c r="J109" s="407"/>
      <c r="K109" s="407"/>
      <c r="L109" s="407"/>
      <c r="M109" s="407"/>
      <c r="N109" s="407"/>
      <c r="O109" s="407"/>
      <c r="P109" s="407"/>
      <c r="Q109" s="407"/>
      <c r="R109" s="407"/>
      <c r="S109" s="407"/>
      <c r="T109" s="407"/>
      <c r="U109" s="407"/>
      <c r="V109" s="407"/>
      <c r="W109" s="407"/>
      <c r="X109" s="407"/>
      <c r="Y109" s="407"/>
      <c r="Z109" s="407"/>
      <c r="AA109" s="407"/>
      <c r="AB109" s="407"/>
      <c r="AC109" s="407"/>
      <c r="AD109" s="407"/>
      <c r="AE109" s="407"/>
      <c r="AF109" s="407"/>
      <c r="AG109" s="407"/>
      <c r="AH109" s="407"/>
      <c r="AI109" s="407"/>
      <c r="AJ109" s="407"/>
      <c r="AK109" s="407"/>
      <c r="AL109" s="407"/>
      <c r="AM109" s="407"/>
      <c r="AN109" s="407"/>
      <c r="AO109" s="407"/>
      <c r="AP109" s="407"/>
      <c r="AQ109" s="407"/>
      <c r="AR109" s="407"/>
      <c r="AS109" s="407"/>
      <c r="AT109" s="407"/>
    </row>
    <row r="110" spans="1:46" ht="10.5" customHeight="1" x14ac:dyDescent="0.2">
      <c r="A110" s="393"/>
      <c r="B110" s="393"/>
      <c r="C110" s="393"/>
      <c r="D110" s="393"/>
      <c r="E110" s="393"/>
      <c r="F110" s="393"/>
      <c r="G110" s="393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  <c r="T110" s="393"/>
      <c r="U110" s="393"/>
      <c r="V110" s="393"/>
      <c r="W110" s="393"/>
      <c r="X110" s="393"/>
      <c r="Y110" s="393"/>
      <c r="Z110" s="393"/>
      <c r="AA110" s="393"/>
      <c r="AB110" s="393"/>
      <c r="AC110" s="393"/>
      <c r="AD110" s="393"/>
      <c r="AE110" s="393"/>
      <c r="AF110" s="393"/>
      <c r="AG110" s="393"/>
      <c r="AH110" s="393"/>
      <c r="AI110" s="393"/>
      <c r="AJ110" s="393"/>
      <c r="AK110" s="393"/>
      <c r="AL110" s="393"/>
      <c r="AM110" s="393"/>
      <c r="AN110" s="393"/>
      <c r="AO110" s="393"/>
      <c r="AP110" s="393"/>
      <c r="AQ110" s="393"/>
      <c r="AR110" s="393"/>
      <c r="AS110" s="393"/>
      <c r="AT110" s="393"/>
    </row>
    <row r="111" spans="1:46" ht="10.5" customHeight="1" x14ac:dyDescent="0.2">
      <c r="A111" s="403"/>
      <c r="B111" s="403"/>
      <c r="C111" s="403"/>
      <c r="D111" s="403"/>
      <c r="E111" s="403"/>
      <c r="F111" s="403"/>
      <c r="G111" s="403"/>
      <c r="H111" s="403"/>
      <c r="I111" s="403"/>
      <c r="J111" s="403"/>
      <c r="K111" s="403"/>
      <c r="L111" s="403"/>
      <c r="M111" s="403"/>
      <c r="N111" s="403"/>
      <c r="O111" s="403"/>
      <c r="P111" s="403"/>
      <c r="Q111" s="403"/>
      <c r="R111" s="403"/>
      <c r="S111" s="403"/>
      <c r="T111" s="403"/>
      <c r="U111" s="403"/>
      <c r="V111" s="403"/>
      <c r="W111" s="403"/>
      <c r="X111" s="403"/>
      <c r="Y111" s="403"/>
      <c r="Z111" s="403"/>
      <c r="AA111" s="403"/>
      <c r="AB111" s="403"/>
      <c r="AC111" s="403"/>
      <c r="AD111" s="403"/>
      <c r="AE111" s="403"/>
      <c r="AF111" s="403"/>
      <c r="AG111" s="403"/>
      <c r="AH111" s="403"/>
      <c r="AI111" s="403"/>
      <c r="AJ111" s="403"/>
      <c r="AK111" s="403"/>
      <c r="AL111" s="403"/>
      <c r="AM111" s="403"/>
      <c r="AN111" s="403"/>
      <c r="AO111" s="403"/>
      <c r="AP111" s="403"/>
      <c r="AQ111" s="403"/>
      <c r="AR111" s="403"/>
      <c r="AS111" s="403"/>
      <c r="AT111" s="403"/>
    </row>
    <row r="112" spans="1:46" ht="10.5" customHeight="1" x14ac:dyDescent="0.2">
      <c r="A112" s="403"/>
      <c r="B112" s="403"/>
      <c r="C112" s="403"/>
      <c r="D112" s="403"/>
      <c r="E112" s="403"/>
      <c r="F112" s="403"/>
      <c r="G112" s="403"/>
      <c r="H112" s="403"/>
      <c r="I112" s="403"/>
      <c r="J112" s="403"/>
      <c r="K112" s="403"/>
      <c r="L112" s="403"/>
      <c r="M112" s="403"/>
      <c r="N112" s="403"/>
      <c r="O112" s="403"/>
      <c r="P112" s="403"/>
      <c r="Q112" s="403"/>
      <c r="R112" s="403"/>
      <c r="S112" s="403"/>
      <c r="T112" s="403"/>
      <c r="U112" s="403"/>
      <c r="V112" s="403"/>
      <c r="W112" s="403"/>
      <c r="X112" s="403"/>
      <c r="Y112" s="403"/>
      <c r="Z112" s="403"/>
      <c r="AA112" s="403"/>
      <c r="AB112" s="403"/>
      <c r="AC112" s="403"/>
      <c r="AD112" s="403"/>
      <c r="AE112" s="403"/>
      <c r="AF112" s="403"/>
      <c r="AG112" s="403"/>
      <c r="AH112" s="403"/>
      <c r="AI112" s="403"/>
      <c r="AJ112" s="403"/>
      <c r="AK112" s="403"/>
      <c r="AL112" s="403"/>
      <c r="AM112" s="403"/>
      <c r="AN112" s="403"/>
      <c r="AO112" s="403"/>
      <c r="AP112" s="403"/>
      <c r="AQ112" s="403"/>
      <c r="AR112" s="403"/>
      <c r="AS112" s="403"/>
      <c r="AT112" s="403"/>
    </row>
    <row r="113" spans="1:46" ht="10.5" customHeight="1" x14ac:dyDescent="0.2">
      <c r="A113" s="403"/>
      <c r="B113" s="403"/>
      <c r="C113" s="403"/>
      <c r="D113" s="403"/>
      <c r="E113" s="403"/>
      <c r="F113" s="403"/>
      <c r="G113" s="403"/>
      <c r="H113" s="403"/>
      <c r="I113" s="403"/>
      <c r="J113" s="403"/>
      <c r="K113" s="403"/>
      <c r="L113" s="403"/>
      <c r="M113" s="403"/>
      <c r="N113" s="403"/>
      <c r="O113" s="403"/>
      <c r="P113" s="403"/>
      <c r="Q113" s="403"/>
      <c r="R113" s="403"/>
      <c r="S113" s="403"/>
      <c r="T113" s="403"/>
      <c r="U113" s="403"/>
      <c r="V113" s="403"/>
      <c r="W113" s="403"/>
      <c r="X113" s="403"/>
      <c r="Y113" s="403"/>
      <c r="Z113" s="403"/>
      <c r="AA113" s="403"/>
      <c r="AB113" s="403"/>
      <c r="AC113" s="403"/>
      <c r="AD113" s="403"/>
      <c r="AE113" s="403"/>
      <c r="AF113" s="403"/>
      <c r="AG113" s="403"/>
      <c r="AH113" s="403"/>
      <c r="AI113" s="403"/>
      <c r="AJ113" s="403"/>
      <c r="AK113" s="403"/>
      <c r="AL113" s="403"/>
      <c r="AM113" s="403"/>
      <c r="AN113" s="403"/>
      <c r="AO113" s="403"/>
      <c r="AP113" s="403"/>
      <c r="AQ113" s="403"/>
      <c r="AR113" s="403"/>
      <c r="AS113" s="403"/>
      <c r="AT113" s="403"/>
    </row>
    <row r="114" spans="1:46" ht="10.5" customHeight="1" x14ac:dyDescent="0.2">
      <c r="A114" s="403"/>
      <c r="B114" s="403"/>
      <c r="C114" s="403"/>
      <c r="D114" s="403"/>
      <c r="E114" s="403"/>
      <c r="F114" s="403"/>
      <c r="G114" s="403"/>
      <c r="H114" s="403"/>
      <c r="I114" s="403"/>
      <c r="J114" s="403"/>
      <c r="K114" s="403"/>
      <c r="L114" s="403"/>
      <c r="M114" s="403"/>
      <c r="N114" s="403"/>
      <c r="O114" s="403"/>
      <c r="P114" s="403"/>
      <c r="Q114" s="403"/>
      <c r="R114" s="403"/>
      <c r="S114" s="403"/>
      <c r="T114" s="403"/>
      <c r="U114" s="403"/>
      <c r="V114" s="403"/>
      <c r="W114" s="403"/>
      <c r="X114" s="403"/>
      <c r="Y114" s="403"/>
      <c r="Z114" s="403"/>
      <c r="AA114" s="403"/>
      <c r="AB114" s="403"/>
      <c r="AC114" s="403"/>
      <c r="AD114" s="403"/>
      <c r="AE114" s="403"/>
      <c r="AF114" s="403"/>
      <c r="AG114" s="403"/>
      <c r="AH114" s="403"/>
      <c r="AI114" s="403"/>
      <c r="AJ114" s="403"/>
      <c r="AK114" s="403"/>
      <c r="AL114" s="403"/>
      <c r="AM114" s="403"/>
      <c r="AN114" s="403"/>
      <c r="AO114" s="403"/>
      <c r="AP114" s="403"/>
      <c r="AQ114" s="403"/>
      <c r="AR114" s="403"/>
      <c r="AS114" s="403"/>
      <c r="AT114" s="403"/>
    </row>
    <row r="115" spans="1:46" ht="10.5" customHeight="1" x14ac:dyDescent="0.2">
      <c r="A115" s="403"/>
      <c r="B115" s="403"/>
      <c r="C115" s="403"/>
      <c r="D115" s="403"/>
      <c r="E115" s="403"/>
      <c r="F115" s="403"/>
      <c r="G115" s="403"/>
      <c r="H115" s="403"/>
      <c r="I115" s="403"/>
      <c r="J115" s="403"/>
      <c r="K115" s="403"/>
      <c r="L115" s="403"/>
      <c r="M115" s="403"/>
      <c r="N115" s="403"/>
      <c r="O115" s="403"/>
      <c r="P115" s="403"/>
      <c r="Q115" s="403"/>
      <c r="R115" s="403"/>
      <c r="S115" s="403"/>
      <c r="T115" s="403"/>
      <c r="U115" s="403"/>
      <c r="V115" s="403"/>
      <c r="W115" s="403"/>
      <c r="X115" s="403"/>
      <c r="Y115" s="403"/>
      <c r="Z115" s="403"/>
      <c r="AA115" s="403"/>
      <c r="AB115" s="403"/>
      <c r="AC115" s="403"/>
      <c r="AD115" s="403"/>
      <c r="AE115" s="403"/>
      <c r="AF115" s="403"/>
      <c r="AG115" s="403"/>
      <c r="AH115" s="403"/>
      <c r="AI115" s="403"/>
      <c r="AJ115" s="403"/>
      <c r="AK115" s="403"/>
      <c r="AL115" s="403"/>
      <c r="AM115" s="403"/>
      <c r="AN115" s="403"/>
      <c r="AO115" s="403"/>
      <c r="AP115" s="403"/>
      <c r="AQ115" s="403"/>
      <c r="AR115" s="403"/>
      <c r="AS115" s="403"/>
      <c r="AT115" s="403"/>
    </row>
    <row r="116" spans="1:46" ht="10.5" customHeight="1" x14ac:dyDescent="0.2">
      <c r="A116" s="403"/>
      <c r="B116" s="403"/>
      <c r="C116" s="403"/>
      <c r="D116" s="403"/>
      <c r="E116" s="403"/>
      <c r="F116" s="403"/>
      <c r="G116" s="403"/>
      <c r="H116" s="403"/>
      <c r="I116" s="403"/>
      <c r="J116" s="403"/>
      <c r="K116" s="403"/>
      <c r="L116" s="403"/>
      <c r="M116" s="403"/>
      <c r="N116" s="403"/>
      <c r="O116" s="403"/>
      <c r="P116" s="403"/>
      <c r="Q116" s="403"/>
      <c r="R116" s="403"/>
      <c r="S116" s="403"/>
      <c r="T116" s="403"/>
      <c r="U116" s="403"/>
      <c r="V116" s="403"/>
      <c r="W116" s="403"/>
      <c r="X116" s="403"/>
      <c r="Y116" s="403"/>
      <c r="Z116" s="403"/>
      <c r="AA116" s="403"/>
      <c r="AB116" s="403"/>
      <c r="AC116" s="403"/>
      <c r="AD116" s="403"/>
      <c r="AE116" s="403"/>
      <c r="AF116" s="403"/>
      <c r="AG116" s="403"/>
      <c r="AH116" s="403"/>
      <c r="AI116" s="403"/>
      <c r="AJ116" s="403"/>
      <c r="AK116" s="403"/>
      <c r="AL116" s="403"/>
      <c r="AM116" s="403"/>
      <c r="AN116" s="403"/>
      <c r="AO116" s="403"/>
      <c r="AP116" s="403"/>
      <c r="AQ116" s="403"/>
      <c r="AR116" s="403"/>
      <c r="AS116" s="403"/>
      <c r="AT116" s="403"/>
    </row>
    <row r="117" spans="1:46" ht="10.5" customHeight="1" x14ac:dyDescent="0.2">
      <c r="A117" s="405"/>
      <c r="B117" s="405"/>
      <c r="C117" s="405"/>
      <c r="D117" s="405"/>
      <c r="E117" s="405"/>
      <c r="F117" s="405"/>
      <c r="G117" s="405"/>
      <c r="H117" s="405"/>
      <c r="I117" s="405"/>
      <c r="J117" s="405"/>
      <c r="K117" s="405"/>
      <c r="L117" s="405"/>
      <c r="M117" s="405"/>
      <c r="N117" s="405"/>
      <c r="O117" s="405"/>
      <c r="P117" s="405"/>
      <c r="Q117" s="405"/>
      <c r="R117" s="405"/>
      <c r="S117" s="405"/>
      <c r="T117" s="405"/>
      <c r="U117" s="405"/>
      <c r="V117" s="405"/>
      <c r="W117" s="405"/>
      <c r="X117" s="405"/>
      <c r="Y117" s="405"/>
      <c r="Z117" s="405"/>
      <c r="AA117" s="405"/>
      <c r="AB117" s="405"/>
      <c r="AC117" s="405"/>
      <c r="AD117" s="405"/>
      <c r="AE117" s="405"/>
      <c r="AF117" s="405"/>
      <c r="AG117" s="405"/>
      <c r="AH117" s="405"/>
      <c r="AI117" s="405"/>
      <c r="AJ117" s="405"/>
      <c r="AK117" s="405"/>
      <c r="AL117" s="405"/>
      <c r="AM117" s="405"/>
      <c r="AN117" s="405"/>
      <c r="AO117" s="405"/>
      <c r="AP117" s="405"/>
      <c r="AQ117" s="405"/>
      <c r="AR117" s="405"/>
      <c r="AS117" s="405"/>
      <c r="AT117" s="405"/>
    </row>
    <row r="118" spans="1:46" ht="10.5" customHeight="1" x14ac:dyDescent="0.2">
      <c r="A118" s="405"/>
      <c r="B118" s="405"/>
      <c r="C118" s="405"/>
      <c r="D118" s="405"/>
      <c r="E118" s="405"/>
      <c r="F118" s="405"/>
      <c r="G118" s="405"/>
      <c r="H118" s="405"/>
      <c r="I118" s="405"/>
      <c r="J118" s="405"/>
      <c r="K118" s="405"/>
      <c r="L118" s="405"/>
      <c r="M118" s="405"/>
      <c r="N118" s="405"/>
      <c r="O118" s="405"/>
      <c r="P118" s="405"/>
      <c r="Q118" s="405"/>
      <c r="R118" s="405"/>
      <c r="S118" s="405"/>
      <c r="T118" s="405"/>
      <c r="U118" s="405"/>
      <c r="V118" s="405"/>
      <c r="W118" s="405"/>
      <c r="X118" s="405"/>
      <c r="Y118" s="405"/>
      <c r="Z118" s="405"/>
      <c r="AA118" s="405"/>
      <c r="AB118" s="405"/>
      <c r="AC118" s="405"/>
      <c r="AD118" s="405"/>
      <c r="AE118" s="405"/>
      <c r="AF118" s="405"/>
      <c r="AG118" s="405"/>
      <c r="AH118" s="405"/>
      <c r="AI118" s="405"/>
      <c r="AJ118" s="405"/>
      <c r="AK118" s="405"/>
      <c r="AL118" s="405"/>
      <c r="AM118" s="405"/>
      <c r="AN118" s="405"/>
      <c r="AO118" s="405"/>
      <c r="AP118" s="405"/>
      <c r="AQ118" s="405"/>
      <c r="AR118" s="405"/>
      <c r="AS118" s="405"/>
      <c r="AT118" s="405"/>
    </row>
    <row r="119" spans="1:46" ht="10.5" customHeight="1" x14ac:dyDescent="0.2">
      <c r="A119" s="405"/>
      <c r="B119" s="405"/>
      <c r="C119" s="405"/>
      <c r="D119" s="405"/>
      <c r="E119" s="405"/>
      <c r="F119" s="405"/>
      <c r="G119" s="405"/>
      <c r="H119" s="405"/>
      <c r="I119" s="405"/>
      <c r="J119" s="405"/>
      <c r="K119" s="405"/>
      <c r="L119" s="405"/>
      <c r="M119" s="405"/>
      <c r="N119" s="405"/>
      <c r="O119" s="405"/>
      <c r="P119" s="405"/>
      <c r="Q119" s="405"/>
      <c r="R119" s="405"/>
      <c r="S119" s="405"/>
      <c r="T119" s="405"/>
      <c r="U119" s="405"/>
      <c r="V119" s="405"/>
      <c r="W119" s="405"/>
      <c r="X119" s="405"/>
      <c r="Y119" s="405"/>
      <c r="Z119" s="405"/>
      <c r="AA119" s="405"/>
      <c r="AB119" s="405"/>
      <c r="AC119" s="405"/>
      <c r="AD119" s="405"/>
      <c r="AE119" s="405"/>
      <c r="AF119" s="405"/>
      <c r="AG119" s="405"/>
      <c r="AH119" s="405"/>
      <c r="AI119" s="405"/>
      <c r="AJ119" s="405"/>
      <c r="AK119" s="405"/>
      <c r="AL119" s="405"/>
      <c r="AM119" s="405"/>
      <c r="AN119" s="405"/>
      <c r="AO119" s="405"/>
      <c r="AP119" s="405"/>
      <c r="AQ119" s="405"/>
      <c r="AR119" s="405"/>
      <c r="AS119" s="405"/>
      <c r="AT119" s="405"/>
    </row>
    <row r="120" spans="1:46" ht="10.5" customHeight="1" x14ac:dyDescent="0.2">
      <c r="A120" s="407"/>
      <c r="B120" s="407"/>
      <c r="C120" s="407"/>
      <c r="D120" s="407"/>
      <c r="E120" s="407"/>
      <c r="F120" s="407"/>
      <c r="G120" s="407"/>
      <c r="H120" s="407"/>
      <c r="I120" s="407"/>
      <c r="J120" s="407"/>
      <c r="K120" s="407"/>
      <c r="L120" s="407"/>
      <c r="M120" s="407"/>
      <c r="N120" s="407"/>
      <c r="O120" s="407"/>
      <c r="P120" s="407"/>
      <c r="Q120" s="407"/>
      <c r="R120" s="407"/>
      <c r="S120" s="407"/>
      <c r="T120" s="407"/>
      <c r="U120" s="407"/>
      <c r="V120" s="407"/>
      <c r="W120" s="407"/>
      <c r="X120" s="407"/>
      <c r="Y120" s="407"/>
      <c r="Z120" s="407"/>
      <c r="AA120" s="407"/>
      <c r="AB120" s="407"/>
      <c r="AC120" s="407"/>
      <c r="AD120" s="407"/>
      <c r="AE120" s="407"/>
      <c r="AF120" s="407"/>
      <c r="AG120" s="407"/>
      <c r="AH120" s="407"/>
      <c r="AI120" s="407"/>
      <c r="AJ120" s="407"/>
      <c r="AK120" s="407"/>
      <c r="AL120" s="407"/>
      <c r="AM120" s="407"/>
      <c r="AN120" s="407"/>
      <c r="AO120" s="407"/>
      <c r="AP120" s="407"/>
      <c r="AQ120" s="407"/>
      <c r="AR120" s="407"/>
      <c r="AS120" s="407"/>
      <c r="AT120" s="407"/>
    </row>
    <row r="121" spans="1:46" ht="10.5" customHeight="1" x14ac:dyDescent="0.2">
      <c r="A121" s="393"/>
      <c r="B121" s="393"/>
      <c r="C121" s="393"/>
      <c r="D121" s="393"/>
      <c r="E121" s="393"/>
      <c r="F121" s="393"/>
      <c r="G121" s="393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  <c r="T121" s="393"/>
      <c r="U121" s="393"/>
      <c r="V121" s="393"/>
      <c r="W121" s="393"/>
      <c r="X121" s="393"/>
      <c r="Y121" s="393"/>
      <c r="Z121" s="393"/>
      <c r="AA121" s="393"/>
      <c r="AB121" s="393"/>
      <c r="AC121" s="393"/>
      <c r="AD121" s="393"/>
      <c r="AE121" s="393"/>
      <c r="AF121" s="393"/>
      <c r="AG121" s="393"/>
      <c r="AH121" s="393"/>
      <c r="AI121" s="393"/>
      <c r="AJ121" s="393"/>
      <c r="AK121" s="393"/>
      <c r="AL121" s="393"/>
      <c r="AM121" s="393"/>
      <c r="AN121" s="393"/>
      <c r="AO121" s="393"/>
      <c r="AP121" s="393"/>
      <c r="AQ121" s="393"/>
      <c r="AR121" s="393"/>
      <c r="AS121" s="393"/>
      <c r="AT121" s="393"/>
    </row>
    <row r="122" spans="1:46" ht="10.5" customHeight="1" x14ac:dyDescent="0.2">
      <c r="A122" s="403"/>
      <c r="B122" s="403"/>
      <c r="C122" s="403"/>
      <c r="D122" s="403"/>
      <c r="E122" s="403"/>
      <c r="F122" s="403"/>
      <c r="G122" s="403"/>
      <c r="H122" s="403"/>
      <c r="I122" s="403"/>
      <c r="J122" s="403"/>
      <c r="K122" s="403"/>
      <c r="L122" s="403"/>
      <c r="M122" s="403"/>
      <c r="N122" s="403"/>
      <c r="O122" s="403"/>
      <c r="P122" s="403"/>
      <c r="Q122" s="403"/>
      <c r="R122" s="403"/>
      <c r="S122" s="403"/>
      <c r="T122" s="403"/>
      <c r="U122" s="403"/>
      <c r="V122" s="403"/>
      <c r="W122" s="403"/>
      <c r="X122" s="403"/>
      <c r="Y122" s="403"/>
      <c r="Z122" s="403"/>
      <c r="AA122" s="403"/>
      <c r="AB122" s="403"/>
      <c r="AC122" s="403"/>
      <c r="AD122" s="403"/>
      <c r="AE122" s="403"/>
      <c r="AF122" s="403"/>
      <c r="AG122" s="403"/>
      <c r="AH122" s="403"/>
      <c r="AI122" s="403"/>
      <c r="AJ122" s="403"/>
      <c r="AK122" s="403"/>
      <c r="AL122" s="403"/>
      <c r="AM122" s="403"/>
      <c r="AN122" s="403"/>
      <c r="AO122" s="403"/>
      <c r="AP122" s="403"/>
      <c r="AQ122" s="403"/>
      <c r="AR122" s="403"/>
      <c r="AS122" s="403"/>
      <c r="AT122" s="403"/>
    </row>
    <row r="123" spans="1:46" ht="10.5" customHeight="1" x14ac:dyDescent="0.2">
      <c r="A123" s="403"/>
      <c r="B123" s="403"/>
      <c r="C123" s="403"/>
      <c r="D123" s="403"/>
      <c r="E123" s="403"/>
      <c r="F123" s="403"/>
      <c r="G123" s="403"/>
      <c r="H123" s="403"/>
      <c r="I123" s="403"/>
      <c r="J123" s="403"/>
      <c r="K123" s="403"/>
      <c r="L123" s="403"/>
      <c r="M123" s="403"/>
      <c r="N123" s="403"/>
      <c r="O123" s="403"/>
      <c r="P123" s="403"/>
      <c r="Q123" s="403"/>
      <c r="R123" s="403"/>
      <c r="S123" s="403"/>
      <c r="T123" s="403"/>
      <c r="U123" s="403"/>
      <c r="V123" s="403"/>
      <c r="W123" s="403"/>
      <c r="X123" s="403"/>
      <c r="Y123" s="403"/>
      <c r="Z123" s="403"/>
      <c r="AA123" s="403"/>
      <c r="AB123" s="403"/>
      <c r="AC123" s="403"/>
      <c r="AD123" s="403"/>
      <c r="AE123" s="403"/>
      <c r="AF123" s="403"/>
      <c r="AG123" s="403"/>
      <c r="AH123" s="403"/>
      <c r="AI123" s="403"/>
      <c r="AJ123" s="403"/>
      <c r="AK123" s="403"/>
      <c r="AL123" s="403"/>
      <c r="AM123" s="403"/>
      <c r="AN123" s="403"/>
      <c r="AO123" s="403"/>
      <c r="AP123" s="403"/>
      <c r="AQ123" s="403"/>
      <c r="AR123" s="403"/>
      <c r="AS123" s="403"/>
      <c r="AT123" s="403"/>
    </row>
    <row r="124" spans="1:46" ht="10.5" customHeight="1" x14ac:dyDescent="0.2">
      <c r="A124" s="403"/>
      <c r="B124" s="403"/>
      <c r="C124" s="403"/>
      <c r="D124" s="403"/>
      <c r="E124" s="403"/>
      <c r="F124" s="403"/>
      <c r="G124" s="403"/>
      <c r="H124" s="403"/>
      <c r="I124" s="403"/>
      <c r="J124" s="403"/>
      <c r="K124" s="403"/>
      <c r="L124" s="403"/>
      <c r="M124" s="403"/>
      <c r="N124" s="403"/>
      <c r="O124" s="403"/>
      <c r="P124" s="403"/>
      <c r="Q124" s="403"/>
      <c r="R124" s="403"/>
      <c r="S124" s="403"/>
      <c r="T124" s="403"/>
      <c r="U124" s="403"/>
      <c r="V124" s="403"/>
      <c r="W124" s="403"/>
      <c r="X124" s="403"/>
      <c r="Y124" s="403"/>
      <c r="Z124" s="403"/>
      <c r="AA124" s="403"/>
      <c r="AB124" s="403"/>
      <c r="AC124" s="403"/>
      <c r="AD124" s="403"/>
      <c r="AE124" s="403"/>
      <c r="AF124" s="403"/>
      <c r="AG124" s="403"/>
      <c r="AH124" s="403"/>
      <c r="AI124" s="403"/>
      <c r="AJ124" s="403"/>
      <c r="AK124" s="403"/>
      <c r="AL124" s="403"/>
      <c r="AM124" s="403"/>
      <c r="AN124" s="403"/>
      <c r="AO124" s="403"/>
      <c r="AP124" s="403"/>
      <c r="AQ124" s="403"/>
      <c r="AR124" s="403"/>
      <c r="AS124" s="403"/>
      <c r="AT124" s="403"/>
    </row>
    <row r="125" spans="1:46" ht="10.5" customHeight="1" x14ac:dyDescent="0.2">
      <c r="A125" s="403"/>
      <c r="B125" s="403"/>
      <c r="C125" s="403"/>
      <c r="D125" s="403"/>
      <c r="E125" s="403"/>
      <c r="F125" s="403"/>
      <c r="G125" s="403"/>
      <c r="H125" s="403"/>
      <c r="I125" s="403"/>
      <c r="J125" s="403"/>
      <c r="K125" s="403"/>
      <c r="L125" s="403"/>
      <c r="M125" s="403"/>
      <c r="N125" s="403"/>
      <c r="O125" s="403"/>
      <c r="P125" s="403"/>
      <c r="Q125" s="403"/>
      <c r="R125" s="403"/>
      <c r="S125" s="403"/>
      <c r="T125" s="403"/>
      <c r="U125" s="403"/>
      <c r="V125" s="403"/>
      <c r="W125" s="403"/>
      <c r="X125" s="403"/>
      <c r="Y125" s="403"/>
      <c r="Z125" s="403"/>
      <c r="AA125" s="403"/>
      <c r="AB125" s="403"/>
      <c r="AC125" s="403"/>
      <c r="AD125" s="403"/>
      <c r="AE125" s="403"/>
      <c r="AF125" s="403"/>
      <c r="AG125" s="403"/>
      <c r="AH125" s="403"/>
      <c r="AI125" s="403"/>
      <c r="AJ125" s="403"/>
      <c r="AK125" s="403"/>
      <c r="AL125" s="403"/>
      <c r="AM125" s="403"/>
      <c r="AN125" s="403"/>
      <c r="AO125" s="403"/>
      <c r="AP125" s="403"/>
      <c r="AQ125" s="403"/>
      <c r="AR125" s="403"/>
      <c r="AS125" s="403"/>
      <c r="AT125" s="403"/>
    </row>
    <row r="126" spans="1:46" ht="10.5" customHeight="1" x14ac:dyDescent="0.2">
      <c r="A126" s="403"/>
      <c r="B126" s="403"/>
      <c r="C126" s="403"/>
      <c r="D126" s="403"/>
      <c r="E126" s="403"/>
      <c r="F126" s="403"/>
      <c r="G126" s="403"/>
      <c r="H126" s="403"/>
      <c r="I126" s="403"/>
      <c r="J126" s="403"/>
      <c r="K126" s="403"/>
      <c r="L126" s="403"/>
      <c r="M126" s="403"/>
      <c r="N126" s="403"/>
      <c r="O126" s="403"/>
      <c r="P126" s="403"/>
      <c r="Q126" s="403"/>
      <c r="R126" s="403"/>
      <c r="S126" s="403"/>
      <c r="T126" s="403"/>
      <c r="U126" s="403"/>
      <c r="V126" s="403"/>
      <c r="W126" s="403"/>
      <c r="X126" s="403"/>
      <c r="Y126" s="403"/>
      <c r="Z126" s="403"/>
      <c r="AA126" s="403"/>
      <c r="AB126" s="403"/>
      <c r="AC126" s="403"/>
      <c r="AD126" s="403"/>
      <c r="AE126" s="403"/>
      <c r="AF126" s="403"/>
      <c r="AG126" s="403"/>
      <c r="AH126" s="403"/>
      <c r="AI126" s="403"/>
      <c r="AJ126" s="403"/>
      <c r="AK126" s="403"/>
      <c r="AL126" s="403"/>
      <c r="AM126" s="403"/>
      <c r="AN126" s="403"/>
      <c r="AO126" s="403"/>
      <c r="AP126" s="403"/>
      <c r="AQ126" s="403"/>
      <c r="AR126" s="403"/>
      <c r="AS126" s="403"/>
      <c r="AT126" s="403"/>
    </row>
    <row r="127" spans="1:46" ht="10.5" customHeight="1" x14ac:dyDescent="0.2">
      <c r="A127" s="403"/>
      <c r="B127" s="403"/>
      <c r="C127" s="403"/>
      <c r="D127" s="403"/>
      <c r="E127" s="403"/>
      <c r="F127" s="403"/>
      <c r="G127" s="403"/>
      <c r="H127" s="403"/>
      <c r="I127" s="403"/>
      <c r="J127" s="403"/>
      <c r="K127" s="403"/>
      <c r="L127" s="403"/>
      <c r="M127" s="403"/>
      <c r="N127" s="403"/>
      <c r="O127" s="403"/>
      <c r="P127" s="403"/>
      <c r="Q127" s="403"/>
      <c r="R127" s="403"/>
      <c r="S127" s="403"/>
      <c r="T127" s="403"/>
      <c r="U127" s="403"/>
      <c r="V127" s="403"/>
      <c r="W127" s="403"/>
      <c r="X127" s="403"/>
      <c r="Y127" s="403"/>
      <c r="Z127" s="403"/>
      <c r="AA127" s="403"/>
      <c r="AB127" s="403"/>
      <c r="AC127" s="403"/>
      <c r="AD127" s="403"/>
      <c r="AE127" s="403"/>
      <c r="AF127" s="403"/>
      <c r="AG127" s="403"/>
      <c r="AH127" s="403"/>
      <c r="AI127" s="403"/>
      <c r="AJ127" s="403"/>
      <c r="AK127" s="403"/>
      <c r="AL127" s="403"/>
      <c r="AM127" s="403"/>
      <c r="AN127" s="403"/>
      <c r="AO127" s="403"/>
      <c r="AP127" s="403"/>
      <c r="AQ127" s="403"/>
      <c r="AR127" s="403"/>
      <c r="AS127" s="403"/>
      <c r="AT127" s="403"/>
    </row>
    <row r="128" spans="1:46" ht="10.5" customHeight="1" x14ac:dyDescent="0.2">
      <c r="A128" s="405"/>
      <c r="B128" s="405"/>
      <c r="C128" s="405"/>
      <c r="D128" s="405"/>
      <c r="E128" s="405"/>
      <c r="F128" s="405"/>
      <c r="G128" s="405"/>
      <c r="H128" s="405"/>
      <c r="I128" s="405"/>
      <c r="J128" s="405"/>
      <c r="K128" s="405"/>
      <c r="L128" s="405"/>
      <c r="M128" s="405"/>
      <c r="N128" s="405"/>
      <c r="O128" s="405"/>
      <c r="P128" s="405"/>
      <c r="Q128" s="405"/>
      <c r="R128" s="405"/>
      <c r="S128" s="405"/>
      <c r="T128" s="405"/>
      <c r="U128" s="405"/>
      <c r="V128" s="405"/>
      <c r="W128" s="405"/>
      <c r="X128" s="405"/>
      <c r="Y128" s="405"/>
      <c r="Z128" s="405"/>
      <c r="AA128" s="405"/>
      <c r="AB128" s="405"/>
      <c r="AC128" s="405"/>
      <c r="AD128" s="405"/>
      <c r="AE128" s="405"/>
      <c r="AF128" s="405"/>
      <c r="AG128" s="405"/>
      <c r="AH128" s="405"/>
      <c r="AI128" s="405"/>
      <c r="AJ128" s="405"/>
      <c r="AK128" s="405"/>
      <c r="AL128" s="405"/>
      <c r="AM128" s="405"/>
      <c r="AN128" s="405"/>
      <c r="AO128" s="405"/>
      <c r="AP128" s="405"/>
      <c r="AQ128" s="405"/>
      <c r="AR128" s="405"/>
      <c r="AS128" s="405"/>
      <c r="AT128" s="405"/>
    </row>
    <row r="129" spans="1:46" ht="10.5" customHeight="1" x14ac:dyDescent="0.2">
      <c r="A129" s="405"/>
      <c r="B129" s="405"/>
      <c r="C129" s="405"/>
      <c r="D129" s="405"/>
      <c r="E129" s="405"/>
      <c r="F129" s="405"/>
      <c r="G129" s="405"/>
      <c r="H129" s="405"/>
      <c r="I129" s="405"/>
      <c r="J129" s="405"/>
      <c r="K129" s="405"/>
      <c r="L129" s="405"/>
      <c r="M129" s="405"/>
      <c r="N129" s="405"/>
      <c r="O129" s="405"/>
      <c r="P129" s="405"/>
      <c r="Q129" s="405"/>
      <c r="R129" s="405"/>
      <c r="S129" s="405"/>
      <c r="T129" s="405"/>
      <c r="U129" s="405"/>
      <c r="V129" s="405"/>
      <c r="W129" s="405"/>
      <c r="X129" s="405"/>
      <c r="Y129" s="405"/>
      <c r="Z129" s="405"/>
      <c r="AA129" s="405"/>
      <c r="AB129" s="405"/>
      <c r="AC129" s="405"/>
      <c r="AD129" s="405"/>
      <c r="AE129" s="405"/>
      <c r="AF129" s="405"/>
      <c r="AG129" s="405"/>
      <c r="AH129" s="405"/>
      <c r="AI129" s="405"/>
      <c r="AJ129" s="405"/>
      <c r="AK129" s="405"/>
      <c r="AL129" s="405"/>
      <c r="AM129" s="405"/>
      <c r="AN129" s="405"/>
      <c r="AO129" s="405"/>
      <c r="AP129" s="405"/>
      <c r="AQ129" s="405"/>
      <c r="AR129" s="405"/>
      <c r="AS129" s="405"/>
      <c r="AT129" s="405"/>
    </row>
    <row r="130" spans="1:46" ht="10.5" customHeight="1" x14ac:dyDescent="0.2">
      <c r="A130" s="405"/>
      <c r="B130" s="405"/>
      <c r="C130" s="405"/>
      <c r="D130" s="405"/>
      <c r="E130" s="405"/>
      <c r="F130" s="405"/>
      <c r="G130" s="405"/>
      <c r="H130" s="405"/>
      <c r="I130" s="405"/>
      <c r="J130" s="405"/>
      <c r="K130" s="405"/>
      <c r="L130" s="405"/>
      <c r="M130" s="405"/>
      <c r="N130" s="405"/>
      <c r="O130" s="405"/>
      <c r="P130" s="405"/>
      <c r="Q130" s="405"/>
      <c r="R130" s="405"/>
      <c r="S130" s="405"/>
      <c r="T130" s="405"/>
      <c r="U130" s="405"/>
      <c r="V130" s="405"/>
      <c r="W130" s="405"/>
      <c r="X130" s="405"/>
      <c r="Y130" s="405"/>
      <c r="Z130" s="405"/>
      <c r="AA130" s="405"/>
      <c r="AB130" s="405"/>
      <c r="AC130" s="405"/>
      <c r="AD130" s="405"/>
      <c r="AE130" s="405"/>
      <c r="AF130" s="405"/>
      <c r="AG130" s="405"/>
      <c r="AH130" s="405"/>
      <c r="AI130" s="405"/>
      <c r="AJ130" s="405"/>
      <c r="AK130" s="405"/>
      <c r="AL130" s="405"/>
      <c r="AM130" s="405"/>
      <c r="AN130" s="405"/>
      <c r="AO130" s="405"/>
      <c r="AP130" s="405"/>
      <c r="AQ130" s="405"/>
      <c r="AR130" s="405"/>
      <c r="AS130" s="405"/>
      <c r="AT130" s="405"/>
    </row>
    <row r="131" spans="1:46" ht="10.5" customHeight="1" x14ac:dyDescent="0.2">
      <c r="A131" s="407"/>
      <c r="B131" s="407"/>
      <c r="C131" s="407"/>
      <c r="D131" s="407"/>
      <c r="E131" s="407"/>
      <c r="F131" s="407"/>
      <c r="G131" s="407"/>
      <c r="H131" s="407"/>
      <c r="I131" s="407"/>
      <c r="J131" s="407"/>
      <c r="K131" s="407"/>
      <c r="L131" s="407"/>
      <c r="M131" s="407"/>
      <c r="N131" s="407"/>
      <c r="O131" s="407"/>
      <c r="P131" s="407"/>
      <c r="Q131" s="407"/>
      <c r="R131" s="407"/>
      <c r="S131" s="407"/>
      <c r="T131" s="407"/>
      <c r="U131" s="407"/>
      <c r="V131" s="407"/>
      <c r="W131" s="407"/>
      <c r="X131" s="407"/>
      <c r="Y131" s="407"/>
      <c r="Z131" s="407"/>
      <c r="AA131" s="407"/>
      <c r="AB131" s="407"/>
      <c r="AC131" s="407"/>
      <c r="AD131" s="407"/>
      <c r="AE131" s="407"/>
      <c r="AF131" s="407"/>
      <c r="AG131" s="407"/>
      <c r="AH131" s="407"/>
      <c r="AI131" s="407"/>
      <c r="AJ131" s="407"/>
      <c r="AK131" s="407"/>
      <c r="AL131" s="407"/>
      <c r="AM131" s="407"/>
      <c r="AN131" s="407"/>
      <c r="AO131" s="407"/>
      <c r="AP131" s="407"/>
      <c r="AQ131" s="407"/>
      <c r="AR131" s="407"/>
      <c r="AS131" s="407"/>
      <c r="AT131" s="407"/>
    </row>
    <row r="132" spans="1:46" ht="10.5" customHeight="1" x14ac:dyDescent="0.2">
      <c r="A132" s="393"/>
      <c r="B132" s="393"/>
      <c r="C132" s="393"/>
      <c r="D132" s="393"/>
      <c r="E132" s="393"/>
      <c r="F132" s="393"/>
      <c r="G132" s="393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  <c r="T132" s="393"/>
      <c r="U132" s="393"/>
      <c r="V132" s="393"/>
      <c r="W132" s="393"/>
      <c r="X132" s="393"/>
      <c r="Y132" s="393"/>
      <c r="Z132" s="393"/>
      <c r="AA132" s="393"/>
      <c r="AB132" s="393"/>
      <c r="AC132" s="393"/>
      <c r="AD132" s="393"/>
      <c r="AE132" s="393"/>
      <c r="AF132" s="393"/>
      <c r="AG132" s="393"/>
      <c r="AH132" s="393"/>
      <c r="AI132" s="393"/>
      <c r="AJ132" s="393"/>
      <c r="AK132" s="393"/>
      <c r="AL132" s="393"/>
      <c r="AM132" s="393"/>
      <c r="AN132" s="393"/>
      <c r="AO132" s="393"/>
      <c r="AP132" s="393"/>
      <c r="AQ132" s="393"/>
      <c r="AR132" s="393"/>
      <c r="AS132" s="393"/>
      <c r="AT132" s="393"/>
    </row>
    <row r="133" spans="1:46" ht="10.5" customHeight="1" x14ac:dyDescent="0.2">
      <c r="A133" s="403"/>
      <c r="B133" s="403"/>
      <c r="C133" s="403"/>
      <c r="D133" s="403"/>
      <c r="E133" s="403"/>
      <c r="F133" s="403"/>
      <c r="G133" s="403"/>
      <c r="H133" s="403"/>
      <c r="I133" s="403"/>
      <c r="J133" s="403"/>
      <c r="K133" s="403"/>
      <c r="L133" s="403"/>
      <c r="M133" s="403"/>
      <c r="N133" s="403"/>
      <c r="O133" s="403"/>
      <c r="P133" s="403"/>
      <c r="Q133" s="403"/>
      <c r="R133" s="403"/>
      <c r="S133" s="403"/>
      <c r="T133" s="403"/>
      <c r="U133" s="403"/>
      <c r="V133" s="403"/>
      <c r="W133" s="403"/>
      <c r="X133" s="403"/>
      <c r="Y133" s="403"/>
      <c r="Z133" s="403"/>
      <c r="AA133" s="403"/>
      <c r="AB133" s="403"/>
      <c r="AC133" s="403"/>
      <c r="AD133" s="403"/>
      <c r="AE133" s="403"/>
      <c r="AF133" s="403"/>
      <c r="AG133" s="403"/>
      <c r="AH133" s="403"/>
      <c r="AI133" s="403"/>
      <c r="AJ133" s="403"/>
      <c r="AK133" s="403"/>
      <c r="AL133" s="403"/>
      <c r="AM133" s="403"/>
      <c r="AN133" s="403"/>
      <c r="AO133" s="403"/>
      <c r="AP133" s="403"/>
      <c r="AQ133" s="403"/>
      <c r="AR133" s="403"/>
      <c r="AS133" s="403"/>
      <c r="AT133" s="403"/>
    </row>
    <row r="134" spans="1:46" ht="10.5" customHeight="1" x14ac:dyDescent="0.2">
      <c r="A134" s="403"/>
      <c r="B134" s="403"/>
      <c r="C134" s="403"/>
      <c r="D134" s="403"/>
      <c r="E134" s="403"/>
      <c r="F134" s="403"/>
      <c r="G134" s="403"/>
      <c r="H134" s="403"/>
      <c r="I134" s="403"/>
      <c r="J134" s="403"/>
      <c r="K134" s="403"/>
      <c r="L134" s="403"/>
      <c r="M134" s="403"/>
      <c r="N134" s="403"/>
      <c r="O134" s="403"/>
      <c r="P134" s="403"/>
      <c r="Q134" s="403"/>
      <c r="R134" s="403"/>
      <c r="S134" s="403"/>
      <c r="T134" s="403"/>
      <c r="U134" s="403"/>
      <c r="V134" s="403"/>
      <c r="W134" s="403"/>
      <c r="X134" s="403"/>
      <c r="Y134" s="403"/>
      <c r="Z134" s="403"/>
      <c r="AA134" s="403"/>
      <c r="AB134" s="403"/>
      <c r="AC134" s="403"/>
      <c r="AD134" s="403"/>
      <c r="AE134" s="403"/>
      <c r="AF134" s="403"/>
      <c r="AG134" s="403"/>
      <c r="AH134" s="403"/>
      <c r="AI134" s="403"/>
      <c r="AJ134" s="403"/>
      <c r="AK134" s="403"/>
      <c r="AL134" s="403"/>
      <c r="AM134" s="403"/>
      <c r="AN134" s="403"/>
      <c r="AO134" s="403"/>
      <c r="AP134" s="403"/>
      <c r="AQ134" s="403"/>
      <c r="AR134" s="403"/>
      <c r="AS134" s="403"/>
      <c r="AT134" s="403"/>
    </row>
    <row r="135" spans="1:46" ht="10.5" customHeight="1" x14ac:dyDescent="0.2">
      <c r="A135" s="403"/>
      <c r="B135" s="403"/>
      <c r="C135" s="403"/>
      <c r="D135" s="403"/>
      <c r="E135" s="403"/>
      <c r="F135" s="403"/>
      <c r="G135" s="403"/>
      <c r="H135" s="403"/>
      <c r="I135" s="403"/>
      <c r="J135" s="403"/>
      <c r="K135" s="403"/>
      <c r="L135" s="403"/>
      <c r="M135" s="403"/>
      <c r="N135" s="403"/>
      <c r="O135" s="403"/>
      <c r="P135" s="403"/>
      <c r="Q135" s="403"/>
      <c r="R135" s="403"/>
      <c r="S135" s="403"/>
      <c r="T135" s="403"/>
      <c r="U135" s="403"/>
      <c r="V135" s="403"/>
      <c r="W135" s="403"/>
      <c r="X135" s="403"/>
      <c r="Y135" s="403"/>
      <c r="Z135" s="403"/>
      <c r="AA135" s="403"/>
      <c r="AB135" s="403"/>
      <c r="AC135" s="403"/>
      <c r="AD135" s="403"/>
      <c r="AE135" s="403"/>
      <c r="AF135" s="403"/>
      <c r="AG135" s="403"/>
      <c r="AH135" s="403"/>
      <c r="AI135" s="403"/>
      <c r="AJ135" s="403"/>
      <c r="AK135" s="403"/>
      <c r="AL135" s="403"/>
      <c r="AM135" s="403"/>
      <c r="AN135" s="403"/>
      <c r="AO135" s="403"/>
      <c r="AP135" s="403"/>
      <c r="AQ135" s="403"/>
      <c r="AR135" s="403"/>
      <c r="AS135" s="403"/>
      <c r="AT135" s="403"/>
    </row>
    <row r="136" spans="1:46" ht="10.5" customHeight="1" x14ac:dyDescent="0.2">
      <c r="A136" s="403"/>
      <c r="B136" s="403"/>
      <c r="C136" s="403"/>
      <c r="D136" s="403"/>
      <c r="E136" s="403"/>
      <c r="F136" s="403"/>
      <c r="G136" s="403"/>
      <c r="H136" s="403"/>
      <c r="I136" s="403"/>
      <c r="J136" s="403"/>
      <c r="K136" s="403"/>
      <c r="L136" s="403"/>
      <c r="M136" s="403"/>
      <c r="N136" s="403"/>
      <c r="O136" s="403"/>
      <c r="P136" s="403"/>
      <c r="Q136" s="403"/>
      <c r="R136" s="403"/>
      <c r="S136" s="403"/>
      <c r="T136" s="403"/>
      <c r="U136" s="403"/>
      <c r="V136" s="403"/>
      <c r="W136" s="403"/>
      <c r="X136" s="403"/>
      <c r="Y136" s="403"/>
      <c r="Z136" s="403"/>
      <c r="AA136" s="403"/>
      <c r="AB136" s="403"/>
      <c r="AC136" s="403"/>
      <c r="AD136" s="403"/>
      <c r="AE136" s="403"/>
      <c r="AF136" s="403"/>
      <c r="AG136" s="403"/>
      <c r="AH136" s="403"/>
      <c r="AI136" s="403"/>
      <c r="AJ136" s="403"/>
      <c r="AK136" s="403"/>
      <c r="AL136" s="403"/>
      <c r="AM136" s="403"/>
      <c r="AN136" s="403"/>
      <c r="AO136" s="403"/>
      <c r="AP136" s="403"/>
      <c r="AQ136" s="403"/>
      <c r="AR136" s="403"/>
      <c r="AS136" s="403"/>
      <c r="AT136" s="403"/>
    </row>
    <row r="137" spans="1:46" ht="10.5" customHeight="1" x14ac:dyDescent="0.2">
      <c r="A137" s="403"/>
      <c r="B137" s="403"/>
      <c r="C137" s="403"/>
      <c r="D137" s="403"/>
      <c r="E137" s="403"/>
      <c r="F137" s="403"/>
      <c r="G137" s="403"/>
      <c r="H137" s="403"/>
      <c r="I137" s="403"/>
      <c r="J137" s="403"/>
      <c r="K137" s="403"/>
      <c r="L137" s="403"/>
      <c r="M137" s="403"/>
      <c r="N137" s="403"/>
      <c r="O137" s="403"/>
      <c r="P137" s="403"/>
      <c r="Q137" s="403"/>
      <c r="R137" s="403"/>
      <c r="S137" s="403"/>
      <c r="T137" s="403"/>
      <c r="U137" s="403"/>
      <c r="V137" s="403"/>
      <c r="W137" s="403"/>
      <c r="X137" s="403"/>
      <c r="Y137" s="403"/>
      <c r="Z137" s="403"/>
      <c r="AA137" s="403"/>
      <c r="AB137" s="403"/>
      <c r="AC137" s="403"/>
      <c r="AD137" s="403"/>
      <c r="AE137" s="403"/>
      <c r="AF137" s="403"/>
      <c r="AG137" s="403"/>
      <c r="AH137" s="403"/>
      <c r="AI137" s="403"/>
      <c r="AJ137" s="403"/>
      <c r="AK137" s="403"/>
      <c r="AL137" s="403"/>
      <c r="AM137" s="403"/>
      <c r="AN137" s="403"/>
      <c r="AO137" s="403"/>
      <c r="AP137" s="403"/>
      <c r="AQ137" s="403"/>
      <c r="AR137" s="403"/>
      <c r="AS137" s="403"/>
      <c r="AT137" s="403"/>
    </row>
    <row r="138" spans="1:46" ht="10.5" customHeight="1" x14ac:dyDescent="0.2">
      <c r="A138" s="403"/>
      <c r="B138" s="403"/>
      <c r="C138" s="403"/>
      <c r="D138" s="403"/>
      <c r="E138" s="403"/>
      <c r="F138" s="403"/>
      <c r="G138" s="403"/>
      <c r="H138" s="403"/>
      <c r="I138" s="403"/>
      <c r="J138" s="403"/>
      <c r="K138" s="403"/>
      <c r="L138" s="403"/>
      <c r="M138" s="403"/>
      <c r="N138" s="403"/>
      <c r="O138" s="403"/>
      <c r="P138" s="403"/>
      <c r="Q138" s="403"/>
      <c r="R138" s="403"/>
      <c r="S138" s="403"/>
      <c r="T138" s="403"/>
      <c r="U138" s="403"/>
      <c r="V138" s="403"/>
      <c r="W138" s="403"/>
      <c r="X138" s="403"/>
      <c r="Y138" s="403"/>
      <c r="Z138" s="403"/>
      <c r="AA138" s="403"/>
      <c r="AB138" s="403"/>
      <c r="AC138" s="403"/>
      <c r="AD138" s="403"/>
      <c r="AE138" s="403"/>
      <c r="AF138" s="403"/>
      <c r="AG138" s="403"/>
      <c r="AH138" s="403"/>
      <c r="AI138" s="403"/>
      <c r="AJ138" s="403"/>
      <c r="AK138" s="403"/>
      <c r="AL138" s="403"/>
      <c r="AM138" s="403"/>
      <c r="AN138" s="403"/>
      <c r="AO138" s="403"/>
      <c r="AP138" s="403"/>
      <c r="AQ138" s="403"/>
      <c r="AR138" s="403"/>
      <c r="AS138" s="403"/>
      <c r="AT138" s="403"/>
    </row>
    <row r="139" spans="1:46" ht="10.5" customHeight="1" x14ac:dyDescent="0.2">
      <c r="A139" s="405"/>
      <c r="B139" s="405"/>
      <c r="C139" s="405"/>
      <c r="D139" s="405"/>
      <c r="E139" s="405"/>
      <c r="F139" s="405"/>
      <c r="G139" s="405"/>
      <c r="H139" s="405"/>
      <c r="I139" s="405"/>
      <c r="J139" s="405"/>
      <c r="K139" s="405"/>
      <c r="L139" s="405"/>
      <c r="M139" s="405"/>
      <c r="N139" s="405"/>
      <c r="O139" s="405"/>
      <c r="P139" s="405"/>
      <c r="Q139" s="405"/>
      <c r="R139" s="405"/>
      <c r="S139" s="405"/>
      <c r="T139" s="405"/>
      <c r="U139" s="405"/>
      <c r="V139" s="405"/>
      <c r="W139" s="405"/>
      <c r="X139" s="405"/>
      <c r="Y139" s="405"/>
      <c r="Z139" s="405"/>
      <c r="AA139" s="405"/>
      <c r="AB139" s="405"/>
      <c r="AC139" s="405"/>
      <c r="AD139" s="405"/>
      <c r="AE139" s="405"/>
      <c r="AF139" s="405"/>
      <c r="AG139" s="405"/>
      <c r="AH139" s="405"/>
      <c r="AI139" s="405"/>
      <c r="AJ139" s="405"/>
      <c r="AK139" s="405"/>
      <c r="AL139" s="405"/>
      <c r="AM139" s="405"/>
      <c r="AN139" s="405"/>
      <c r="AO139" s="405"/>
      <c r="AP139" s="405"/>
      <c r="AQ139" s="405"/>
      <c r="AR139" s="405"/>
      <c r="AS139" s="405"/>
      <c r="AT139" s="405"/>
    </row>
    <row r="140" spans="1:46" ht="10.5" customHeight="1" x14ac:dyDescent="0.2">
      <c r="A140" s="405"/>
      <c r="B140" s="405"/>
      <c r="C140" s="405"/>
      <c r="D140" s="405"/>
      <c r="E140" s="405"/>
      <c r="F140" s="405"/>
      <c r="G140" s="405"/>
      <c r="H140" s="405"/>
      <c r="I140" s="405"/>
      <c r="J140" s="405"/>
      <c r="K140" s="405"/>
      <c r="L140" s="405"/>
      <c r="M140" s="405"/>
      <c r="N140" s="405"/>
      <c r="O140" s="405"/>
      <c r="P140" s="405"/>
      <c r="Q140" s="405"/>
      <c r="R140" s="405"/>
      <c r="S140" s="405"/>
      <c r="T140" s="405"/>
      <c r="U140" s="405"/>
      <c r="V140" s="405"/>
      <c r="W140" s="405"/>
      <c r="X140" s="405"/>
      <c r="Y140" s="405"/>
      <c r="Z140" s="405"/>
      <c r="AA140" s="405"/>
      <c r="AB140" s="405"/>
      <c r="AC140" s="405"/>
      <c r="AD140" s="405"/>
      <c r="AE140" s="405"/>
      <c r="AF140" s="405"/>
      <c r="AG140" s="405"/>
      <c r="AH140" s="405"/>
      <c r="AI140" s="405"/>
      <c r="AJ140" s="405"/>
      <c r="AK140" s="405"/>
      <c r="AL140" s="405"/>
      <c r="AM140" s="405"/>
      <c r="AN140" s="405"/>
      <c r="AO140" s="405"/>
      <c r="AP140" s="405"/>
      <c r="AQ140" s="405"/>
      <c r="AR140" s="405"/>
      <c r="AS140" s="405"/>
      <c r="AT140" s="405"/>
    </row>
    <row r="141" spans="1:46" ht="10.5" customHeight="1" x14ac:dyDescent="0.2">
      <c r="A141" s="405"/>
      <c r="B141" s="405"/>
      <c r="C141" s="405"/>
      <c r="D141" s="405"/>
      <c r="E141" s="405"/>
      <c r="F141" s="405"/>
      <c r="G141" s="405"/>
      <c r="H141" s="405"/>
      <c r="I141" s="405"/>
      <c r="J141" s="405"/>
      <c r="K141" s="405"/>
      <c r="L141" s="405"/>
      <c r="M141" s="405"/>
      <c r="N141" s="405"/>
      <c r="O141" s="405"/>
      <c r="P141" s="405"/>
      <c r="Q141" s="405"/>
      <c r="R141" s="405"/>
      <c r="S141" s="405"/>
      <c r="T141" s="405"/>
      <c r="U141" s="405"/>
      <c r="V141" s="405"/>
      <c r="W141" s="405"/>
      <c r="X141" s="405"/>
      <c r="Y141" s="405"/>
      <c r="Z141" s="405"/>
      <c r="AA141" s="405"/>
      <c r="AB141" s="405"/>
      <c r="AC141" s="405"/>
      <c r="AD141" s="405"/>
      <c r="AE141" s="405"/>
      <c r="AF141" s="405"/>
      <c r="AG141" s="405"/>
      <c r="AH141" s="405"/>
      <c r="AI141" s="405"/>
      <c r="AJ141" s="405"/>
      <c r="AK141" s="405"/>
      <c r="AL141" s="405"/>
      <c r="AM141" s="405"/>
      <c r="AN141" s="405"/>
      <c r="AO141" s="405"/>
      <c r="AP141" s="405"/>
      <c r="AQ141" s="405"/>
      <c r="AR141" s="405"/>
      <c r="AS141" s="405"/>
      <c r="AT141" s="405"/>
    </row>
    <row r="142" spans="1:46" ht="10.5" customHeight="1" x14ac:dyDescent="0.2">
      <c r="A142" s="407"/>
      <c r="B142" s="407"/>
      <c r="C142" s="407"/>
      <c r="D142" s="407"/>
      <c r="E142" s="407"/>
      <c r="F142" s="407"/>
      <c r="G142" s="407"/>
      <c r="H142" s="407"/>
      <c r="I142" s="407"/>
      <c r="J142" s="407"/>
      <c r="K142" s="407"/>
      <c r="L142" s="407"/>
      <c r="M142" s="407"/>
      <c r="N142" s="407"/>
      <c r="O142" s="407"/>
      <c r="P142" s="407"/>
      <c r="Q142" s="407"/>
      <c r="R142" s="407"/>
      <c r="S142" s="407"/>
      <c r="T142" s="407"/>
      <c r="U142" s="407"/>
      <c r="V142" s="407"/>
      <c r="W142" s="407"/>
      <c r="X142" s="407"/>
      <c r="Y142" s="407"/>
      <c r="Z142" s="407"/>
      <c r="AA142" s="407"/>
      <c r="AB142" s="407"/>
      <c r="AC142" s="407"/>
      <c r="AD142" s="407"/>
      <c r="AE142" s="407"/>
      <c r="AF142" s="407"/>
      <c r="AG142" s="407"/>
      <c r="AH142" s="407"/>
      <c r="AI142" s="407"/>
      <c r="AJ142" s="407"/>
      <c r="AK142" s="407"/>
      <c r="AL142" s="407"/>
      <c r="AM142" s="407"/>
      <c r="AN142" s="407"/>
      <c r="AO142" s="407"/>
      <c r="AP142" s="407"/>
      <c r="AQ142" s="407"/>
      <c r="AR142" s="407"/>
      <c r="AS142" s="407"/>
      <c r="AT142" s="407"/>
    </row>
    <row r="143" spans="1:46" ht="10.5" customHeight="1" x14ac:dyDescent="0.2">
      <c r="A143" s="393"/>
      <c r="B143" s="393"/>
      <c r="C143" s="393"/>
      <c r="D143" s="393"/>
      <c r="E143" s="393"/>
      <c r="F143" s="393"/>
      <c r="G143" s="393"/>
      <c r="H143" s="393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  <c r="T143" s="393"/>
      <c r="U143" s="393"/>
      <c r="V143" s="393"/>
      <c r="W143" s="393"/>
      <c r="X143" s="393"/>
      <c r="Y143" s="393"/>
      <c r="Z143" s="393"/>
      <c r="AA143" s="393"/>
      <c r="AB143" s="393"/>
      <c r="AC143" s="393"/>
      <c r="AD143" s="393"/>
      <c r="AE143" s="393"/>
      <c r="AF143" s="393"/>
      <c r="AG143" s="393"/>
      <c r="AH143" s="393"/>
      <c r="AI143" s="393"/>
      <c r="AJ143" s="393"/>
      <c r="AK143" s="393"/>
      <c r="AL143" s="393"/>
      <c r="AM143" s="393"/>
      <c r="AN143" s="393"/>
      <c r="AO143" s="393"/>
      <c r="AP143" s="393"/>
      <c r="AQ143" s="393"/>
      <c r="AR143" s="393"/>
      <c r="AS143" s="393"/>
      <c r="AT143" s="393"/>
    </row>
    <row r="144" spans="1:46" ht="10.5" customHeight="1" x14ac:dyDescent="0.2">
      <c r="A144" s="403"/>
      <c r="B144" s="403"/>
      <c r="C144" s="403"/>
      <c r="D144" s="403"/>
      <c r="E144" s="403"/>
      <c r="F144" s="403"/>
      <c r="G144" s="403"/>
      <c r="H144" s="403"/>
      <c r="I144" s="403"/>
      <c r="J144" s="403"/>
      <c r="K144" s="403"/>
      <c r="L144" s="403"/>
      <c r="M144" s="403"/>
      <c r="N144" s="403"/>
      <c r="O144" s="403"/>
      <c r="P144" s="403"/>
      <c r="Q144" s="403"/>
      <c r="R144" s="403"/>
      <c r="S144" s="403"/>
      <c r="T144" s="403"/>
      <c r="U144" s="403"/>
      <c r="V144" s="403"/>
      <c r="W144" s="403"/>
      <c r="X144" s="403"/>
      <c r="Y144" s="403"/>
      <c r="Z144" s="403"/>
      <c r="AA144" s="403"/>
      <c r="AB144" s="403"/>
      <c r="AC144" s="403"/>
      <c r="AD144" s="403"/>
      <c r="AE144" s="403"/>
      <c r="AF144" s="403"/>
      <c r="AG144" s="403"/>
      <c r="AH144" s="403"/>
      <c r="AI144" s="403"/>
      <c r="AJ144" s="403"/>
      <c r="AK144" s="403"/>
      <c r="AL144" s="403"/>
      <c r="AM144" s="403"/>
      <c r="AN144" s="403"/>
      <c r="AO144" s="403"/>
      <c r="AP144" s="403"/>
      <c r="AQ144" s="403"/>
      <c r="AR144" s="403"/>
      <c r="AS144" s="403"/>
      <c r="AT144" s="403"/>
    </row>
    <row r="145" spans="1:46" ht="10.5" customHeight="1" x14ac:dyDescent="0.2">
      <c r="A145" s="403"/>
      <c r="B145" s="403"/>
      <c r="C145" s="403"/>
      <c r="D145" s="403"/>
      <c r="E145" s="403"/>
      <c r="F145" s="403"/>
      <c r="G145" s="403"/>
      <c r="H145" s="403"/>
      <c r="I145" s="403"/>
      <c r="J145" s="403"/>
      <c r="K145" s="403"/>
      <c r="L145" s="403"/>
      <c r="M145" s="403"/>
      <c r="N145" s="403"/>
      <c r="O145" s="403"/>
      <c r="P145" s="403"/>
      <c r="Q145" s="403"/>
      <c r="R145" s="403"/>
      <c r="S145" s="403"/>
      <c r="T145" s="403"/>
      <c r="U145" s="403"/>
      <c r="V145" s="403"/>
      <c r="W145" s="403"/>
      <c r="X145" s="403"/>
      <c r="Y145" s="403"/>
      <c r="Z145" s="403"/>
      <c r="AA145" s="403"/>
      <c r="AB145" s="403"/>
      <c r="AC145" s="403"/>
      <c r="AD145" s="403"/>
      <c r="AE145" s="403"/>
      <c r="AF145" s="403"/>
      <c r="AG145" s="403"/>
      <c r="AH145" s="403"/>
      <c r="AI145" s="403"/>
      <c r="AJ145" s="403"/>
      <c r="AK145" s="403"/>
      <c r="AL145" s="403"/>
      <c r="AM145" s="403"/>
      <c r="AN145" s="403"/>
      <c r="AO145" s="403"/>
      <c r="AP145" s="403"/>
      <c r="AQ145" s="403"/>
      <c r="AR145" s="403"/>
      <c r="AS145" s="403"/>
      <c r="AT145" s="403"/>
    </row>
    <row r="146" spans="1:46" ht="10.5" customHeight="1" x14ac:dyDescent="0.2">
      <c r="A146" s="403"/>
      <c r="B146" s="403"/>
      <c r="C146" s="403"/>
      <c r="D146" s="403"/>
      <c r="E146" s="403"/>
      <c r="F146" s="403"/>
      <c r="G146" s="403"/>
      <c r="H146" s="403"/>
      <c r="I146" s="403"/>
      <c r="J146" s="403"/>
      <c r="K146" s="403"/>
      <c r="L146" s="403"/>
      <c r="M146" s="403"/>
      <c r="N146" s="403"/>
      <c r="O146" s="403"/>
      <c r="P146" s="403"/>
      <c r="Q146" s="403"/>
      <c r="R146" s="403"/>
      <c r="S146" s="403"/>
      <c r="T146" s="403"/>
      <c r="U146" s="403"/>
      <c r="V146" s="403"/>
      <c r="W146" s="403"/>
      <c r="X146" s="403"/>
      <c r="Y146" s="403"/>
      <c r="Z146" s="403"/>
      <c r="AA146" s="403"/>
      <c r="AB146" s="403"/>
      <c r="AC146" s="403"/>
      <c r="AD146" s="403"/>
      <c r="AE146" s="403"/>
      <c r="AF146" s="403"/>
      <c r="AG146" s="403"/>
      <c r="AH146" s="403"/>
      <c r="AI146" s="403"/>
      <c r="AJ146" s="403"/>
      <c r="AK146" s="403"/>
      <c r="AL146" s="403"/>
      <c r="AM146" s="403"/>
      <c r="AN146" s="403"/>
      <c r="AO146" s="403"/>
      <c r="AP146" s="403"/>
      <c r="AQ146" s="403"/>
      <c r="AR146" s="403"/>
      <c r="AS146" s="403"/>
      <c r="AT146" s="403"/>
    </row>
    <row r="147" spans="1:46" ht="10.5" customHeight="1" x14ac:dyDescent="0.2">
      <c r="A147" s="403"/>
      <c r="B147" s="403"/>
      <c r="C147" s="403"/>
      <c r="D147" s="403"/>
      <c r="E147" s="403"/>
      <c r="F147" s="403"/>
      <c r="G147" s="403"/>
      <c r="H147" s="403"/>
      <c r="I147" s="403"/>
      <c r="J147" s="403"/>
      <c r="K147" s="403"/>
      <c r="L147" s="403"/>
      <c r="M147" s="403"/>
      <c r="N147" s="403"/>
      <c r="O147" s="403"/>
      <c r="P147" s="403"/>
      <c r="Q147" s="403"/>
      <c r="R147" s="403"/>
      <c r="S147" s="403"/>
      <c r="T147" s="403"/>
      <c r="U147" s="403"/>
      <c r="V147" s="403"/>
      <c r="W147" s="403"/>
      <c r="X147" s="403"/>
      <c r="Y147" s="403"/>
      <c r="Z147" s="403"/>
      <c r="AA147" s="403"/>
      <c r="AB147" s="403"/>
      <c r="AC147" s="403"/>
      <c r="AD147" s="403"/>
      <c r="AE147" s="403"/>
      <c r="AF147" s="403"/>
      <c r="AG147" s="403"/>
      <c r="AH147" s="403"/>
      <c r="AI147" s="403"/>
      <c r="AJ147" s="403"/>
      <c r="AK147" s="403"/>
      <c r="AL147" s="403"/>
      <c r="AM147" s="403"/>
      <c r="AN147" s="403"/>
      <c r="AO147" s="403"/>
      <c r="AP147" s="403"/>
      <c r="AQ147" s="403"/>
      <c r="AR147" s="403"/>
      <c r="AS147" s="403"/>
      <c r="AT147" s="403"/>
    </row>
    <row r="148" spans="1:46" ht="10.5" customHeight="1" x14ac:dyDescent="0.2">
      <c r="A148" s="403"/>
      <c r="B148" s="403"/>
      <c r="C148" s="403"/>
      <c r="D148" s="403"/>
      <c r="E148" s="403"/>
      <c r="F148" s="403"/>
      <c r="G148" s="403"/>
      <c r="H148" s="403"/>
      <c r="I148" s="403"/>
      <c r="J148" s="403"/>
      <c r="K148" s="403"/>
      <c r="L148" s="403"/>
      <c r="M148" s="403"/>
      <c r="N148" s="403"/>
      <c r="O148" s="403"/>
      <c r="P148" s="403"/>
      <c r="Q148" s="403"/>
      <c r="R148" s="403"/>
      <c r="S148" s="403"/>
      <c r="T148" s="403"/>
      <c r="U148" s="403"/>
      <c r="V148" s="403"/>
      <c r="W148" s="403"/>
      <c r="X148" s="403"/>
      <c r="Y148" s="403"/>
      <c r="Z148" s="403"/>
      <c r="AA148" s="403"/>
      <c r="AB148" s="403"/>
      <c r="AC148" s="403"/>
      <c r="AD148" s="403"/>
      <c r="AE148" s="403"/>
      <c r="AF148" s="403"/>
      <c r="AG148" s="403"/>
      <c r="AH148" s="403"/>
      <c r="AI148" s="403"/>
      <c r="AJ148" s="403"/>
      <c r="AK148" s="403"/>
      <c r="AL148" s="403"/>
      <c r="AM148" s="403"/>
      <c r="AN148" s="403"/>
      <c r="AO148" s="403"/>
      <c r="AP148" s="403"/>
      <c r="AQ148" s="403"/>
      <c r="AR148" s="403"/>
      <c r="AS148" s="403"/>
      <c r="AT148" s="403"/>
    </row>
    <row r="149" spans="1:46" ht="10.5" customHeight="1" x14ac:dyDescent="0.2">
      <c r="A149" s="403"/>
      <c r="B149" s="403"/>
      <c r="C149" s="403"/>
      <c r="D149" s="403"/>
      <c r="E149" s="403"/>
      <c r="F149" s="403"/>
      <c r="G149" s="403"/>
      <c r="H149" s="403"/>
      <c r="I149" s="403"/>
      <c r="J149" s="403"/>
      <c r="K149" s="403"/>
      <c r="L149" s="403"/>
      <c r="M149" s="403"/>
      <c r="N149" s="403"/>
      <c r="O149" s="403"/>
      <c r="P149" s="403"/>
      <c r="Q149" s="403"/>
      <c r="R149" s="403"/>
      <c r="S149" s="403"/>
      <c r="T149" s="403"/>
      <c r="U149" s="403"/>
      <c r="V149" s="403"/>
      <c r="W149" s="403"/>
      <c r="X149" s="403"/>
      <c r="Y149" s="403"/>
      <c r="Z149" s="403"/>
      <c r="AA149" s="403"/>
      <c r="AB149" s="403"/>
      <c r="AC149" s="403"/>
      <c r="AD149" s="403"/>
      <c r="AE149" s="403"/>
      <c r="AF149" s="403"/>
      <c r="AG149" s="403"/>
      <c r="AH149" s="403"/>
      <c r="AI149" s="403"/>
      <c r="AJ149" s="403"/>
      <c r="AK149" s="403"/>
      <c r="AL149" s="403"/>
      <c r="AM149" s="403"/>
      <c r="AN149" s="403"/>
      <c r="AO149" s="403"/>
      <c r="AP149" s="403"/>
      <c r="AQ149" s="403"/>
      <c r="AR149" s="403"/>
      <c r="AS149" s="403"/>
      <c r="AT149" s="403"/>
    </row>
    <row r="150" spans="1:46" ht="10.5" customHeight="1" x14ac:dyDescent="0.2">
      <c r="A150" s="405"/>
      <c r="B150" s="405"/>
      <c r="C150" s="405"/>
      <c r="D150" s="405"/>
      <c r="E150" s="405"/>
      <c r="F150" s="405"/>
      <c r="G150" s="405"/>
      <c r="H150" s="405"/>
      <c r="I150" s="405"/>
      <c r="J150" s="405"/>
      <c r="K150" s="405"/>
      <c r="L150" s="405"/>
      <c r="M150" s="405"/>
      <c r="N150" s="405"/>
      <c r="O150" s="405"/>
      <c r="P150" s="405"/>
      <c r="Q150" s="405"/>
      <c r="R150" s="405"/>
      <c r="S150" s="405"/>
      <c r="T150" s="405"/>
      <c r="U150" s="405"/>
      <c r="V150" s="405"/>
      <c r="W150" s="405"/>
      <c r="X150" s="405"/>
      <c r="Y150" s="405"/>
      <c r="Z150" s="405"/>
      <c r="AA150" s="405"/>
      <c r="AB150" s="405"/>
      <c r="AC150" s="405"/>
      <c r="AD150" s="405"/>
      <c r="AE150" s="405"/>
      <c r="AF150" s="405"/>
      <c r="AG150" s="405"/>
      <c r="AH150" s="405"/>
      <c r="AI150" s="405"/>
      <c r="AJ150" s="405"/>
      <c r="AK150" s="405"/>
      <c r="AL150" s="405"/>
      <c r="AM150" s="405"/>
      <c r="AN150" s="405"/>
      <c r="AO150" s="405"/>
      <c r="AP150" s="405"/>
      <c r="AQ150" s="405"/>
      <c r="AR150" s="405"/>
      <c r="AS150" s="405"/>
      <c r="AT150" s="405"/>
    </row>
    <row r="151" spans="1:46" ht="10.5" customHeight="1" x14ac:dyDescent="0.2">
      <c r="A151" s="405"/>
      <c r="B151" s="405"/>
      <c r="C151" s="405"/>
      <c r="D151" s="405"/>
      <c r="E151" s="405"/>
      <c r="F151" s="405"/>
      <c r="G151" s="405"/>
      <c r="H151" s="405"/>
      <c r="I151" s="405"/>
      <c r="J151" s="405"/>
      <c r="K151" s="405"/>
      <c r="L151" s="405"/>
      <c r="M151" s="405"/>
      <c r="N151" s="405"/>
      <c r="O151" s="405"/>
      <c r="P151" s="405"/>
      <c r="Q151" s="405"/>
      <c r="R151" s="405"/>
      <c r="S151" s="405"/>
      <c r="T151" s="405"/>
      <c r="U151" s="405"/>
      <c r="V151" s="405"/>
      <c r="W151" s="405"/>
      <c r="X151" s="405"/>
      <c r="Y151" s="405"/>
      <c r="Z151" s="405"/>
      <c r="AA151" s="405"/>
      <c r="AB151" s="405"/>
      <c r="AC151" s="405"/>
      <c r="AD151" s="405"/>
      <c r="AE151" s="405"/>
      <c r="AF151" s="405"/>
      <c r="AG151" s="405"/>
      <c r="AH151" s="405"/>
      <c r="AI151" s="405"/>
      <c r="AJ151" s="405"/>
      <c r="AK151" s="405"/>
      <c r="AL151" s="405"/>
      <c r="AM151" s="405"/>
      <c r="AN151" s="405"/>
      <c r="AO151" s="405"/>
      <c r="AP151" s="405"/>
      <c r="AQ151" s="405"/>
      <c r="AR151" s="405"/>
      <c r="AS151" s="405"/>
      <c r="AT151" s="405"/>
    </row>
    <row r="152" spans="1:46" ht="10.5" customHeight="1" x14ac:dyDescent="0.2">
      <c r="A152" s="405"/>
      <c r="B152" s="405"/>
      <c r="C152" s="405"/>
      <c r="D152" s="405"/>
      <c r="E152" s="405"/>
      <c r="F152" s="405"/>
      <c r="G152" s="405"/>
      <c r="H152" s="405"/>
      <c r="I152" s="405"/>
      <c r="J152" s="405"/>
      <c r="K152" s="405"/>
      <c r="L152" s="405"/>
      <c r="M152" s="405"/>
      <c r="N152" s="405"/>
      <c r="O152" s="405"/>
      <c r="P152" s="405"/>
      <c r="Q152" s="405"/>
      <c r="R152" s="405"/>
      <c r="S152" s="405"/>
      <c r="T152" s="405"/>
      <c r="U152" s="405"/>
      <c r="V152" s="405"/>
      <c r="W152" s="405"/>
      <c r="X152" s="405"/>
      <c r="Y152" s="405"/>
      <c r="Z152" s="405"/>
      <c r="AA152" s="405"/>
      <c r="AB152" s="405"/>
      <c r="AC152" s="405"/>
      <c r="AD152" s="405"/>
      <c r="AE152" s="405"/>
      <c r="AF152" s="405"/>
      <c r="AG152" s="405"/>
      <c r="AH152" s="405"/>
      <c r="AI152" s="405"/>
      <c r="AJ152" s="405"/>
      <c r="AK152" s="405"/>
      <c r="AL152" s="405"/>
      <c r="AM152" s="405"/>
      <c r="AN152" s="405"/>
      <c r="AO152" s="405"/>
      <c r="AP152" s="405"/>
      <c r="AQ152" s="405"/>
      <c r="AR152" s="405"/>
      <c r="AS152" s="405"/>
      <c r="AT152" s="405"/>
    </row>
    <row r="153" spans="1:46" ht="10.5" customHeight="1" x14ac:dyDescent="0.2">
      <c r="A153" s="407"/>
      <c r="B153" s="407"/>
      <c r="C153" s="407"/>
      <c r="D153" s="407"/>
      <c r="E153" s="407"/>
      <c r="F153" s="407"/>
      <c r="G153" s="407"/>
      <c r="H153" s="407"/>
      <c r="I153" s="407"/>
      <c r="J153" s="407"/>
      <c r="K153" s="407"/>
      <c r="L153" s="407"/>
      <c r="M153" s="407"/>
      <c r="N153" s="407"/>
      <c r="O153" s="407"/>
      <c r="P153" s="407"/>
      <c r="Q153" s="407"/>
      <c r="R153" s="407"/>
      <c r="S153" s="407"/>
      <c r="T153" s="407"/>
      <c r="U153" s="407"/>
      <c r="V153" s="407"/>
      <c r="W153" s="407"/>
      <c r="X153" s="407"/>
      <c r="Y153" s="407"/>
      <c r="Z153" s="407"/>
      <c r="AA153" s="407"/>
      <c r="AB153" s="407"/>
      <c r="AC153" s="407"/>
      <c r="AD153" s="407"/>
      <c r="AE153" s="407"/>
      <c r="AF153" s="407"/>
      <c r="AG153" s="407"/>
      <c r="AH153" s="407"/>
      <c r="AI153" s="407"/>
      <c r="AJ153" s="407"/>
      <c r="AK153" s="407"/>
      <c r="AL153" s="407"/>
      <c r="AM153" s="407"/>
      <c r="AN153" s="407"/>
      <c r="AO153" s="407"/>
      <c r="AP153" s="407"/>
      <c r="AQ153" s="407"/>
      <c r="AR153" s="407"/>
      <c r="AS153" s="407"/>
      <c r="AT153" s="407"/>
    </row>
    <row r="154" spans="1:46" ht="10.5" customHeight="1" x14ac:dyDescent="0.2">
      <c r="A154" s="393"/>
      <c r="B154" s="393"/>
      <c r="C154" s="393"/>
      <c r="D154" s="393"/>
      <c r="E154" s="393"/>
      <c r="F154" s="393"/>
      <c r="G154" s="393"/>
      <c r="H154" s="393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  <c r="T154" s="393"/>
      <c r="U154" s="393"/>
      <c r="V154" s="393"/>
      <c r="W154" s="393"/>
      <c r="X154" s="393"/>
      <c r="Y154" s="393"/>
      <c r="Z154" s="393"/>
      <c r="AA154" s="393"/>
      <c r="AB154" s="393"/>
      <c r="AC154" s="393"/>
      <c r="AD154" s="393"/>
      <c r="AE154" s="393"/>
      <c r="AF154" s="393"/>
      <c r="AG154" s="393"/>
      <c r="AH154" s="393"/>
      <c r="AI154" s="393"/>
      <c r="AJ154" s="393"/>
      <c r="AK154" s="393"/>
      <c r="AL154" s="393"/>
      <c r="AM154" s="393"/>
      <c r="AN154" s="393"/>
      <c r="AO154" s="393"/>
      <c r="AP154" s="393"/>
      <c r="AQ154" s="393"/>
      <c r="AR154" s="393"/>
      <c r="AS154" s="393"/>
      <c r="AT154" s="393"/>
    </row>
    <row r="155" spans="1:46" ht="10.5" customHeight="1" x14ac:dyDescent="0.2">
      <c r="A155" s="403"/>
      <c r="B155" s="403"/>
      <c r="C155" s="403"/>
      <c r="D155" s="403"/>
      <c r="E155" s="403"/>
      <c r="F155" s="403"/>
      <c r="G155" s="403"/>
      <c r="H155" s="403"/>
      <c r="I155" s="403"/>
      <c r="J155" s="403"/>
      <c r="K155" s="403"/>
      <c r="L155" s="403"/>
      <c r="M155" s="403"/>
      <c r="N155" s="403"/>
      <c r="O155" s="403"/>
      <c r="P155" s="403"/>
      <c r="Q155" s="403"/>
      <c r="R155" s="403"/>
      <c r="S155" s="403"/>
      <c r="T155" s="403"/>
      <c r="U155" s="403"/>
      <c r="V155" s="403"/>
      <c r="W155" s="403"/>
      <c r="X155" s="403"/>
      <c r="Y155" s="403"/>
      <c r="Z155" s="403"/>
      <c r="AA155" s="403"/>
      <c r="AB155" s="403"/>
      <c r="AC155" s="403"/>
      <c r="AD155" s="403"/>
      <c r="AE155" s="403"/>
      <c r="AF155" s="403"/>
      <c r="AG155" s="403"/>
      <c r="AH155" s="403"/>
      <c r="AI155" s="403"/>
      <c r="AJ155" s="403"/>
      <c r="AK155" s="403"/>
      <c r="AL155" s="403"/>
      <c r="AM155" s="403"/>
      <c r="AN155" s="403"/>
      <c r="AO155" s="403"/>
      <c r="AP155" s="403"/>
      <c r="AQ155" s="403"/>
      <c r="AR155" s="403"/>
      <c r="AS155" s="403"/>
      <c r="AT155" s="403"/>
    </row>
    <row r="156" spans="1:46" ht="10.5" customHeight="1" x14ac:dyDescent="0.2">
      <c r="A156" s="403"/>
      <c r="B156" s="403"/>
      <c r="C156" s="403"/>
      <c r="D156" s="403"/>
      <c r="E156" s="403"/>
      <c r="F156" s="403"/>
      <c r="G156" s="403"/>
      <c r="H156" s="403"/>
      <c r="I156" s="403"/>
      <c r="J156" s="403"/>
      <c r="K156" s="403"/>
      <c r="L156" s="403"/>
      <c r="M156" s="403"/>
      <c r="N156" s="403"/>
      <c r="O156" s="403"/>
      <c r="P156" s="403"/>
      <c r="Q156" s="403"/>
      <c r="R156" s="403"/>
      <c r="S156" s="403"/>
      <c r="T156" s="403"/>
      <c r="U156" s="403"/>
      <c r="V156" s="403"/>
      <c r="W156" s="403"/>
      <c r="X156" s="403"/>
      <c r="Y156" s="403"/>
      <c r="Z156" s="403"/>
      <c r="AA156" s="403"/>
      <c r="AB156" s="403"/>
      <c r="AC156" s="403"/>
      <c r="AD156" s="403"/>
      <c r="AE156" s="403"/>
      <c r="AF156" s="403"/>
      <c r="AG156" s="403"/>
      <c r="AH156" s="403"/>
      <c r="AI156" s="403"/>
      <c r="AJ156" s="403"/>
      <c r="AK156" s="403"/>
      <c r="AL156" s="403"/>
      <c r="AM156" s="403"/>
      <c r="AN156" s="403"/>
      <c r="AO156" s="403"/>
      <c r="AP156" s="403"/>
      <c r="AQ156" s="403"/>
      <c r="AR156" s="403"/>
      <c r="AS156" s="403"/>
      <c r="AT156" s="403"/>
    </row>
    <row r="157" spans="1:46" ht="10.5" customHeight="1" x14ac:dyDescent="0.2">
      <c r="A157" s="403"/>
      <c r="B157" s="403"/>
      <c r="C157" s="403"/>
      <c r="D157" s="403"/>
      <c r="E157" s="403"/>
      <c r="F157" s="403"/>
      <c r="G157" s="403"/>
      <c r="H157" s="403"/>
      <c r="I157" s="403"/>
      <c r="J157" s="403"/>
      <c r="K157" s="403"/>
      <c r="L157" s="403"/>
      <c r="M157" s="403"/>
      <c r="N157" s="403"/>
      <c r="O157" s="403"/>
      <c r="P157" s="403"/>
      <c r="Q157" s="403"/>
      <c r="R157" s="403"/>
      <c r="S157" s="403"/>
      <c r="T157" s="403"/>
      <c r="U157" s="403"/>
      <c r="V157" s="403"/>
      <c r="W157" s="403"/>
      <c r="X157" s="403"/>
      <c r="Y157" s="403"/>
      <c r="Z157" s="403"/>
      <c r="AA157" s="403"/>
      <c r="AB157" s="403"/>
      <c r="AC157" s="403"/>
      <c r="AD157" s="403"/>
      <c r="AE157" s="403"/>
      <c r="AF157" s="403"/>
      <c r="AG157" s="403"/>
      <c r="AH157" s="403"/>
      <c r="AI157" s="403"/>
      <c r="AJ157" s="403"/>
      <c r="AK157" s="403"/>
      <c r="AL157" s="403"/>
      <c r="AM157" s="403"/>
      <c r="AN157" s="403"/>
      <c r="AO157" s="403"/>
      <c r="AP157" s="403"/>
      <c r="AQ157" s="403"/>
      <c r="AR157" s="403"/>
      <c r="AS157" s="403"/>
      <c r="AT157" s="403"/>
    </row>
    <row r="158" spans="1:46" ht="10.5" customHeight="1" x14ac:dyDescent="0.2">
      <c r="A158" s="403"/>
      <c r="B158" s="403"/>
      <c r="C158" s="403"/>
      <c r="D158" s="403"/>
      <c r="E158" s="403"/>
      <c r="F158" s="403"/>
      <c r="G158" s="403"/>
      <c r="H158" s="403"/>
      <c r="I158" s="403"/>
      <c r="J158" s="403"/>
      <c r="K158" s="403"/>
      <c r="L158" s="403"/>
      <c r="M158" s="403"/>
      <c r="N158" s="403"/>
      <c r="O158" s="403"/>
      <c r="P158" s="403"/>
      <c r="Q158" s="403"/>
      <c r="R158" s="403"/>
      <c r="S158" s="403"/>
      <c r="T158" s="403"/>
      <c r="U158" s="403"/>
      <c r="V158" s="403"/>
      <c r="W158" s="403"/>
      <c r="X158" s="403"/>
      <c r="Y158" s="403"/>
      <c r="Z158" s="403"/>
      <c r="AA158" s="403"/>
      <c r="AB158" s="403"/>
      <c r="AC158" s="403"/>
      <c r="AD158" s="403"/>
      <c r="AE158" s="403"/>
      <c r="AF158" s="403"/>
      <c r="AG158" s="403"/>
      <c r="AH158" s="403"/>
      <c r="AI158" s="403"/>
      <c r="AJ158" s="403"/>
      <c r="AK158" s="403"/>
      <c r="AL158" s="403"/>
      <c r="AM158" s="403"/>
      <c r="AN158" s="403"/>
      <c r="AO158" s="403"/>
      <c r="AP158" s="403"/>
      <c r="AQ158" s="403"/>
      <c r="AR158" s="403"/>
      <c r="AS158" s="403"/>
      <c r="AT158" s="403"/>
    </row>
    <row r="159" spans="1:46" ht="10.5" customHeight="1" x14ac:dyDescent="0.2">
      <c r="A159" s="403"/>
      <c r="B159" s="403"/>
      <c r="C159" s="403"/>
      <c r="D159" s="403"/>
      <c r="E159" s="403"/>
      <c r="F159" s="403"/>
      <c r="G159" s="403"/>
      <c r="H159" s="403"/>
      <c r="I159" s="403"/>
      <c r="J159" s="403"/>
      <c r="K159" s="403"/>
      <c r="L159" s="403"/>
      <c r="M159" s="403"/>
      <c r="N159" s="403"/>
      <c r="O159" s="403"/>
      <c r="P159" s="403"/>
      <c r="Q159" s="403"/>
      <c r="R159" s="403"/>
      <c r="S159" s="403"/>
      <c r="T159" s="403"/>
      <c r="U159" s="403"/>
      <c r="V159" s="403"/>
      <c r="W159" s="403"/>
      <c r="X159" s="403"/>
      <c r="Y159" s="403"/>
      <c r="Z159" s="403"/>
      <c r="AA159" s="403"/>
      <c r="AB159" s="403"/>
      <c r="AC159" s="403"/>
      <c r="AD159" s="403"/>
      <c r="AE159" s="403"/>
      <c r="AF159" s="403"/>
      <c r="AG159" s="403"/>
      <c r="AH159" s="403"/>
      <c r="AI159" s="403"/>
      <c r="AJ159" s="403"/>
      <c r="AK159" s="403"/>
      <c r="AL159" s="403"/>
      <c r="AM159" s="403"/>
      <c r="AN159" s="403"/>
      <c r="AO159" s="403"/>
      <c r="AP159" s="403"/>
      <c r="AQ159" s="403"/>
      <c r="AR159" s="403"/>
      <c r="AS159" s="403"/>
      <c r="AT159" s="403"/>
    </row>
    <row r="160" spans="1:46" ht="10.5" customHeight="1" x14ac:dyDescent="0.2">
      <c r="A160" s="403"/>
      <c r="B160" s="403"/>
      <c r="C160" s="403"/>
      <c r="D160" s="403"/>
      <c r="E160" s="403"/>
      <c r="F160" s="403"/>
      <c r="G160" s="403"/>
      <c r="H160" s="403"/>
      <c r="I160" s="403"/>
      <c r="J160" s="403"/>
      <c r="K160" s="403"/>
      <c r="L160" s="403"/>
      <c r="M160" s="403"/>
      <c r="N160" s="403"/>
      <c r="O160" s="403"/>
      <c r="P160" s="403"/>
      <c r="Q160" s="403"/>
      <c r="R160" s="403"/>
      <c r="S160" s="403"/>
      <c r="T160" s="403"/>
      <c r="U160" s="403"/>
      <c r="V160" s="403"/>
      <c r="W160" s="403"/>
      <c r="X160" s="403"/>
      <c r="Y160" s="403"/>
      <c r="Z160" s="403"/>
      <c r="AA160" s="403"/>
      <c r="AB160" s="403"/>
      <c r="AC160" s="403"/>
      <c r="AD160" s="403"/>
      <c r="AE160" s="403"/>
      <c r="AF160" s="403"/>
      <c r="AG160" s="403"/>
      <c r="AH160" s="403"/>
      <c r="AI160" s="403"/>
      <c r="AJ160" s="403"/>
      <c r="AK160" s="403"/>
      <c r="AL160" s="403"/>
      <c r="AM160" s="403"/>
      <c r="AN160" s="403"/>
      <c r="AO160" s="403"/>
      <c r="AP160" s="403"/>
      <c r="AQ160" s="403"/>
      <c r="AR160" s="403"/>
      <c r="AS160" s="403"/>
      <c r="AT160" s="403"/>
    </row>
    <row r="161" spans="1:46" ht="10.5" customHeight="1" x14ac:dyDescent="0.2">
      <c r="A161" s="405"/>
      <c r="B161" s="405"/>
      <c r="C161" s="405"/>
      <c r="D161" s="405"/>
      <c r="E161" s="405"/>
      <c r="F161" s="405"/>
      <c r="G161" s="405"/>
      <c r="H161" s="405"/>
      <c r="I161" s="405"/>
      <c r="J161" s="405"/>
      <c r="K161" s="405"/>
      <c r="L161" s="405"/>
      <c r="M161" s="405"/>
      <c r="N161" s="405"/>
      <c r="O161" s="405"/>
      <c r="P161" s="405"/>
      <c r="Q161" s="405"/>
      <c r="R161" s="405"/>
      <c r="S161" s="405"/>
      <c r="T161" s="405"/>
      <c r="U161" s="405"/>
      <c r="V161" s="405"/>
      <c r="W161" s="405"/>
      <c r="X161" s="405"/>
      <c r="Y161" s="405"/>
      <c r="Z161" s="405"/>
      <c r="AA161" s="405"/>
      <c r="AB161" s="405"/>
      <c r="AC161" s="405"/>
      <c r="AD161" s="405"/>
      <c r="AE161" s="405"/>
      <c r="AF161" s="405"/>
      <c r="AG161" s="405"/>
      <c r="AH161" s="405"/>
      <c r="AI161" s="405"/>
      <c r="AJ161" s="405"/>
      <c r="AK161" s="405"/>
      <c r="AL161" s="405"/>
      <c r="AM161" s="405"/>
      <c r="AN161" s="405"/>
      <c r="AO161" s="405"/>
      <c r="AP161" s="405"/>
      <c r="AQ161" s="405"/>
      <c r="AR161" s="405"/>
      <c r="AS161" s="405"/>
      <c r="AT161" s="405"/>
    </row>
    <row r="162" spans="1:46" ht="10.5" customHeight="1" x14ac:dyDescent="0.2">
      <c r="A162" s="405"/>
      <c r="B162" s="405"/>
      <c r="C162" s="405"/>
      <c r="D162" s="405"/>
      <c r="E162" s="405"/>
      <c r="F162" s="405"/>
      <c r="G162" s="405"/>
      <c r="H162" s="405"/>
      <c r="I162" s="405"/>
      <c r="J162" s="405"/>
      <c r="K162" s="405"/>
      <c r="L162" s="405"/>
      <c r="M162" s="405"/>
      <c r="N162" s="405"/>
      <c r="O162" s="405"/>
      <c r="P162" s="405"/>
      <c r="Q162" s="405"/>
      <c r="R162" s="405"/>
      <c r="S162" s="405"/>
      <c r="T162" s="405"/>
      <c r="U162" s="405"/>
      <c r="V162" s="405"/>
      <c r="W162" s="405"/>
      <c r="X162" s="405"/>
      <c r="Y162" s="405"/>
      <c r="Z162" s="405"/>
      <c r="AA162" s="405"/>
      <c r="AB162" s="405"/>
      <c r="AC162" s="405"/>
      <c r="AD162" s="405"/>
      <c r="AE162" s="405"/>
      <c r="AF162" s="405"/>
      <c r="AG162" s="405"/>
      <c r="AH162" s="405"/>
      <c r="AI162" s="405"/>
      <c r="AJ162" s="405"/>
      <c r="AK162" s="405"/>
      <c r="AL162" s="405"/>
      <c r="AM162" s="405"/>
      <c r="AN162" s="405"/>
      <c r="AO162" s="405"/>
      <c r="AP162" s="405"/>
      <c r="AQ162" s="405"/>
      <c r="AR162" s="405"/>
      <c r="AS162" s="405"/>
      <c r="AT162" s="405"/>
    </row>
    <row r="163" spans="1:46" ht="10.5" customHeight="1" x14ac:dyDescent="0.2">
      <c r="A163" s="405"/>
      <c r="B163" s="405"/>
      <c r="C163" s="405"/>
      <c r="D163" s="405"/>
      <c r="E163" s="405"/>
      <c r="F163" s="405"/>
      <c r="G163" s="405"/>
      <c r="H163" s="405"/>
      <c r="I163" s="405"/>
      <c r="J163" s="405"/>
      <c r="K163" s="405"/>
      <c r="L163" s="405"/>
      <c r="M163" s="405"/>
      <c r="N163" s="405"/>
      <c r="O163" s="405"/>
      <c r="P163" s="405"/>
      <c r="Q163" s="405"/>
      <c r="R163" s="405"/>
      <c r="S163" s="405"/>
      <c r="T163" s="405"/>
      <c r="U163" s="405"/>
      <c r="V163" s="405"/>
      <c r="W163" s="405"/>
      <c r="X163" s="405"/>
      <c r="Y163" s="405"/>
      <c r="Z163" s="405"/>
      <c r="AA163" s="405"/>
      <c r="AB163" s="405"/>
      <c r="AC163" s="405"/>
      <c r="AD163" s="405"/>
      <c r="AE163" s="405"/>
      <c r="AF163" s="405"/>
      <c r="AG163" s="405"/>
      <c r="AH163" s="405"/>
      <c r="AI163" s="405"/>
      <c r="AJ163" s="405"/>
      <c r="AK163" s="405"/>
      <c r="AL163" s="405"/>
      <c r="AM163" s="405"/>
      <c r="AN163" s="405"/>
      <c r="AO163" s="405"/>
      <c r="AP163" s="405"/>
      <c r="AQ163" s="405"/>
      <c r="AR163" s="405"/>
      <c r="AS163" s="405"/>
      <c r="AT163" s="405"/>
    </row>
    <row r="164" spans="1:46" ht="10.5" customHeight="1" x14ac:dyDescent="0.2">
      <c r="A164" s="407"/>
      <c r="B164" s="407"/>
      <c r="C164" s="407"/>
      <c r="D164" s="407"/>
      <c r="E164" s="407"/>
      <c r="F164" s="407"/>
      <c r="G164" s="407"/>
      <c r="H164" s="407"/>
      <c r="I164" s="407"/>
      <c r="J164" s="407"/>
      <c r="K164" s="407"/>
      <c r="L164" s="407"/>
      <c r="M164" s="407"/>
      <c r="N164" s="407"/>
      <c r="O164" s="407"/>
      <c r="P164" s="407"/>
      <c r="Q164" s="407"/>
      <c r="R164" s="407"/>
      <c r="S164" s="407"/>
      <c r="T164" s="407"/>
      <c r="U164" s="407"/>
      <c r="V164" s="407"/>
      <c r="W164" s="407"/>
      <c r="X164" s="407"/>
      <c r="Y164" s="407"/>
      <c r="Z164" s="407"/>
      <c r="AA164" s="407"/>
      <c r="AB164" s="407"/>
      <c r="AC164" s="407"/>
      <c r="AD164" s="407"/>
      <c r="AE164" s="407"/>
      <c r="AF164" s="407"/>
      <c r="AG164" s="407"/>
      <c r="AH164" s="407"/>
      <c r="AI164" s="407"/>
      <c r="AJ164" s="407"/>
      <c r="AK164" s="407"/>
      <c r="AL164" s="407"/>
      <c r="AM164" s="407"/>
      <c r="AN164" s="407"/>
      <c r="AO164" s="407"/>
      <c r="AP164" s="407"/>
      <c r="AQ164" s="407"/>
      <c r="AR164" s="407"/>
      <c r="AS164" s="407"/>
      <c r="AT164" s="407"/>
    </row>
    <row r="165" spans="1:46" ht="10.5" customHeight="1" x14ac:dyDescent="0.2">
      <c r="A165" s="393"/>
      <c r="B165" s="393"/>
      <c r="C165" s="393"/>
      <c r="D165" s="393"/>
      <c r="E165" s="393"/>
      <c r="F165" s="393"/>
      <c r="G165" s="393"/>
      <c r="H165" s="393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  <c r="T165" s="393"/>
      <c r="U165" s="393"/>
      <c r="V165" s="393"/>
      <c r="W165" s="393"/>
      <c r="X165" s="393"/>
      <c r="Y165" s="393"/>
      <c r="Z165" s="393"/>
      <c r="AA165" s="393"/>
      <c r="AB165" s="393"/>
      <c r="AC165" s="393"/>
      <c r="AD165" s="393"/>
      <c r="AE165" s="393"/>
      <c r="AF165" s="393"/>
      <c r="AG165" s="393"/>
      <c r="AH165" s="393"/>
      <c r="AI165" s="393"/>
      <c r="AJ165" s="393"/>
      <c r="AK165" s="393"/>
      <c r="AL165" s="393"/>
      <c r="AM165" s="393"/>
      <c r="AN165" s="393"/>
      <c r="AO165" s="393"/>
      <c r="AP165" s="393"/>
      <c r="AQ165" s="393"/>
      <c r="AR165" s="393"/>
      <c r="AS165" s="393"/>
      <c r="AT165" s="393"/>
    </row>
    <row r="166" spans="1:46" ht="10.5" customHeight="1" x14ac:dyDescent="0.2">
      <c r="A166" s="403"/>
      <c r="B166" s="403"/>
      <c r="C166" s="403"/>
      <c r="D166" s="403"/>
      <c r="E166" s="403"/>
      <c r="F166" s="403"/>
      <c r="G166" s="403"/>
      <c r="H166" s="403"/>
      <c r="I166" s="403"/>
      <c r="J166" s="403"/>
      <c r="K166" s="403"/>
      <c r="L166" s="403"/>
      <c r="M166" s="403"/>
      <c r="N166" s="403"/>
      <c r="O166" s="403"/>
      <c r="P166" s="403"/>
      <c r="Q166" s="403"/>
      <c r="R166" s="403"/>
      <c r="S166" s="403"/>
      <c r="T166" s="403"/>
      <c r="U166" s="403"/>
      <c r="V166" s="403"/>
      <c r="W166" s="403"/>
      <c r="X166" s="403"/>
      <c r="Y166" s="403"/>
      <c r="Z166" s="403"/>
      <c r="AA166" s="403"/>
      <c r="AB166" s="403"/>
      <c r="AC166" s="403"/>
      <c r="AD166" s="403"/>
      <c r="AE166" s="403"/>
      <c r="AF166" s="403"/>
      <c r="AG166" s="403"/>
      <c r="AH166" s="403"/>
      <c r="AI166" s="403"/>
      <c r="AJ166" s="403"/>
      <c r="AK166" s="403"/>
      <c r="AL166" s="403"/>
      <c r="AM166" s="403"/>
      <c r="AN166" s="403"/>
      <c r="AO166" s="403"/>
      <c r="AP166" s="403"/>
      <c r="AQ166" s="403"/>
      <c r="AR166" s="403"/>
      <c r="AS166" s="403"/>
      <c r="AT166" s="403"/>
    </row>
    <row r="167" spans="1:46" ht="10.5" customHeight="1" x14ac:dyDescent="0.2">
      <c r="A167" s="403"/>
      <c r="B167" s="403"/>
      <c r="C167" s="403"/>
      <c r="D167" s="403"/>
      <c r="E167" s="403"/>
      <c r="F167" s="403"/>
      <c r="G167" s="403"/>
      <c r="H167" s="403"/>
      <c r="I167" s="403"/>
      <c r="J167" s="403"/>
      <c r="K167" s="403"/>
      <c r="L167" s="403"/>
      <c r="M167" s="403"/>
      <c r="N167" s="403"/>
      <c r="O167" s="403"/>
      <c r="P167" s="403"/>
      <c r="Q167" s="403"/>
      <c r="R167" s="403"/>
      <c r="S167" s="403"/>
      <c r="T167" s="403"/>
      <c r="U167" s="403"/>
      <c r="V167" s="403"/>
      <c r="W167" s="403"/>
      <c r="X167" s="403"/>
      <c r="Y167" s="403"/>
      <c r="Z167" s="403"/>
      <c r="AA167" s="403"/>
      <c r="AB167" s="403"/>
      <c r="AC167" s="403"/>
      <c r="AD167" s="403"/>
      <c r="AE167" s="403"/>
      <c r="AF167" s="403"/>
      <c r="AG167" s="403"/>
      <c r="AH167" s="403"/>
      <c r="AI167" s="403"/>
      <c r="AJ167" s="403"/>
      <c r="AK167" s="403"/>
      <c r="AL167" s="403"/>
      <c r="AM167" s="403"/>
      <c r="AN167" s="403"/>
      <c r="AO167" s="403"/>
      <c r="AP167" s="403"/>
      <c r="AQ167" s="403"/>
      <c r="AR167" s="403"/>
      <c r="AS167" s="403"/>
      <c r="AT167" s="403"/>
    </row>
    <row r="168" spans="1:46" ht="10.5" customHeight="1" x14ac:dyDescent="0.2">
      <c r="A168" s="403"/>
      <c r="B168" s="403"/>
      <c r="C168" s="403"/>
      <c r="D168" s="403"/>
      <c r="E168" s="403"/>
      <c r="F168" s="403"/>
      <c r="G168" s="403"/>
      <c r="H168" s="403"/>
      <c r="I168" s="403"/>
      <c r="J168" s="403"/>
      <c r="K168" s="403"/>
      <c r="L168" s="403"/>
      <c r="M168" s="403"/>
      <c r="N168" s="403"/>
      <c r="O168" s="403"/>
      <c r="P168" s="403"/>
      <c r="Q168" s="403"/>
      <c r="R168" s="403"/>
      <c r="S168" s="403"/>
      <c r="T168" s="403"/>
      <c r="U168" s="403"/>
      <c r="V168" s="403"/>
      <c r="W168" s="403"/>
      <c r="X168" s="403"/>
      <c r="Y168" s="403"/>
      <c r="Z168" s="403"/>
      <c r="AA168" s="403"/>
      <c r="AB168" s="403"/>
      <c r="AC168" s="403"/>
      <c r="AD168" s="403"/>
      <c r="AE168" s="403"/>
      <c r="AF168" s="403"/>
      <c r="AG168" s="403"/>
      <c r="AH168" s="403"/>
      <c r="AI168" s="403"/>
      <c r="AJ168" s="403"/>
      <c r="AK168" s="403"/>
      <c r="AL168" s="403"/>
      <c r="AM168" s="403"/>
      <c r="AN168" s="403"/>
      <c r="AO168" s="403"/>
      <c r="AP168" s="403"/>
      <c r="AQ168" s="403"/>
      <c r="AR168" s="403"/>
      <c r="AS168" s="403"/>
      <c r="AT168" s="403"/>
    </row>
    <row r="169" spans="1:46" ht="10.5" customHeight="1" x14ac:dyDescent="0.2">
      <c r="A169" s="403"/>
      <c r="B169" s="403"/>
      <c r="C169" s="403"/>
      <c r="D169" s="403"/>
      <c r="E169" s="403"/>
      <c r="F169" s="403"/>
      <c r="G169" s="403"/>
      <c r="H169" s="403"/>
      <c r="I169" s="403"/>
      <c r="J169" s="403"/>
      <c r="K169" s="403"/>
      <c r="L169" s="403"/>
      <c r="M169" s="403"/>
      <c r="N169" s="403"/>
      <c r="O169" s="403"/>
      <c r="P169" s="403"/>
      <c r="Q169" s="403"/>
      <c r="R169" s="403"/>
      <c r="S169" s="403"/>
      <c r="T169" s="403"/>
      <c r="U169" s="403"/>
      <c r="V169" s="403"/>
      <c r="W169" s="403"/>
      <c r="X169" s="403"/>
      <c r="Y169" s="403"/>
      <c r="Z169" s="403"/>
      <c r="AA169" s="403"/>
      <c r="AB169" s="403"/>
      <c r="AC169" s="403"/>
      <c r="AD169" s="403"/>
      <c r="AE169" s="403"/>
      <c r="AF169" s="403"/>
      <c r="AG169" s="403"/>
      <c r="AH169" s="403"/>
      <c r="AI169" s="403"/>
      <c r="AJ169" s="403"/>
      <c r="AK169" s="403"/>
      <c r="AL169" s="403"/>
      <c r="AM169" s="403"/>
      <c r="AN169" s="403"/>
      <c r="AO169" s="403"/>
      <c r="AP169" s="403"/>
      <c r="AQ169" s="403"/>
      <c r="AR169" s="403"/>
      <c r="AS169" s="403"/>
      <c r="AT169" s="403"/>
    </row>
    <row r="170" spans="1:46" ht="10.5" customHeight="1" x14ac:dyDescent="0.2">
      <c r="A170" s="403"/>
      <c r="B170" s="403"/>
      <c r="C170" s="403"/>
      <c r="D170" s="403"/>
      <c r="E170" s="403"/>
      <c r="F170" s="403"/>
      <c r="G170" s="403"/>
      <c r="H170" s="403"/>
      <c r="I170" s="403"/>
      <c r="J170" s="403"/>
      <c r="K170" s="403"/>
      <c r="L170" s="403"/>
      <c r="M170" s="403"/>
      <c r="N170" s="403"/>
      <c r="O170" s="403"/>
      <c r="P170" s="403"/>
      <c r="Q170" s="403"/>
      <c r="R170" s="403"/>
      <c r="S170" s="403"/>
      <c r="T170" s="403"/>
      <c r="U170" s="403"/>
      <c r="V170" s="403"/>
      <c r="W170" s="403"/>
      <c r="X170" s="403"/>
      <c r="Y170" s="403"/>
      <c r="Z170" s="403"/>
      <c r="AA170" s="403"/>
      <c r="AB170" s="403"/>
      <c r="AC170" s="403"/>
      <c r="AD170" s="403"/>
      <c r="AE170" s="403"/>
      <c r="AF170" s="403"/>
      <c r="AG170" s="403"/>
      <c r="AH170" s="403"/>
      <c r="AI170" s="403"/>
      <c r="AJ170" s="403"/>
      <c r="AK170" s="403"/>
      <c r="AL170" s="403"/>
      <c r="AM170" s="403"/>
      <c r="AN170" s="403"/>
      <c r="AO170" s="403"/>
      <c r="AP170" s="403"/>
      <c r="AQ170" s="403"/>
      <c r="AR170" s="403"/>
      <c r="AS170" s="403"/>
      <c r="AT170" s="403"/>
    </row>
    <row r="171" spans="1:46" ht="10.5" customHeight="1" x14ac:dyDescent="0.2">
      <c r="A171" s="403"/>
      <c r="B171" s="403"/>
      <c r="C171" s="403"/>
      <c r="D171" s="403"/>
      <c r="E171" s="403"/>
      <c r="F171" s="403"/>
      <c r="G171" s="403"/>
      <c r="H171" s="403"/>
      <c r="I171" s="403"/>
      <c r="J171" s="403"/>
      <c r="K171" s="403"/>
      <c r="L171" s="403"/>
      <c r="M171" s="403"/>
      <c r="N171" s="403"/>
      <c r="O171" s="403"/>
      <c r="P171" s="403"/>
      <c r="Q171" s="403"/>
      <c r="R171" s="403"/>
      <c r="S171" s="403"/>
      <c r="T171" s="403"/>
      <c r="U171" s="403"/>
      <c r="V171" s="403"/>
      <c r="W171" s="403"/>
      <c r="X171" s="403"/>
      <c r="Y171" s="403"/>
      <c r="Z171" s="403"/>
      <c r="AA171" s="403"/>
      <c r="AB171" s="403"/>
      <c r="AC171" s="403"/>
      <c r="AD171" s="403"/>
      <c r="AE171" s="403"/>
      <c r="AF171" s="403"/>
      <c r="AG171" s="403"/>
      <c r="AH171" s="403"/>
      <c r="AI171" s="403"/>
      <c r="AJ171" s="403"/>
      <c r="AK171" s="403"/>
      <c r="AL171" s="403"/>
      <c r="AM171" s="403"/>
      <c r="AN171" s="403"/>
      <c r="AO171" s="403"/>
      <c r="AP171" s="403"/>
      <c r="AQ171" s="403"/>
      <c r="AR171" s="403"/>
      <c r="AS171" s="403"/>
      <c r="AT171" s="403"/>
    </row>
    <row r="172" spans="1:46" ht="10.5" customHeight="1" x14ac:dyDescent="0.2">
      <c r="A172" s="405"/>
      <c r="B172" s="405"/>
      <c r="C172" s="405"/>
      <c r="D172" s="405"/>
      <c r="E172" s="405"/>
      <c r="F172" s="405"/>
      <c r="G172" s="405"/>
      <c r="H172" s="405"/>
      <c r="I172" s="405"/>
      <c r="J172" s="405"/>
      <c r="K172" s="405"/>
      <c r="L172" s="405"/>
      <c r="M172" s="405"/>
      <c r="N172" s="405"/>
      <c r="O172" s="405"/>
      <c r="P172" s="405"/>
      <c r="Q172" s="405"/>
      <c r="R172" s="405"/>
      <c r="S172" s="405"/>
      <c r="T172" s="405"/>
      <c r="U172" s="405"/>
      <c r="V172" s="405"/>
      <c r="W172" s="405"/>
      <c r="X172" s="405"/>
      <c r="Y172" s="405"/>
      <c r="Z172" s="405"/>
      <c r="AA172" s="405"/>
      <c r="AB172" s="405"/>
      <c r="AC172" s="405"/>
      <c r="AD172" s="405"/>
      <c r="AE172" s="405"/>
      <c r="AF172" s="405"/>
      <c r="AG172" s="405"/>
      <c r="AH172" s="405"/>
      <c r="AI172" s="405"/>
      <c r="AJ172" s="405"/>
      <c r="AK172" s="405"/>
      <c r="AL172" s="405"/>
      <c r="AM172" s="405"/>
      <c r="AN172" s="405"/>
      <c r="AO172" s="405"/>
      <c r="AP172" s="405"/>
      <c r="AQ172" s="405"/>
      <c r="AR172" s="405"/>
      <c r="AS172" s="405"/>
      <c r="AT172" s="405"/>
    </row>
    <row r="173" spans="1:46" ht="10.5" customHeight="1" x14ac:dyDescent="0.2">
      <c r="A173" s="405"/>
      <c r="B173" s="405"/>
      <c r="C173" s="405"/>
      <c r="D173" s="405"/>
      <c r="E173" s="405"/>
      <c r="F173" s="405"/>
      <c r="G173" s="405"/>
      <c r="H173" s="405"/>
      <c r="I173" s="405"/>
      <c r="J173" s="405"/>
      <c r="K173" s="405"/>
      <c r="L173" s="405"/>
      <c r="M173" s="405"/>
      <c r="N173" s="405"/>
      <c r="O173" s="405"/>
      <c r="P173" s="405"/>
      <c r="Q173" s="405"/>
      <c r="R173" s="405"/>
      <c r="S173" s="405"/>
      <c r="T173" s="405"/>
      <c r="U173" s="405"/>
      <c r="V173" s="405"/>
      <c r="W173" s="405"/>
      <c r="X173" s="405"/>
      <c r="Y173" s="405"/>
      <c r="Z173" s="405"/>
      <c r="AA173" s="405"/>
      <c r="AB173" s="405"/>
      <c r="AC173" s="405"/>
      <c r="AD173" s="405"/>
      <c r="AE173" s="405"/>
      <c r="AF173" s="405"/>
      <c r="AG173" s="405"/>
      <c r="AH173" s="405"/>
      <c r="AI173" s="405"/>
      <c r="AJ173" s="405"/>
      <c r="AK173" s="405"/>
      <c r="AL173" s="405"/>
      <c r="AM173" s="405"/>
      <c r="AN173" s="405"/>
      <c r="AO173" s="405"/>
      <c r="AP173" s="405"/>
      <c r="AQ173" s="405"/>
      <c r="AR173" s="405"/>
      <c r="AS173" s="405"/>
      <c r="AT173" s="405"/>
    </row>
    <row r="174" spans="1:46" ht="10.5" customHeight="1" x14ac:dyDescent="0.2">
      <c r="A174" s="405"/>
      <c r="B174" s="405"/>
      <c r="C174" s="405"/>
      <c r="D174" s="405"/>
      <c r="E174" s="405"/>
      <c r="F174" s="405"/>
      <c r="G174" s="405"/>
      <c r="H174" s="405"/>
      <c r="I174" s="405"/>
      <c r="J174" s="405"/>
      <c r="K174" s="405"/>
      <c r="L174" s="405"/>
      <c r="M174" s="405"/>
      <c r="N174" s="405"/>
      <c r="O174" s="405"/>
      <c r="P174" s="405"/>
      <c r="Q174" s="405"/>
      <c r="R174" s="405"/>
      <c r="S174" s="405"/>
      <c r="T174" s="405"/>
      <c r="U174" s="405"/>
      <c r="V174" s="405"/>
      <c r="W174" s="405"/>
      <c r="X174" s="405"/>
      <c r="Y174" s="405"/>
      <c r="Z174" s="405"/>
      <c r="AA174" s="405"/>
      <c r="AB174" s="405"/>
      <c r="AC174" s="405"/>
      <c r="AD174" s="405"/>
      <c r="AE174" s="405"/>
      <c r="AF174" s="405"/>
      <c r="AG174" s="405"/>
      <c r="AH174" s="405"/>
      <c r="AI174" s="405"/>
      <c r="AJ174" s="405"/>
      <c r="AK174" s="405"/>
      <c r="AL174" s="405"/>
      <c r="AM174" s="405"/>
      <c r="AN174" s="405"/>
      <c r="AO174" s="405"/>
      <c r="AP174" s="405"/>
      <c r="AQ174" s="405"/>
      <c r="AR174" s="405"/>
      <c r="AS174" s="405"/>
      <c r="AT174" s="405"/>
    </row>
    <row r="175" spans="1:46" ht="10.5" customHeight="1" x14ac:dyDescent="0.2">
      <c r="A175" s="407"/>
      <c r="B175" s="407"/>
      <c r="C175" s="407"/>
      <c r="D175" s="407"/>
      <c r="E175" s="407"/>
      <c r="F175" s="407"/>
      <c r="G175" s="407"/>
      <c r="H175" s="407"/>
      <c r="I175" s="407"/>
      <c r="J175" s="407"/>
      <c r="K175" s="407"/>
      <c r="L175" s="407"/>
      <c r="M175" s="407"/>
      <c r="N175" s="407"/>
      <c r="O175" s="407"/>
      <c r="P175" s="407"/>
      <c r="Q175" s="407"/>
      <c r="R175" s="407"/>
      <c r="S175" s="407"/>
      <c r="T175" s="407"/>
      <c r="U175" s="407"/>
      <c r="V175" s="407"/>
      <c r="W175" s="407"/>
      <c r="X175" s="407"/>
      <c r="Y175" s="407"/>
      <c r="Z175" s="407"/>
      <c r="AA175" s="407"/>
      <c r="AB175" s="407"/>
      <c r="AC175" s="407"/>
      <c r="AD175" s="407"/>
      <c r="AE175" s="407"/>
      <c r="AF175" s="407"/>
      <c r="AG175" s="407"/>
      <c r="AH175" s="407"/>
      <c r="AI175" s="407"/>
      <c r="AJ175" s="407"/>
      <c r="AK175" s="407"/>
      <c r="AL175" s="407"/>
      <c r="AM175" s="407"/>
      <c r="AN175" s="407"/>
      <c r="AO175" s="407"/>
      <c r="AP175" s="407"/>
      <c r="AQ175" s="407"/>
      <c r="AR175" s="407"/>
      <c r="AS175" s="407"/>
      <c r="AT175" s="407"/>
    </row>
    <row r="176" spans="1:46" ht="10.5" customHeight="1" x14ac:dyDescent="0.2">
      <c r="A176" s="393"/>
      <c r="B176" s="393"/>
      <c r="C176" s="393"/>
      <c r="D176" s="393"/>
      <c r="E176" s="393"/>
      <c r="F176" s="393"/>
      <c r="G176" s="393"/>
      <c r="H176" s="393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  <c r="T176" s="393"/>
      <c r="U176" s="393"/>
      <c r="V176" s="393"/>
      <c r="W176" s="393"/>
      <c r="X176" s="393"/>
      <c r="Y176" s="393"/>
      <c r="Z176" s="393"/>
      <c r="AA176" s="393"/>
      <c r="AB176" s="393"/>
      <c r="AC176" s="393"/>
      <c r="AD176" s="393"/>
      <c r="AE176" s="393"/>
      <c r="AF176" s="393"/>
      <c r="AG176" s="393"/>
      <c r="AH176" s="393"/>
      <c r="AI176" s="393"/>
      <c r="AJ176" s="393"/>
      <c r="AK176" s="393"/>
      <c r="AL176" s="393"/>
      <c r="AM176" s="393"/>
      <c r="AN176" s="393"/>
      <c r="AO176" s="393"/>
      <c r="AP176" s="393"/>
      <c r="AQ176" s="393"/>
      <c r="AR176" s="393"/>
      <c r="AS176" s="393"/>
      <c r="AT176" s="393"/>
    </row>
    <row r="177" spans="1:46" ht="10.5" customHeight="1" x14ac:dyDescent="0.2">
      <c r="A177" s="403"/>
      <c r="B177" s="403"/>
      <c r="C177" s="403"/>
      <c r="D177" s="403"/>
      <c r="E177" s="403"/>
      <c r="F177" s="403"/>
      <c r="G177" s="403"/>
      <c r="H177" s="403"/>
      <c r="I177" s="403"/>
      <c r="J177" s="403"/>
      <c r="K177" s="403"/>
      <c r="L177" s="403"/>
      <c r="M177" s="403"/>
      <c r="N177" s="403"/>
      <c r="O177" s="403"/>
      <c r="P177" s="403"/>
      <c r="Q177" s="403"/>
      <c r="R177" s="403"/>
      <c r="S177" s="403"/>
      <c r="T177" s="403"/>
      <c r="U177" s="403"/>
      <c r="V177" s="403"/>
      <c r="W177" s="403"/>
      <c r="X177" s="403"/>
      <c r="Y177" s="403"/>
      <c r="Z177" s="403"/>
      <c r="AA177" s="403"/>
      <c r="AB177" s="403"/>
      <c r="AC177" s="403"/>
      <c r="AD177" s="403"/>
      <c r="AE177" s="403"/>
      <c r="AF177" s="403"/>
      <c r="AG177" s="403"/>
      <c r="AH177" s="403"/>
      <c r="AI177" s="403"/>
      <c r="AJ177" s="403"/>
      <c r="AK177" s="403"/>
      <c r="AL177" s="403"/>
      <c r="AM177" s="403"/>
      <c r="AN177" s="403"/>
      <c r="AO177" s="403"/>
      <c r="AP177" s="403"/>
      <c r="AQ177" s="403"/>
      <c r="AR177" s="403"/>
      <c r="AS177" s="403"/>
      <c r="AT177" s="403"/>
    </row>
    <row r="178" spans="1:46" ht="10.5" customHeight="1" x14ac:dyDescent="0.2">
      <c r="A178" s="403"/>
      <c r="B178" s="403"/>
      <c r="C178" s="403"/>
      <c r="D178" s="403"/>
      <c r="E178" s="403"/>
      <c r="F178" s="403"/>
      <c r="G178" s="403"/>
      <c r="H178" s="403"/>
      <c r="I178" s="403"/>
      <c r="J178" s="403"/>
      <c r="K178" s="403"/>
      <c r="L178" s="403"/>
      <c r="M178" s="403"/>
      <c r="N178" s="403"/>
      <c r="O178" s="403"/>
      <c r="P178" s="403"/>
      <c r="Q178" s="403"/>
      <c r="R178" s="403"/>
      <c r="S178" s="403"/>
      <c r="T178" s="403"/>
      <c r="U178" s="403"/>
      <c r="V178" s="403"/>
      <c r="W178" s="403"/>
      <c r="X178" s="403"/>
      <c r="Y178" s="403"/>
      <c r="Z178" s="403"/>
      <c r="AA178" s="403"/>
      <c r="AB178" s="403"/>
      <c r="AC178" s="403"/>
      <c r="AD178" s="403"/>
      <c r="AE178" s="403"/>
      <c r="AF178" s="403"/>
      <c r="AG178" s="403"/>
      <c r="AH178" s="403"/>
      <c r="AI178" s="403"/>
      <c r="AJ178" s="403"/>
      <c r="AK178" s="403"/>
      <c r="AL178" s="403"/>
      <c r="AM178" s="403"/>
      <c r="AN178" s="403"/>
      <c r="AO178" s="403"/>
      <c r="AP178" s="403"/>
      <c r="AQ178" s="403"/>
      <c r="AR178" s="403"/>
      <c r="AS178" s="403"/>
      <c r="AT178" s="403"/>
    </row>
    <row r="179" spans="1:46" ht="10.5" customHeight="1" x14ac:dyDescent="0.2">
      <c r="A179" s="403"/>
      <c r="B179" s="403"/>
      <c r="C179" s="403"/>
      <c r="D179" s="403"/>
      <c r="E179" s="403"/>
      <c r="F179" s="403"/>
      <c r="G179" s="403"/>
      <c r="H179" s="403"/>
      <c r="I179" s="403"/>
      <c r="J179" s="403"/>
      <c r="K179" s="403"/>
      <c r="L179" s="403"/>
      <c r="M179" s="403"/>
      <c r="N179" s="403"/>
      <c r="O179" s="403"/>
      <c r="P179" s="403"/>
      <c r="Q179" s="403"/>
      <c r="R179" s="403"/>
      <c r="S179" s="403"/>
      <c r="T179" s="403"/>
      <c r="U179" s="403"/>
      <c r="V179" s="403"/>
      <c r="W179" s="403"/>
      <c r="X179" s="403"/>
      <c r="Y179" s="403"/>
      <c r="Z179" s="403"/>
      <c r="AA179" s="403"/>
      <c r="AB179" s="403"/>
      <c r="AC179" s="403"/>
      <c r="AD179" s="403"/>
      <c r="AE179" s="403"/>
      <c r="AF179" s="403"/>
      <c r="AG179" s="403"/>
      <c r="AH179" s="403"/>
      <c r="AI179" s="403"/>
      <c r="AJ179" s="403"/>
      <c r="AK179" s="403"/>
      <c r="AL179" s="403"/>
      <c r="AM179" s="403"/>
      <c r="AN179" s="403"/>
      <c r="AO179" s="403"/>
      <c r="AP179" s="403"/>
      <c r="AQ179" s="403"/>
      <c r="AR179" s="403"/>
      <c r="AS179" s="403"/>
      <c r="AT179" s="403"/>
    </row>
    <row r="180" spans="1:46" ht="10.5" customHeight="1" x14ac:dyDescent="0.2">
      <c r="A180" s="403"/>
      <c r="B180" s="403"/>
      <c r="C180" s="403"/>
      <c r="D180" s="403"/>
      <c r="E180" s="403"/>
      <c r="F180" s="403"/>
      <c r="G180" s="403"/>
      <c r="H180" s="403"/>
      <c r="I180" s="403"/>
      <c r="J180" s="403"/>
      <c r="K180" s="403"/>
      <c r="L180" s="403"/>
      <c r="M180" s="403"/>
      <c r="N180" s="403"/>
      <c r="O180" s="403"/>
      <c r="P180" s="403"/>
      <c r="Q180" s="403"/>
      <c r="R180" s="403"/>
      <c r="S180" s="403"/>
      <c r="T180" s="403"/>
      <c r="U180" s="403"/>
      <c r="V180" s="403"/>
      <c r="W180" s="403"/>
      <c r="X180" s="403"/>
      <c r="Y180" s="403"/>
      <c r="Z180" s="403"/>
      <c r="AA180" s="403"/>
      <c r="AB180" s="403"/>
      <c r="AC180" s="403"/>
      <c r="AD180" s="403"/>
      <c r="AE180" s="403"/>
      <c r="AF180" s="403"/>
      <c r="AG180" s="403"/>
      <c r="AH180" s="403"/>
      <c r="AI180" s="403"/>
      <c r="AJ180" s="403"/>
      <c r="AK180" s="403"/>
      <c r="AL180" s="403"/>
      <c r="AM180" s="403"/>
      <c r="AN180" s="403"/>
      <c r="AO180" s="403"/>
      <c r="AP180" s="403"/>
      <c r="AQ180" s="403"/>
      <c r="AR180" s="403"/>
      <c r="AS180" s="403"/>
      <c r="AT180" s="403"/>
    </row>
    <row r="181" spans="1:46" ht="10.5" customHeight="1" x14ac:dyDescent="0.2">
      <c r="A181" s="403"/>
      <c r="B181" s="403"/>
      <c r="C181" s="403"/>
      <c r="D181" s="403"/>
      <c r="E181" s="403"/>
      <c r="F181" s="403"/>
      <c r="G181" s="403"/>
      <c r="H181" s="403"/>
      <c r="I181" s="403"/>
      <c r="J181" s="403"/>
      <c r="K181" s="403"/>
      <c r="L181" s="403"/>
      <c r="M181" s="403"/>
      <c r="N181" s="403"/>
      <c r="O181" s="403"/>
      <c r="P181" s="403"/>
      <c r="Q181" s="403"/>
      <c r="R181" s="403"/>
      <c r="S181" s="403"/>
      <c r="T181" s="403"/>
      <c r="U181" s="403"/>
      <c r="V181" s="403"/>
      <c r="W181" s="403"/>
      <c r="X181" s="403"/>
      <c r="Y181" s="403"/>
      <c r="Z181" s="403"/>
      <c r="AA181" s="403"/>
      <c r="AB181" s="403"/>
      <c r="AC181" s="403"/>
      <c r="AD181" s="403"/>
      <c r="AE181" s="403"/>
      <c r="AF181" s="403"/>
      <c r="AG181" s="403"/>
      <c r="AH181" s="403"/>
      <c r="AI181" s="403"/>
      <c r="AJ181" s="403"/>
      <c r="AK181" s="403"/>
      <c r="AL181" s="403"/>
      <c r="AM181" s="403"/>
      <c r="AN181" s="403"/>
      <c r="AO181" s="403"/>
      <c r="AP181" s="403"/>
      <c r="AQ181" s="403"/>
      <c r="AR181" s="403"/>
      <c r="AS181" s="403"/>
      <c r="AT181" s="403"/>
    </row>
    <row r="182" spans="1:46" ht="10.5" customHeight="1" x14ac:dyDescent="0.2">
      <c r="A182" s="403"/>
      <c r="B182" s="403"/>
      <c r="C182" s="403"/>
      <c r="D182" s="403"/>
      <c r="E182" s="403"/>
      <c r="F182" s="403"/>
      <c r="G182" s="403"/>
      <c r="H182" s="403"/>
      <c r="I182" s="403"/>
      <c r="J182" s="403"/>
      <c r="K182" s="403"/>
      <c r="L182" s="403"/>
      <c r="M182" s="403"/>
      <c r="N182" s="403"/>
      <c r="O182" s="403"/>
      <c r="P182" s="403"/>
      <c r="Q182" s="403"/>
      <c r="R182" s="403"/>
      <c r="S182" s="403"/>
      <c r="T182" s="403"/>
      <c r="U182" s="403"/>
      <c r="V182" s="403"/>
      <c r="W182" s="403"/>
      <c r="X182" s="403"/>
      <c r="Y182" s="403"/>
      <c r="Z182" s="403"/>
      <c r="AA182" s="403"/>
      <c r="AB182" s="403"/>
      <c r="AC182" s="403"/>
      <c r="AD182" s="403"/>
      <c r="AE182" s="403"/>
      <c r="AF182" s="403"/>
      <c r="AG182" s="403"/>
      <c r="AH182" s="403"/>
      <c r="AI182" s="403"/>
      <c r="AJ182" s="403"/>
      <c r="AK182" s="403"/>
      <c r="AL182" s="403"/>
      <c r="AM182" s="403"/>
      <c r="AN182" s="403"/>
      <c r="AO182" s="403"/>
      <c r="AP182" s="403"/>
      <c r="AQ182" s="403"/>
      <c r="AR182" s="403"/>
      <c r="AS182" s="403"/>
      <c r="AT182" s="403"/>
    </row>
    <row r="183" spans="1:46" ht="10.5" customHeight="1" x14ac:dyDescent="0.2">
      <c r="A183" s="405"/>
      <c r="B183" s="405"/>
      <c r="C183" s="405"/>
      <c r="D183" s="405"/>
      <c r="E183" s="405"/>
      <c r="F183" s="405"/>
      <c r="G183" s="405"/>
      <c r="H183" s="405"/>
      <c r="I183" s="405"/>
      <c r="J183" s="405"/>
      <c r="K183" s="405"/>
      <c r="L183" s="405"/>
      <c r="M183" s="405"/>
      <c r="N183" s="405"/>
      <c r="O183" s="405"/>
      <c r="P183" s="405"/>
      <c r="Q183" s="405"/>
      <c r="R183" s="405"/>
      <c r="S183" s="405"/>
      <c r="T183" s="405"/>
      <c r="U183" s="405"/>
      <c r="V183" s="405"/>
      <c r="W183" s="405"/>
      <c r="X183" s="405"/>
      <c r="Y183" s="405"/>
      <c r="Z183" s="405"/>
      <c r="AA183" s="405"/>
      <c r="AB183" s="405"/>
      <c r="AC183" s="405"/>
      <c r="AD183" s="405"/>
      <c r="AE183" s="405"/>
      <c r="AF183" s="405"/>
      <c r="AG183" s="405"/>
      <c r="AH183" s="405"/>
      <c r="AI183" s="405"/>
      <c r="AJ183" s="405"/>
      <c r="AK183" s="405"/>
      <c r="AL183" s="405"/>
      <c r="AM183" s="405"/>
      <c r="AN183" s="405"/>
      <c r="AO183" s="405"/>
      <c r="AP183" s="405"/>
      <c r="AQ183" s="405"/>
      <c r="AR183" s="405"/>
      <c r="AS183" s="405"/>
      <c r="AT183" s="405"/>
    </row>
    <row r="184" spans="1:46" ht="10.5" customHeight="1" x14ac:dyDescent="0.2">
      <c r="A184" s="405"/>
      <c r="B184" s="405"/>
      <c r="C184" s="405"/>
      <c r="D184" s="405"/>
      <c r="E184" s="405"/>
      <c r="F184" s="405"/>
      <c r="G184" s="405"/>
      <c r="H184" s="405"/>
      <c r="I184" s="405"/>
      <c r="J184" s="405"/>
      <c r="K184" s="405"/>
      <c r="L184" s="405"/>
      <c r="M184" s="405"/>
      <c r="N184" s="405"/>
      <c r="O184" s="405"/>
      <c r="P184" s="405"/>
      <c r="Q184" s="405"/>
      <c r="R184" s="405"/>
      <c r="S184" s="405"/>
      <c r="T184" s="405"/>
      <c r="U184" s="405"/>
      <c r="V184" s="405"/>
      <c r="W184" s="405"/>
      <c r="X184" s="405"/>
      <c r="Y184" s="405"/>
      <c r="Z184" s="405"/>
      <c r="AA184" s="405"/>
      <c r="AB184" s="405"/>
      <c r="AC184" s="405"/>
      <c r="AD184" s="405"/>
      <c r="AE184" s="405"/>
      <c r="AF184" s="405"/>
      <c r="AG184" s="405"/>
      <c r="AH184" s="405"/>
      <c r="AI184" s="405"/>
      <c r="AJ184" s="405"/>
      <c r="AK184" s="405"/>
      <c r="AL184" s="405"/>
      <c r="AM184" s="405"/>
      <c r="AN184" s="405"/>
      <c r="AO184" s="405"/>
      <c r="AP184" s="405"/>
      <c r="AQ184" s="405"/>
      <c r="AR184" s="405"/>
      <c r="AS184" s="405"/>
      <c r="AT184" s="405"/>
    </row>
    <row r="185" spans="1:46" ht="10.5" customHeight="1" x14ac:dyDescent="0.2">
      <c r="A185" s="405"/>
      <c r="B185" s="405"/>
      <c r="C185" s="405"/>
      <c r="D185" s="405"/>
      <c r="E185" s="405"/>
      <c r="F185" s="405"/>
      <c r="G185" s="405"/>
      <c r="H185" s="405"/>
      <c r="I185" s="405"/>
      <c r="J185" s="405"/>
      <c r="K185" s="405"/>
      <c r="L185" s="405"/>
      <c r="M185" s="405"/>
      <c r="N185" s="405"/>
      <c r="O185" s="405"/>
      <c r="P185" s="405"/>
      <c r="Q185" s="405"/>
      <c r="R185" s="405"/>
      <c r="S185" s="405"/>
      <c r="T185" s="405"/>
      <c r="U185" s="405"/>
      <c r="V185" s="405"/>
      <c r="W185" s="405"/>
      <c r="X185" s="405"/>
      <c r="Y185" s="405"/>
      <c r="Z185" s="405"/>
      <c r="AA185" s="405"/>
      <c r="AB185" s="405"/>
      <c r="AC185" s="405"/>
      <c r="AD185" s="405"/>
      <c r="AE185" s="405"/>
      <c r="AF185" s="405"/>
      <c r="AG185" s="405"/>
      <c r="AH185" s="405"/>
      <c r="AI185" s="405"/>
      <c r="AJ185" s="405"/>
      <c r="AK185" s="405"/>
      <c r="AL185" s="405"/>
      <c r="AM185" s="405"/>
      <c r="AN185" s="405"/>
      <c r="AO185" s="405"/>
      <c r="AP185" s="405"/>
      <c r="AQ185" s="405"/>
      <c r="AR185" s="405"/>
      <c r="AS185" s="405"/>
      <c r="AT185" s="405"/>
    </row>
    <row r="186" spans="1:46" ht="10.5" customHeight="1" x14ac:dyDescent="0.2">
      <c r="A186" s="407"/>
      <c r="B186" s="407"/>
      <c r="C186" s="407"/>
      <c r="D186" s="407"/>
      <c r="E186" s="407"/>
      <c r="F186" s="407"/>
      <c r="G186" s="407"/>
      <c r="H186" s="407"/>
      <c r="I186" s="407"/>
      <c r="J186" s="407"/>
      <c r="K186" s="407"/>
      <c r="L186" s="407"/>
      <c r="M186" s="407"/>
      <c r="N186" s="407"/>
      <c r="O186" s="407"/>
      <c r="P186" s="407"/>
      <c r="Q186" s="407"/>
      <c r="R186" s="407"/>
      <c r="S186" s="407"/>
      <c r="T186" s="407"/>
      <c r="U186" s="407"/>
      <c r="V186" s="407"/>
      <c r="W186" s="407"/>
      <c r="X186" s="407"/>
      <c r="Y186" s="407"/>
      <c r="Z186" s="407"/>
      <c r="AA186" s="407"/>
      <c r="AB186" s="407"/>
      <c r="AC186" s="407"/>
      <c r="AD186" s="407"/>
      <c r="AE186" s="407"/>
      <c r="AF186" s="407"/>
      <c r="AG186" s="407"/>
      <c r="AH186" s="407"/>
      <c r="AI186" s="407"/>
      <c r="AJ186" s="407"/>
      <c r="AK186" s="407"/>
      <c r="AL186" s="407"/>
      <c r="AM186" s="407"/>
      <c r="AN186" s="407"/>
      <c r="AO186" s="407"/>
      <c r="AP186" s="407"/>
      <c r="AQ186" s="407"/>
      <c r="AR186" s="407"/>
      <c r="AS186" s="407"/>
      <c r="AT186" s="407"/>
    </row>
    <row r="187" spans="1:46" ht="10.5" customHeight="1" x14ac:dyDescent="0.2">
      <c r="A187" s="393"/>
      <c r="B187" s="393"/>
      <c r="C187" s="393"/>
      <c r="D187" s="393"/>
      <c r="E187" s="393"/>
      <c r="F187" s="393"/>
      <c r="G187" s="393"/>
      <c r="H187" s="393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  <c r="T187" s="393"/>
      <c r="U187" s="393"/>
      <c r="V187" s="393"/>
      <c r="W187" s="393"/>
      <c r="X187" s="393"/>
      <c r="Y187" s="393"/>
      <c r="Z187" s="393"/>
      <c r="AA187" s="393"/>
      <c r="AB187" s="393"/>
      <c r="AC187" s="393"/>
      <c r="AD187" s="393"/>
      <c r="AE187" s="393"/>
      <c r="AF187" s="393"/>
      <c r="AG187" s="393"/>
      <c r="AH187" s="393"/>
      <c r="AI187" s="393"/>
      <c r="AJ187" s="393"/>
      <c r="AK187" s="393"/>
      <c r="AL187" s="393"/>
      <c r="AM187" s="393"/>
      <c r="AN187" s="393"/>
      <c r="AO187" s="393"/>
      <c r="AP187" s="393"/>
      <c r="AQ187" s="393"/>
      <c r="AR187" s="393"/>
      <c r="AS187" s="393"/>
      <c r="AT187" s="393"/>
    </row>
    <row r="188" spans="1:46" ht="10.5" customHeight="1" x14ac:dyDescent="0.2">
      <c r="A188" s="403"/>
      <c r="B188" s="403"/>
      <c r="C188" s="403"/>
      <c r="D188" s="403"/>
      <c r="E188" s="403"/>
      <c r="F188" s="403"/>
      <c r="G188" s="403"/>
      <c r="H188" s="403"/>
      <c r="I188" s="403"/>
      <c r="J188" s="403"/>
      <c r="K188" s="403"/>
      <c r="L188" s="403"/>
      <c r="M188" s="403"/>
      <c r="N188" s="403"/>
      <c r="O188" s="403"/>
      <c r="P188" s="403"/>
      <c r="Q188" s="403"/>
      <c r="R188" s="403"/>
      <c r="S188" s="403"/>
      <c r="T188" s="403"/>
      <c r="U188" s="403"/>
      <c r="V188" s="403"/>
      <c r="W188" s="403"/>
      <c r="X188" s="403"/>
      <c r="Y188" s="403"/>
      <c r="Z188" s="403"/>
      <c r="AA188" s="403"/>
      <c r="AB188" s="403"/>
      <c r="AC188" s="403"/>
      <c r="AD188" s="403"/>
      <c r="AE188" s="403"/>
      <c r="AF188" s="403"/>
      <c r="AG188" s="403"/>
      <c r="AH188" s="403"/>
      <c r="AI188" s="403"/>
      <c r="AJ188" s="403"/>
      <c r="AK188" s="403"/>
      <c r="AL188" s="403"/>
      <c r="AM188" s="403"/>
      <c r="AN188" s="403"/>
      <c r="AO188" s="403"/>
      <c r="AP188" s="403"/>
      <c r="AQ188" s="403"/>
      <c r="AR188" s="403"/>
      <c r="AS188" s="403"/>
      <c r="AT188" s="403"/>
    </row>
    <row r="189" spans="1:46" ht="10.5" customHeight="1" x14ac:dyDescent="0.2">
      <c r="A189" s="403"/>
      <c r="B189" s="403"/>
      <c r="C189" s="403"/>
      <c r="D189" s="403"/>
      <c r="E189" s="403"/>
      <c r="F189" s="403"/>
      <c r="G189" s="403"/>
      <c r="H189" s="403"/>
      <c r="I189" s="403"/>
      <c r="J189" s="403"/>
      <c r="K189" s="403"/>
      <c r="L189" s="403"/>
      <c r="M189" s="403"/>
      <c r="N189" s="403"/>
      <c r="O189" s="403"/>
      <c r="P189" s="403"/>
      <c r="Q189" s="403"/>
      <c r="R189" s="403"/>
      <c r="S189" s="403"/>
      <c r="T189" s="403"/>
      <c r="U189" s="403"/>
      <c r="V189" s="403"/>
      <c r="W189" s="403"/>
      <c r="X189" s="403"/>
      <c r="Y189" s="403"/>
      <c r="Z189" s="403"/>
      <c r="AA189" s="403"/>
      <c r="AB189" s="403"/>
      <c r="AC189" s="403"/>
      <c r="AD189" s="403"/>
      <c r="AE189" s="403"/>
      <c r="AF189" s="403"/>
      <c r="AG189" s="403"/>
      <c r="AH189" s="403"/>
      <c r="AI189" s="403"/>
      <c r="AJ189" s="403"/>
      <c r="AK189" s="403"/>
      <c r="AL189" s="403"/>
      <c r="AM189" s="403"/>
      <c r="AN189" s="403"/>
      <c r="AO189" s="403"/>
      <c r="AP189" s="403"/>
      <c r="AQ189" s="403"/>
      <c r="AR189" s="403"/>
      <c r="AS189" s="403"/>
      <c r="AT189" s="403"/>
    </row>
    <row r="190" spans="1:46" ht="10.5" customHeight="1" x14ac:dyDescent="0.2">
      <c r="A190" s="403"/>
      <c r="B190" s="403"/>
      <c r="C190" s="403"/>
      <c r="D190" s="403"/>
      <c r="E190" s="403"/>
      <c r="F190" s="403"/>
      <c r="G190" s="403"/>
      <c r="H190" s="403"/>
      <c r="I190" s="403"/>
      <c r="J190" s="403"/>
      <c r="K190" s="403"/>
      <c r="L190" s="403"/>
      <c r="M190" s="403"/>
      <c r="N190" s="403"/>
      <c r="O190" s="403"/>
      <c r="P190" s="403"/>
      <c r="Q190" s="403"/>
      <c r="R190" s="403"/>
      <c r="S190" s="403"/>
      <c r="T190" s="403"/>
      <c r="U190" s="403"/>
      <c r="V190" s="403"/>
      <c r="W190" s="403"/>
      <c r="X190" s="403"/>
      <c r="Y190" s="403"/>
      <c r="Z190" s="403"/>
      <c r="AA190" s="403"/>
      <c r="AB190" s="403"/>
      <c r="AC190" s="403"/>
      <c r="AD190" s="403"/>
      <c r="AE190" s="403"/>
      <c r="AF190" s="403"/>
      <c r="AG190" s="403"/>
      <c r="AH190" s="403"/>
      <c r="AI190" s="403"/>
      <c r="AJ190" s="403"/>
      <c r="AK190" s="403"/>
      <c r="AL190" s="403"/>
      <c r="AM190" s="403"/>
      <c r="AN190" s="403"/>
      <c r="AO190" s="403"/>
      <c r="AP190" s="403"/>
      <c r="AQ190" s="403"/>
      <c r="AR190" s="403"/>
      <c r="AS190" s="403"/>
      <c r="AT190" s="403"/>
    </row>
    <row r="191" spans="1:46" ht="10.5" customHeight="1" x14ac:dyDescent="0.2">
      <c r="A191" s="403"/>
      <c r="B191" s="403"/>
      <c r="C191" s="403"/>
      <c r="D191" s="403"/>
      <c r="E191" s="403"/>
      <c r="F191" s="403"/>
      <c r="G191" s="403"/>
      <c r="H191" s="403"/>
      <c r="I191" s="403"/>
      <c r="J191" s="403"/>
      <c r="K191" s="403"/>
      <c r="L191" s="403"/>
      <c r="M191" s="403"/>
      <c r="N191" s="403"/>
      <c r="O191" s="403"/>
      <c r="P191" s="403"/>
      <c r="Q191" s="403"/>
      <c r="R191" s="403"/>
      <c r="S191" s="403"/>
      <c r="T191" s="403"/>
      <c r="U191" s="403"/>
      <c r="V191" s="403"/>
      <c r="W191" s="403"/>
      <c r="X191" s="403"/>
      <c r="Y191" s="403"/>
      <c r="Z191" s="403"/>
      <c r="AA191" s="403"/>
      <c r="AB191" s="403"/>
      <c r="AC191" s="403"/>
      <c r="AD191" s="403"/>
      <c r="AE191" s="403"/>
      <c r="AF191" s="403"/>
      <c r="AG191" s="403"/>
      <c r="AH191" s="403"/>
      <c r="AI191" s="403"/>
      <c r="AJ191" s="403"/>
      <c r="AK191" s="403"/>
      <c r="AL191" s="403"/>
      <c r="AM191" s="403"/>
      <c r="AN191" s="403"/>
      <c r="AO191" s="403"/>
      <c r="AP191" s="403"/>
      <c r="AQ191" s="403"/>
      <c r="AR191" s="403"/>
      <c r="AS191" s="403"/>
      <c r="AT191" s="403"/>
    </row>
    <row r="192" spans="1:46" ht="10.5" customHeight="1" x14ac:dyDescent="0.2">
      <c r="A192" s="403"/>
      <c r="B192" s="403"/>
      <c r="C192" s="403"/>
      <c r="D192" s="403"/>
      <c r="E192" s="403"/>
      <c r="F192" s="403"/>
      <c r="G192" s="403"/>
      <c r="H192" s="403"/>
      <c r="I192" s="403"/>
      <c r="J192" s="403"/>
      <c r="K192" s="403"/>
      <c r="L192" s="403"/>
      <c r="M192" s="403"/>
      <c r="N192" s="403"/>
      <c r="O192" s="403"/>
      <c r="P192" s="403"/>
      <c r="Q192" s="403"/>
      <c r="R192" s="403"/>
      <c r="S192" s="403"/>
      <c r="T192" s="403"/>
      <c r="U192" s="403"/>
      <c r="V192" s="403"/>
      <c r="W192" s="403"/>
      <c r="X192" s="403"/>
      <c r="Y192" s="403"/>
      <c r="Z192" s="403"/>
      <c r="AA192" s="403"/>
      <c r="AB192" s="403"/>
      <c r="AC192" s="403"/>
      <c r="AD192" s="403"/>
      <c r="AE192" s="403"/>
      <c r="AF192" s="403"/>
      <c r="AG192" s="403"/>
      <c r="AH192" s="403"/>
      <c r="AI192" s="403"/>
      <c r="AJ192" s="403"/>
      <c r="AK192" s="403"/>
      <c r="AL192" s="403"/>
      <c r="AM192" s="403"/>
      <c r="AN192" s="403"/>
      <c r="AO192" s="403"/>
      <c r="AP192" s="403"/>
      <c r="AQ192" s="403"/>
      <c r="AR192" s="403"/>
      <c r="AS192" s="403"/>
      <c r="AT192" s="403"/>
    </row>
    <row r="193" spans="1:46" ht="10.5" customHeight="1" x14ac:dyDescent="0.2">
      <c r="A193" s="403"/>
      <c r="B193" s="403"/>
      <c r="C193" s="403"/>
      <c r="D193" s="403"/>
      <c r="E193" s="403"/>
      <c r="F193" s="403"/>
      <c r="G193" s="403"/>
      <c r="H193" s="403"/>
      <c r="I193" s="403"/>
      <c r="J193" s="403"/>
      <c r="K193" s="403"/>
      <c r="L193" s="403"/>
      <c r="M193" s="403"/>
      <c r="N193" s="403"/>
      <c r="O193" s="403"/>
      <c r="P193" s="403"/>
      <c r="Q193" s="403"/>
      <c r="R193" s="403"/>
      <c r="S193" s="403"/>
      <c r="T193" s="403"/>
      <c r="U193" s="403"/>
      <c r="V193" s="403"/>
      <c r="W193" s="403"/>
      <c r="X193" s="403"/>
      <c r="Y193" s="403"/>
      <c r="Z193" s="403"/>
      <c r="AA193" s="403"/>
      <c r="AB193" s="403"/>
      <c r="AC193" s="403"/>
      <c r="AD193" s="403"/>
      <c r="AE193" s="403"/>
      <c r="AF193" s="403"/>
      <c r="AG193" s="403"/>
      <c r="AH193" s="403"/>
      <c r="AI193" s="403"/>
      <c r="AJ193" s="403"/>
      <c r="AK193" s="403"/>
      <c r="AL193" s="403"/>
      <c r="AM193" s="403"/>
      <c r="AN193" s="403"/>
      <c r="AO193" s="403"/>
      <c r="AP193" s="403"/>
      <c r="AQ193" s="403"/>
      <c r="AR193" s="403"/>
      <c r="AS193" s="403"/>
      <c r="AT193" s="403"/>
    </row>
    <row r="194" spans="1:46" ht="10.5" customHeight="1" x14ac:dyDescent="0.2">
      <c r="A194" s="405"/>
      <c r="B194" s="405"/>
      <c r="C194" s="405"/>
      <c r="D194" s="405"/>
      <c r="E194" s="405"/>
      <c r="F194" s="405"/>
      <c r="G194" s="405"/>
      <c r="H194" s="405"/>
      <c r="I194" s="405"/>
      <c r="J194" s="405"/>
      <c r="K194" s="405"/>
      <c r="L194" s="405"/>
      <c r="M194" s="405"/>
      <c r="N194" s="405"/>
      <c r="O194" s="405"/>
      <c r="P194" s="405"/>
      <c r="Q194" s="405"/>
      <c r="R194" s="405"/>
      <c r="S194" s="405"/>
      <c r="T194" s="405"/>
      <c r="U194" s="405"/>
      <c r="V194" s="405"/>
      <c r="W194" s="405"/>
      <c r="X194" s="405"/>
      <c r="Y194" s="405"/>
      <c r="Z194" s="405"/>
      <c r="AA194" s="405"/>
      <c r="AB194" s="405"/>
      <c r="AC194" s="405"/>
      <c r="AD194" s="405"/>
      <c r="AE194" s="405"/>
      <c r="AF194" s="405"/>
      <c r="AG194" s="405"/>
      <c r="AH194" s="405"/>
      <c r="AI194" s="405"/>
      <c r="AJ194" s="405"/>
      <c r="AK194" s="405"/>
      <c r="AL194" s="405"/>
      <c r="AM194" s="405"/>
      <c r="AN194" s="405"/>
      <c r="AO194" s="405"/>
      <c r="AP194" s="405"/>
      <c r="AQ194" s="405"/>
      <c r="AR194" s="405"/>
      <c r="AS194" s="405"/>
      <c r="AT194" s="405"/>
    </row>
    <row r="195" spans="1:46" ht="10.5" customHeight="1" x14ac:dyDescent="0.2">
      <c r="A195" s="405"/>
      <c r="B195" s="405"/>
      <c r="C195" s="405"/>
      <c r="D195" s="405"/>
      <c r="E195" s="405"/>
      <c r="F195" s="405"/>
      <c r="G195" s="405"/>
      <c r="H195" s="405"/>
      <c r="I195" s="405"/>
      <c r="J195" s="405"/>
      <c r="K195" s="405"/>
      <c r="L195" s="405"/>
      <c r="M195" s="405"/>
      <c r="N195" s="405"/>
      <c r="O195" s="405"/>
      <c r="P195" s="405"/>
      <c r="Q195" s="405"/>
      <c r="R195" s="405"/>
      <c r="S195" s="405"/>
      <c r="T195" s="405"/>
      <c r="U195" s="405"/>
      <c r="V195" s="405"/>
      <c r="W195" s="405"/>
      <c r="X195" s="405"/>
      <c r="Y195" s="405"/>
      <c r="Z195" s="405"/>
      <c r="AA195" s="405"/>
      <c r="AB195" s="405"/>
      <c r="AC195" s="405"/>
      <c r="AD195" s="405"/>
      <c r="AE195" s="405"/>
      <c r="AF195" s="405"/>
      <c r="AG195" s="405"/>
      <c r="AH195" s="405"/>
      <c r="AI195" s="405"/>
      <c r="AJ195" s="405"/>
      <c r="AK195" s="405"/>
      <c r="AL195" s="405"/>
      <c r="AM195" s="405"/>
      <c r="AN195" s="405"/>
      <c r="AO195" s="405"/>
      <c r="AP195" s="405"/>
      <c r="AQ195" s="405"/>
      <c r="AR195" s="405"/>
      <c r="AS195" s="405"/>
      <c r="AT195" s="405"/>
    </row>
    <row r="196" spans="1:46" ht="10.5" customHeight="1" x14ac:dyDescent="0.2">
      <c r="A196" s="405"/>
      <c r="B196" s="405"/>
      <c r="C196" s="405"/>
      <c r="D196" s="405"/>
      <c r="E196" s="405"/>
      <c r="F196" s="405"/>
      <c r="G196" s="405"/>
      <c r="H196" s="405"/>
      <c r="I196" s="405"/>
      <c r="J196" s="405"/>
      <c r="K196" s="405"/>
      <c r="L196" s="405"/>
      <c r="M196" s="405"/>
      <c r="N196" s="405"/>
      <c r="O196" s="405"/>
      <c r="P196" s="405"/>
      <c r="Q196" s="405"/>
      <c r="R196" s="405"/>
      <c r="S196" s="405"/>
      <c r="T196" s="405"/>
      <c r="U196" s="405"/>
      <c r="V196" s="405"/>
      <c r="W196" s="405"/>
      <c r="X196" s="405"/>
      <c r="Y196" s="405"/>
      <c r="Z196" s="405"/>
      <c r="AA196" s="405"/>
      <c r="AB196" s="405"/>
      <c r="AC196" s="405"/>
      <c r="AD196" s="405"/>
      <c r="AE196" s="405"/>
      <c r="AF196" s="405"/>
      <c r="AG196" s="405"/>
      <c r="AH196" s="405"/>
      <c r="AI196" s="405"/>
      <c r="AJ196" s="405"/>
      <c r="AK196" s="405"/>
      <c r="AL196" s="405"/>
      <c r="AM196" s="405"/>
      <c r="AN196" s="405"/>
      <c r="AO196" s="405"/>
      <c r="AP196" s="405"/>
      <c r="AQ196" s="405"/>
      <c r="AR196" s="405"/>
      <c r="AS196" s="405"/>
      <c r="AT196" s="405"/>
    </row>
    <row r="197" spans="1:46" ht="10.5" customHeight="1" x14ac:dyDescent="0.2">
      <c r="A197" s="407"/>
      <c r="B197" s="407"/>
      <c r="C197" s="407"/>
      <c r="D197" s="407"/>
      <c r="E197" s="407"/>
      <c r="F197" s="407"/>
      <c r="G197" s="407"/>
      <c r="H197" s="407"/>
      <c r="I197" s="407"/>
      <c r="J197" s="407"/>
      <c r="K197" s="407"/>
      <c r="L197" s="407"/>
      <c r="M197" s="407"/>
      <c r="N197" s="407"/>
      <c r="O197" s="407"/>
      <c r="P197" s="407"/>
      <c r="Q197" s="407"/>
      <c r="R197" s="407"/>
      <c r="S197" s="407"/>
      <c r="T197" s="407"/>
      <c r="U197" s="407"/>
      <c r="V197" s="407"/>
      <c r="W197" s="407"/>
      <c r="X197" s="407"/>
      <c r="Y197" s="407"/>
      <c r="Z197" s="407"/>
      <c r="AA197" s="407"/>
      <c r="AB197" s="407"/>
      <c r="AC197" s="407"/>
      <c r="AD197" s="407"/>
      <c r="AE197" s="407"/>
      <c r="AF197" s="407"/>
      <c r="AG197" s="407"/>
      <c r="AH197" s="407"/>
      <c r="AI197" s="407"/>
      <c r="AJ197" s="407"/>
      <c r="AK197" s="407"/>
      <c r="AL197" s="407"/>
      <c r="AM197" s="407"/>
      <c r="AN197" s="407"/>
      <c r="AO197" s="407"/>
      <c r="AP197" s="407"/>
      <c r="AQ197" s="407"/>
      <c r="AR197" s="407"/>
      <c r="AS197" s="407"/>
      <c r="AT197" s="407"/>
    </row>
    <row r="198" spans="1:46" ht="10.5" customHeight="1" x14ac:dyDescent="0.2">
      <c r="A198" s="393"/>
      <c r="B198" s="393"/>
      <c r="C198" s="393"/>
      <c r="D198" s="393"/>
      <c r="E198" s="393"/>
      <c r="F198" s="393"/>
      <c r="G198" s="393"/>
      <c r="H198" s="393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  <c r="T198" s="393"/>
      <c r="U198" s="393"/>
      <c r="V198" s="393"/>
      <c r="W198" s="393"/>
      <c r="X198" s="393"/>
      <c r="Y198" s="393"/>
      <c r="Z198" s="393"/>
      <c r="AA198" s="393"/>
      <c r="AB198" s="393"/>
      <c r="AC198" s="393"/>
      <c r="AD198" s="393"/>
      <c r="AE198" s="393"/>
      <c r="AF198" s="393"/>
      <c r="AG198" s="393"/>
      <c r="AH198" s="393"/>
      <c r="AI198" s="393"/>
      <c r="AJ198" s="393"/>
      <c r="AK198" s="393"/>
      <c r="AL198" s="393"/>
      <c r="AM198" s="393"/>
      <c r="AN198" s="393"/>
      <c r="AO198" s="393"/>
      <c r="AP198" s="393"/>
      <c r="AQ198" s="393"/>
      <c r="AR198" s="393"/>
      <c r="AS198" s="393"/>
      <c r="AT198" s="393"/>
    </row>
    <row r="199" spans="1:46" ht="10.5" customHeight="1" x14ac:dyDescent="0.2">
      <c r="A199" s="403"/>
      <c r="B199" s="403"/>
      <c r="C199" s="403"/>
      <c r="D199" s="403"/>
      <c r="E199" s="403"/>
      <c r="F199" s="403"/>
      <c r="G199" s="403"/>
      <c r="H199" s="403"/>
      <c r="I199" s="403"/>
      <c r="J199" s="403"/>
      <c r="K199" s="403"/>
      <c r="L199" s="403"/>
      <c r="M199" s="403"/>
      <c r="N199" s="403"/>
      <c r="O199" s="403"/>
      <c r="P199" s="403"/>
      <c r="Q199" s="403"/>
      <c r="R199" s="403"/>
      <c r="S199" s="403"/>
      <c r="T199" s="403"/>
      <c r="U199" s="403"/>
      <c r="V199" s="403"/>
      <c r="W199" s="403"/>
      <c r="X199" s="403"/>
      <c r="Y199" s="403"/>
      <c r="Z199" s="403"/>
      <c r="AA199" s="403"/>
      <c r="AB199" s="403"/>
      <c r="AC199" s="403"/>
      <c r="AD199" s="403"/>
      <c r="AE199" s="403"/>
      <c r="AF199" s="403"/>
      <c r="AG199" s="403"/>
      <c r="AH199" s="403"/>
      <c r="AI199" s="403"/>
      <c r="AJ199" s="403"/>
      <c r="AK199" s="403"/>
      <c r="AL199" s="403"/>
      <c r="AM199" s="403"/>
      <c r="AN199" s="403"/>
      <c r="AO199" s="403"/>
      <c r="AP199" s="403"/>
      <c r="AQ199" s="403"/>
      <c r="AR199" s="403"/>
      <c r="AS199" s="403"/>
      <c r="AT199" s="403"/>
    </row>
    <row r="200" spans="1:46" ht="10.5" customHeight="1" x14ac:dyDescent="0.2">
      <c r="A200" s="403"/>
      <c r="B200" s="403"/>
      <c r="C200" s="403"/>
      <c r="D200" s="403"/>
      <c r="E200" s="403"/>
      <c r="F200" s="403"/>
      <c r="G200" s="403"/>
      <c r="H200" s="403"/>
      <c r="I200" s="403"/>
      <c r="J200" s="403"/>
      <c r="K200" s="403"/>
      <c r="L200" s="403"/>
      <c r="M200" s="403"/>
      <c r="N200" s="403"/>
      <c r="O200" s="403"/>
      <c r="P200" s="403"/>
      <c r="Q200" s="403"/>
      <c r="R200" s="403"/>
      <c r="S200" s="403"/>
      <c r="T200" s="403"/>
      <c r="U200" s="403"/>
      <c r="V200" s="403"/>
      <c r="W200" s="403"/>
      <c r="X200" s="403"/>
      <c r="Y200" s="403"/>
      <c r="Z200" s="403"/>
      <c r="AA200" s="403"/>
      <c r="AB200" s="403"/>
      <c r="AC200" s="403"/>
      <c r="AD200" s="403"/>
      <c r="AE200" s="403"/>
      <c r="AF200" s="403"/>
      <c r="AG200" s="403"/>
      <c r="AH200" s="403"/>
      <c r="AI200" s="403"/>
      <c r="AJ200" s="403"/>
      <c r="AK200" s="403"/>
      <c r="AL200" s="403"/>
      <c r="AM200" s="403"/>
      <c r="AN200" s="403"/>
      <c r="AO200" s="403"/>
      <c r="AP200" s="403"/>
      <c r="AQ200" s="403"/>
      <c r="AR200" s="403"/>
      <c r="AS200" s="403"/>
      <c r="AT200" s="403"/>
    </row>
    <row r="201" spans="1:46" ht="10.5" customHeight="1" x14ac:dyDescent="0.2">
      <c r="A201" s="403"/>
      <c r="B201" s="403"/>
      <c r="C201" s="403"/>
      <c r="D201" s="403"/>
      <c r="E201" s="403"/>
      <c r="F201" s="403"/>
      <c r="G201" s="403"/>
      <c r="H201" s="403"/>
      <c r="I201" s="403"/>
      <c r="J201" s="403"/>
      <c r="K201" s="403"/>
      <c r="L201" s="403"/>
      <c r="M201" s="403"/>
      <c r="N201" s="403"/>
      <c r="O201" s="403"/>
      <c r="P201" s="403"/>
      <c r="Q201" s="403"/>
      <c r="R201" s="403"/>
      <c r="S201" s="403"/>
      <c r="T201" s="403"/>
      <c r="U201" s="403"/>
      <c r="V201" s="403"/>
      <c r="W201" s="403"/>
      <c r="X201" s="403"/>
      <c r="Y201" s="403"/>
      <c r="Z201" s="403"/>
      <c r="AA201" s="403"/>
      <c r="AB201" s="403"/>
      <c r="AC201" s="403"/>
      <c r="AD201" s="403"/>
      <c r="AE201" s="403"/>
      <c r="AF201" s="403"/>
      <c r="AG201" s="403"/>
      <c r="AH201" s="403"/>
      <c r="AI201" s="403"/>
      <c r="AJ201" s="403"/>
      <c r="AK201" s="403"/>
      <c r="AL201" s="403"/>
      <c r="AM201" s="403"/>
      <c r="AN201" s="403"/>
      <c r="AO201" s="403"/>
      <c r="AP201" s="403"/>
      <c r="AQ201" s="403"/>
      <c r="AR201" s="403"/>
      <c r="AS201" s="403"/>
      <c r="AT201" s="403"/>
    </row>
    <row r="202" spans="1:46" ht="10.5" customHeight="1" x14ac:dyDescent="0.2">
      <c r="A202" s="403"/>
      <c r="B202" s="403"/>
      <c r="C202" s="403"/>
      <c r="D202" s="403"/>
      <c r="E202" s="403"/>
      <c r="F202" s="403"/>
      <c r="G202" s="403"/>
      <c r="H202" s="403"/>
      <c r="I202" s="403"/>
      <c r="J202" s="403"/>
      <c r="K202" s="403"/>
      <c r="L202" s="403"/>
      <c r="M202" s="403"/>
      <c r="N202" s="403"/>
      <c r="O202" s="403"/>
      <c r="P202" s="403"/>
      <c r="Q202" s="403"/>
      <c r="R202" s="403"/>
      <c r="S202" s="403"/>
      <c r="T202" s="403"/>
      <c r="U202" s="403"/>
      <c r="V202" s="403"/>
      <c r="W202" s="403"/>
      <c r="X202" s="403"/>
      <c r="Y202" s="403"/>
      <c r="Z202" s="403"/>
      <c r="AA202" s="403"/>
      <c r="AB202" s="403"/>
      <c r="AC202" s="403"/>
      <c r="AD202" s="403"/>
      <c r="AE202" s="403"/>
      <c r="AF202" s="403"/>
      <c r="AG202" s="403"/>
      <c r="AH202" s="403"/>
      <c r="AI202" s="403"/>
      <c r="AJ202" s="403"/>
      <c r="AK202" s="403"/>
      <c r="AL202" s="403"/>
      <c r="AM202" s="403"/>
      <c r="AN202" s="403"/>
      <c r="AO202" s="403"/>
      <c r="AP202" s="403"/>
      <c r="AQ202" s="403"/>
      <c r="AR202" s="403"/>
      <c r="AS202" s="403"/>
      <c r="AT202" s="403"/>
    </row>
    <row r="203" spans="1:46" ht="10.5" customHeight="1" x14ac:dyDescent="0.2">
      <c r="A203" s="403"/>
      <c r="B203" s="403"/>
      <c r="C203" s="403"/>
      <c r="D203" s="403"/>
      <c r="E203" s="403"/>
      <c r="F203" s="403"/>
      <c r="G203" s="403"/>
      <c r="H203" s="403"/>
      <c r="I203" s="403"/>
      <c r="J203" s="403"/>
      <c r="K203" s="403"/>
      <c r="L203" s="403"/>
      <c r="M203" s="403"/>
      <c r="N203" s="403"/>
      <c r="O203" s="403"/>
      <c r="P203" s="403"/>
      <c r="Q203" s="403"/>
      <c r="R203" s="403"/>
      <c r="S203" s="403"/>
      <c r="T203" s="403"/>
      <c r="U203" s="403"/>
      <c r="V203" s="403"/>
      <c r="W203" s="403"/>
      <c r="X203" s="403"/>
      <c r="Y203" s="403"/>
      <c r="Z203" s="403"/>
      <c r="AA203" s="403"/>
      <c r="AB203" s="403"/>
      <c r="AC203" s="403"/>
      <c r="AD203" s="403"/>
      <c r="AE203" s="403"/>
      <c r="AF203" s="403"/>
      <c r="AG203" s="403"/>
      <c r="AH203" s="403"/>
      <c r="AI203" s="403"/>
      <c r="AJ203" s="403"/>
      <c r="AK203" s="403"/>
      <c r="AL203" s="403"/>
      <c r="AM203" s="403"/>
      <c r="AN203" s="403"/>
      <c r="AO203" s="403"/>
      <c r="AP203" s="403"/>
      <c r="AQ203" s="403"/>
      <c r="AR203" s="403"/>
      <c r="AS203" s="403"/>
      <c r="AT203" s="403"/>
    </row>
    <row r="204" spans="1:46" ht="10.5" customHeight="1" x14ac:dyDescent="0.2">
      <c r="A204" s="403"/>
      <c r="B204" s="403"/>
      <c r="C204" s="403"/>
      <c r="D204" s="403"/>
      <c r="E204" s="403"/>
      <c r="F204" s="403"/>
      <c r="G204" s="403"/>
      <c r="H204" s="403"/>
      <c r="I204" s="403"/>
      <c r="J204" s="403"/>
      <c r="K204" s="403"/>
      <c r="L204" s="403"/>
      <c r="M204" s="403"/>
      <c r="N204" s="403"/>
      <c r="O204" s="403"/>
      <c r="P204" s="403"/>
      <c r="Q204" s="403"/>
      <c r="R204" s="403"/>
      <c r="S204" s="403"/>
      <c r="T204" s="403"/>
      <c r="U204" s="403"/>
      <c r="V204" s="403"/>
      <c r="W204" s="403"/>
      <c r="X204" s="403"/>
      <c r="Y204" s="403"/>
      <c r="Z204" s="403"/>
      <c r="AA204" s="403"/>
      <c r="AB204" s="403"/>
      <c r="AC204" s="403"/>
      <c r="AD204" s="403"/>
      <c r="AE204" s="403"/>
      <c r="AF204" s="403"/>
      <c r="AG204" s="403"/>
      <c r="AH204" s="403"/>
      <c r="AI204" s="403"/>
      <c r="AJ204" s="403"/>
      <c r="AK204" s="403"/>
      <c r="AL204" s="403"/>
      <c r="AM204" s="403"/>
      <c r="AN204" s="403"/>
      <c r="AO204" s="403"/>
      <c r="AP204" s="403"/>
      <c r="AQ204" s="403"/>
      <c r="AR204" s="403"/>
      <c r="AS204" s="403"/>
      <c r="AT204" s="403"/>
    </row>
    <row r="205" spans="1:46" ht="10.5" customHeight="1" x14ac:dyDescent="0.2">
      <c r="A205" s="405"/>
      <c r="B205" s="405"/>
      <c r="C205" s="405"/>
      <c r="D205" s="405"/>
      <c r="E205" s="405"/>
      <c r="F205" s="405"/>
      <c r="G205" s="405"/>
      <c r="H205" s="405"/>
      <c r="I205" s="405"/>
      <c r="J205" s="405"/>
      <c r="K205" s="405"/>
      <c r="L205" s="405"/>
      <c r="M205" s="405"/>
      <c r="N205" s="405"/>
      <c r="O205" s="405"/>
      <c r="P205" s="405"/>
      <c r="Q205" s="405"/>
      <c r="R205" s="405"/>
      <c r="S205" s="405"/>
      <c r="T205" s="405"/>
      <c r="U205" s="405"/>
      <c r="V205" s="405"/>
      <c r="W205" s="405"/>
      <c r="X205" s="405"/>
      <c r="Y205" s="405"/>
      <c r="Z205" s="405"/>
      <c r="AA205" s="405"/>
      <c r="AB205" s="405"/>
      <c r="AC205" s="405"/>
      <c r="AD205" s="405"/>
      <c r="AE205" s="405"/>
      <c r="AF205" s="405"/>
      <c r="AG205" s="405"/>
      <c r="AH205" s="405"/>
      <c r="AI205" s="405"/>
      <c r="AJ205" s="405"/>
      <c r="AK205" s="405"/>
      <c r="AL205" s="405"/>
      <c r="AM205" s="405"/>
      <c r="AN205" s="405"/>
      <c r="AO205" s="405"/>
      <c r="AP205" s="405"/>
      <c r="AQ205" s="405"/>
      <c r="AR205" s="405"/>
      <c r="AS205" s="405"/>
      <c r="AT205" s="405"/>
    </row>
    <row r="206" spans="1:46" ht="10.5" customHeight="1" x14ac:dyDescent="0.2">
      <c r="A206" s="405"/>
      <c r="B206" s="405"/>
      <c r="C206" s="405"/>
      <c r="D206" s="405"/>
      <c r="E206" s="405"/>
      <c r="F206" s="405"/>
      <c r="G206" s="405"/>
      <c r="H206" s="405"/>
      <c r="I206" s="405"/>
      <c r="J206" s="405"/>
      <c r="K206" s="405"/>
      <c r="L206" s="405"/>
      <c r="M206" s="405"/>
      <c r="N206" s="405"/>
      <c r="O206" s="405"/>
      <c r="P206" s="405"/>
      <c r="Q206" s="405"/>
      <c r="R206" s="405"/>
      <c r="S206" s="405"/>
      <c r="T206" s="405"/>
      <c r="U206" s="405"/>
      <c r="V206" s="405"/>
      <c r="W206" s="405"/>
      <c r="X206" s="405"/>
      <c r="Y206" s="405"/>
      <c r="Z206" s="405"/>
      <c r="AA206" s="405"/>
      <c r="AB206" s="405"/>
      <c r="AC206" s="405"/>
      <c r="AD206" s="405"/>
      <c r="AE206" s="405"/>
      <c r="AF206" s="405"/>
      <c r="AG206" s="405"/>
      <c r="AH206" s="405"/>
      <c r="AI206" s="405"/>
      <c r="AJ206" s="405"/>
      <c r="AK206" s="405"/>
      <c r="AL206" s="405"/>
      <c r="AM206" s="405"/>
      <c r="AN206" s="405"/>
      <c r="AO206" s="405"/>
      <c r="AP206" s="405"/>
      <c r="AQ206" s="405"/>
      <c r="AR206" s="405"/>
      <c r="AS206" s="405"/>
      <c r="AT206" s="405"/>
    </row>
    <row r="207" spans="1:46" ht="10.5" customHeight="1" x14ac:dyDescent="0.2">
      <c r="A207" s="405"/>
      <c r="B207" s="405"/>
      <c r="C207" s="405"/>
      <c r="D207" s="405"/>
      <c r="E207" s="405"/>
      <c r="F207" s="405"/>
      <c r="G207" s="405"/>
      <c r="H207" s="405"/>
      <c r="I207" s="405"/>
      <c r="J207" s="405"/>
      <c r="K207" s="405"/>
      <c r="L207" s="405"/>
      <c r="M207" s="405"/>
      <c r="N207" s="405"/>
      <c r="O207" s="405"/>
      <c r="P207" s="405"/>
      <c r="Q207" s="405"/>
      <c r="R207" s="405"/>
      <c r="S207" s="405"/>
      <c r="T207" s="405"/>
      <c r="U207" s="405"/>
      <c r="V207" s="405"/>
      <c r="W207" s="405"/>
      <c r="X207" s="405"/>
      <c r="Y207" s="405"/>
      <c r="Z207" s="405"/>
      <c r="AA207" s="405"/>
      <c r="AB207" s="405"/>
      <c r="AC207" s="405"/>
      <c r="AD207" s="405"/>
      <c r="AE207" s="405"/>
      <c r="AF207" s="405"/>
      <c r="AG207" s="405"/>
      <c r="AH207" s="405"/>
      <c r="AI207" s="405"/>
      <c r="AJ207" s="405"/>
      <c r="AK207" s="405"/>
      <c r="AL207" s="405"/>
      <c r="AM207" s="405"/>
      <c r="AN207" s="405"/>
      <c r="AO207" s="405"/>
      <c r="AP207" s="405"/>
      <c r="AQ207" s="405"/>
      <c r="AR207" s="405"/>
      <c r="AS207" s="405"/>
      <c r="AT207" s="405"/>
    </row>
    <row r="208" spans="1:46" ht="10.5" customHeight="1" x14ac:dyDescent="0.2">
      <c r="A208" s="407"/>
      <c r="B208" s="407"/>
      <c r="C208" s="407"/>
      <c r="D208" s="407"/>
      <c r="E208" s="407"/>
      <c r="F208" s="407"/>
      <c r="G208" s="407"/>
      <c r="H208" s="407"/>
      <c r="I208" s="407"/>
      <c r="J208" s="407"/>
      <c r="K208" s="407"/>
      <c r="L208" s="407"/>
      <c r="M208" s="407"/>
      <c r="N208" s="407"/>
      <c r="O208" s="407"/>
      <c r="P208" s="407"/>
      <c r="Q208" s="407"/>
      <c r="R208" s="407"/>
      <c r="S208" s="407"/>
      <c r="T208" s="407"/>
      <c r="U208" s="407"/>
      <c r="V208" s="407"/>
      <c r="W208" s="407"/>
      <c r="X208" s="407"/>
      <c r="Y208" s="407"/>
      <c r="Z208" s="407"/>
      <c r="AA208" s="407"/>
      <c r="AB208" s="407"/>
      <c r="AC208" s="407"/>
      <c r="AD208" s="407"/>
      <c r="AE208" s="407"/>
      <c r="AF208" s="407"/>
      <c r="AG208" s="407"/>
      <c r="AH208" s="407"/>
      <c r="AI208" s="407"/>
      <c r="AJ208" s="407"/>
      <c r="AK208" s="407"/>
      <c r="AL208" s="407"/>
      <c r="AM208" s="407"/>
      <c r="AN208" s="407"/>
      <c r="AO208" s="407"/>
      <c r="AP208" s="407"/>
      <c r="AQ208" s="407"/>
      <c r="AR208" s="407"/>
      <c r="AS208" s="407"/>
      <c r="AT208" s="407"/>
    </row>
    <row r="209" spans="1:46" ht="10.5" customHeight="1" x14ac:dyDescent="0.2">
      <c r="A209" s="393"/>
      <c r="B209" s="393"/>
      <c r="C209" s="393"/>
      <c r="D209" s="393"/>
      <c r="E209" s="393"/>
      <c r="F209" s="393"/>
      <c r="G209" s="393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  <c r="T209" s="393"/>
      <c r="U209" s="393"/>
      <c r="V209" s="393"/>
      <c r="W209" s="393"/>
      <c r="X209" s="393"/>
      <c r="Y209" s="393"/>
      <c r="Z209" s="393"/>
      <c r="AA209" s="393"/>
      <c r="AB209" s="393"/>
      <c r="AC209" s="393"/>
      <c r="AD209" s="393"/>
      <c r="AE209" s="393"/>
      <c r="AF209" s="393"/>
      <c r="AG209" s="393"/>
      <c r="AH209" s="393"/>
      <c r="AI209" s="393"/>
      <c r="AJ209" s="393"/>
      <c r="AK209" s="393"/>
      <c r="AL209" s="393"/>
      <c r="AM209" s="393"/>
      <c r="AN209" s="393"/>
      <c r="AO209" s="393"/>
      <c r="AP209" s="393"/>
      <c r="AQ209" s="393"/>
      <c r="AR209" s="393"/>
      <c r="AS209" s="393"/>
      <c r="AT209" s="393"/>
    </row>
    <row r="210" spans="1:46" ht="10.5" customHeight="1" x14ac:dyDescent="0.2">
      <c r="A210" s="403"/>
      <c r="B210" s="403"/>
      <c r="C210" s="403"/>
      <c r="D210" s="403"/>
      <c r="E210" s="403"/>
      <c r="F210" s="403"/>
      <c r="G210" s="403"/>
      <c r="H210" s="403"/>
      <c r="I210" s="403"/>
      <c r="J210" s="403"/>
      <c r="K210" s="403"/>
      <c r="L210" s="403"/>
      <c r="M210" s="403"/>
      <c r="N210" s="403"/>
      <c r="O210" s="403"/>
      <c r="P210" s="403"/>
      <c r="Q210" s="403"/>
      <c r="R210" s="403"/>
      <c r="S210" s="403"/>
      <c r="T210" s="403"/>
      <c r="U210" s="403"/>
      <c r="V210" s="403"/>
      <c r="W210" s="403"/>
      <c r="X210" s="403"/>
      <c r="Y210" s="403"/>
      <c r="Z210" s="403"/>
      <c r="AA210" s="403"/>
      <c r="AB210" s="403"/>
      <c r="AC210" s="403"/>
      <c r="AD210" s="403"/>
      <c r="AE210" s="403"/>
      <c r="AF210" s="403"/>
      <c r="AG210" s="403"/>
      <c r="AH210" s="403"/>
      <c r="AI210" s="403"/>
      <c r="AJ210" s="403"/>
      <c r="AK210" s="403"/>
      <c r="AL210" s="403"/>
      <c r="AM210" s="403"/>
      <c r="AN210" s="403"/>
      <c r="AO210" s="403"/>
      <c r="AP210" s="403"/>
      <c r="AQ210" s="403"/>
      <c r="AR210" s="403"/>
      <c r="AS210" s="403"/>
      <c r="AT210" s="403"/>
    </row>
    <row r="211" spans="1:46" ht="10.5" customHeight="1" x14ac:dyDescent="0.2">
      <c r="A211" s="403"/>
      <c r="B211" s="403"/>
      <c r="C211" s="403"/>
      <c r="D211" s="403"/>
      <c r="E211" s="403"/>
      <c r="F211" s="403"/>
      <c r="G211" s="403"/>
      <c r="H211" s="403"/>
      <c r="I211" s="403"/>
      <c r="J211" s="403"/>
      <c r="K211" s="403"/>
      <c r="L211" s="403"/>
      <c r="M211" s="403"/>
      <c r="N211" s="403"/>
      <c r="O211" s="403"/>
      <c r="P211" s="403"/>
      <c r="Q211" s="403"/>
      <c r="R211" s="403"/>
      <c r="S211" s="403"/>
      <c r="T211" s="403"/>
      <c r="U211" s="403"/>
      <c r="V211" s="403"/>
      <c r="W211" s="403"/>
      <c r="X211" s="403"/>
      <c r="Y211" s="403"/>
      <c r="Z211" s="403"/>
      <c r="AA211" s="403"/>
      <c r="AB211" s="403"/>
      <c r="AC211" s="403"/>
      <c r="AD211" s="403"/>
      <c r="AE211" s="403"/>
      <c r="AF211" s="403"/>
      <c r="AG211" s="403"/>
      <c r="AH211" s="403"/>
      <c r="AI211" s="403"/>
      <c r="AJ211" s="403"/>
      <c r="AK211" s="403"/>
      <c r="AL211" s="403"/>
      <c r="AM211" s="403"/>
      <c r="AN211" s="403"/>
      <c r="AO211" s="403"/>
      <c r="AP211" s="403"/>
      <c r="AQ211" s="403"/>
      <c r="AR211" s="403"/>
      <c r="AS211" s="403"/>
      <c r="AT211" s="403"/>
    </row>
    <row r="212" spans="1:46" ht="10.5" customHeight="1" x14ac:dyDescent="0.2">
      <c r="A212" s="403"/>
      <c r="B212" s="403"/>
      <c r="C212" s="403"/>
      <c r="D212" s="403"/>
      <c r="E212" s="403"/>
      <c r="F212" s="403"/>
      <c r="G212" s="403"/>
      <c r="H212" s="403"/>
      <c r="I212" s="403"/>
      <c r="J212" s="403"/>
      <c r="K212" s="403"/>
      <c r="L212" s="403"/>
      <c r="M212" s="403"/>
      <c r="N212" s="403"/>
      <c r="O212" s="403"/>
      <c r="P212" s="403"/>
      <c r="Q212" s="403"/>
      <c r="R212" s="403"/>
      <c r="S212" s="403"/>
      <c r="T212" s="403"/>
      <c r="U212" s="403"/>
      <c r="V212" s="403"/>
      <c r="W212" s="403"/>
      <c r="X212" s="403"/>
      <c r="Y212" s="403"/>
      <c r="Z212" s="403"/>
      <c r="AA212" s="403"/>
      <c r="AB212" s="403"/>
      <c r="AC212" s="403"/>
      <c r="AD212" s="403"/>
      <c r="AE212" s="403"/>
      <c r="AF212" s="403"/>
      <c r="AG212" s="403"/>
      <c r="AH212" s="403"/>
      <c r="AI212" s="403"/>
      <c r="AJ212" s="403"/>
      <c r="AK212" s="403"/>
      <c r="AL212" s="403"/>
      <c r="AM212" s="403"/>
      <c r="AN212" s="403"/>
      <c r="AO212" s="403"/>
      <c r="AP212" s="403"/>
      <c r="AQ212" s="403"/>
      <c r="AR212" s="403"/>
      <c r="AS212" s="403"/>
      <c r="AT212" s="403"/>
    </row>
    <row r="213" spans="1:46" ht="10.5" customHeight="1" x14ac:dyDescent="0.2">
      <c r="A213" s="403"/>
      <c r="B213" s="403"/>
      <c r="C213" s="403"/>
      <c r="D213" s="403"/>
      <c r="E213" s="403"/>
      <c r="F213" s="403"/>
      <c r="G213" s="403"/>
      <c r="H213" s="403"/>
      <c r="I213" s="403"/>
      <c r="J213" s="403"/>
      <c r="K213" s="403"/>
      <c r="L213" s="403"/>
      <c r="M213" s="403"/>
      <c r="N213" s="403"/>
      <c r="O213" s="403"/>
      <c r="P213" s="403"/>
      <c r="Q213" s="403"/>
      <c r="R213" s="403"/>
      <c r="S213" s="403"/>
      <c r="T213" s="403"/>
      <c r="U213" s="403"/>
      <c r="V213" s="403"/>
      <c r="W213" s="403"/>
      <c r="X213" s="403"/>
      <c r="Y213" s="403"/>
      <c r="Z213" s="403"/>
      <c r="AA213" s="403"/>
      <c r="AB213" s="403"/>
      <c r="AC213" s="403"/>
      <c r="AD213" s="403"/>
      <c r="AE213" s="403"/>
      <c r="AF213" s="403"/>
      <c r="AG213" s="403"/>
      <c r="AH213" s="403"/>
      <c r="AI213" s="403"/>
      <c r="AJ213" s="403"/>
      <c r="AK213" s="403"/>
      <c r="AL213" s="403"/>
      <c r="AM213" s="403"/>
      <c r="AN213" s="403"/>
      <c r="AO213" s="403"/>
      <c r="AP213" s="403"/>
      <c r="AQ213" s="403"/>
      <c r="AR213" s="403"/>
      <c r="AS213" s="403"/>
      <c r="AT213" s="403"/>
    </row>
    <row r="214" spans="1:46" ht="10.5" customHeight="1" x14ac:dyDescent="0.2">
      <c r="A214" s="403"/>
      <c r="B214" s="403"/>
      <c r="C214" s="403"/>
      <c r="D214" s="403"/>
      <c r="E214" s="403"/>
      <c r="F214" s="403"/>
      <c r="G214" s="403"/>
      <c r="H214" s="403"/>
      <c r="I214" s="403"/>
      <c r="J214" s="403"/>
      <c r="K214" s="403"/>
      <c r="L214" s="403"/>
      <c r="M214" s="403"/>
      <c r="N214" s="403"/>
      <c r="O214" s="403"/>
      <c r="P214" s="403"/>
      <c r="Q214" s="403"/>
      <c r="R214" s="403"/>
      <c r="S214" s="403"/>
      <c r="T214" s="403"/>
      <c r="U214" s="403"/>
      <c r="V214" s="403"/>
      <c r="W214" s="403"/>
      <c r="X214" s="403"/>
      <c r="Y214" s="403"/>
      <c r="Z214" s="403"/>
      <c r="AA214" s="403"/>
      <c r="AB214" s="403"/>
      <c r="AC214" s="403"/>
      <c r="AD214" s="403"/>
      <c r="AE214" s="403"/>
      <c r="AF214" s="403"/>
      <c r="AG214" s="403"/>
      <c r="AH214" s="403"/>
      <c r="AI214" s="403"/>
      <c r="AJ214" s="403"/>
      <c r="AK214" s="403"/>
      <c r="AL214" s="403"/>
      <c r="AM214" s="403"/>
      <c r="AN214" s="403"/>
      <c r="AO214" s="403"/>
      <c r="AP214" s="403"/>
      <c r="AQ214" s="403"/>
      <c r="AR214" s="403"/>
      <c r="AS214" s="403"/>
      <c r="AT214" s="403"/>
    </row>
    <row r="215" spans="1:46" ht="10.5" customHeight="1" x14ac:dyDescent="0.2">
      <c r="A215" s="403"/>
      <c r="B215" s="403"/>
      <c r="C215" s="403"/>
      <c r="D215" s="403"/>
      <c r="E215" s="403"/>
      <c r="F215" s="403"/>
      <c r="G215" s="403"/>
      <c r="H215" s="403"/>
      <c r="I215" s="403"/>
      <c r="J215" s="403"/>
      <c r="K215" s="403"/>
      <c r="L215" s="403"/>
      <c r="M215" s="403"/>
      <c r="N215" s="403"/>
      <c r="O215" s="403"/>
      <c r="P215" s="403"/>
      <c r="Q215" s="403"/>
      <c r="R215" s="403"/>
      <c r="S215" s="403"/>
      <c r="T215" s="403"/>
      <c r="U215" s="403"/>
      <c r="V215" s="403"/>
      <c r="W215" s="403"/>
      <c r="X215" s="403"/>
      <c r="Y215" s="403"/>
      <c r="Z215" s="403"/>
      <c r="AA215" s="403"/>
      <c r="AB215" s="403"/>
      <c r="AC215" s="403"/>
      <c r="AD215" s="403"/>
      <c r="AE215" s="403"/>
      <c r="AF215" s="403"/>
      <c r="AG215" s="403"/>
      <c r="AH215" s="403"/>
      <c r="AI215" s="403"/>
      <c r="AJ215" s="403"/>
      <c r="AK215" s="403"/>
      <c r="AL215" s="403"/>
      <c r="AM215" s="403"/>
      <c r="AN215" s="403"/>
      <c r="AO215" s="403"/>
      <c r="AP215" s="403"/>
      <c r="AQ215" s="403"/>
      <c r="AR215" s="403"/>
      <c r="AS215" s="403"/>
      <c r="AT215" s="403"/>
    </row>
    <row r="216" spans="1:46" ht="10.5" customHeight="1" x14ac:dyDescent="0.2">
      <c r="A216" s="405"/>
      <c r="B216" s="405"/>
      <c r="C216" s="405"/>
      <c r="D216" s="405"/>
      <c r="E216" s="405"/>
      <c r="F216" s="405"/>
      <c r="G216" s="405"/>
      <c r="H216" s="405"/>
      <c r="I216" s="405"/>
      <c r="J216" s="405"/>
      <c r="K216" s="405"/>
      <c r="L216" s="405"/>
      <c r="M216" s="405"/>
      <c r="N216" s="405"/>
      <c r="O216" s="405"/>
      <c r="P216" s="405"/>
      <c r="Q216" s="405"/>
      <c r="R216" s="405"/>
      <c r="S216" s="405"/>
      <c r="T216" s="405"/>
      <c r="U216" s="405"/>
      <c r="V216" s="405"/>
      <c r="W216" s="405"/>
      <c r="X216" s="405"/>
      <c r="Y216" s="405"/>
      <c r="Z216" s="405"/>
      <c r="AA216" s="405"/>
      <c r="AB216" s="405"/>
      <c r="AC216" s="405"/>
      <c r="AD216" s="405"/>
      <c r="AE216" s="405"/>
      <c r="AF216" s="405"/>
      <c r="AG216" s="405"/>
      <c r="AH216" s="405"/>
      <c r="AI216" s="405"/>
      <c r="AJ216" s="405"/>
      <c r="AK216" s="405"/>
      <c r="AL216" s="405"/>
      <c r="AM216" s="405"/>
      <c r="AN216" s="405"/>
      <c r="AO216" s="405"/>
      <c r="AP216" s="405"/>
      <c r="AQ216" s="405"/>
      <c r="AR216" s="405"/>
      <c r="AS216" s="405"/>
      <c r="AT216" s="405"/>
    </row>
    <row r="217" spans="1:46" ht="10.5" customHeight="1" x14ac:dyDescent="0.2">
      <c r="A217" s="405"/>
      <c r="B217" s="405"/>
      <c r="C217" s="405"/>
      <c r="D217" s="405"/>
      <c r="E217" s="405"/>
      <c r="F217" s="405"/>
      <c r="G217" s="405"/>
      <c r="H217" s="405"/>
      <c r="I217" s="405"/>
      <c r="J217" s="405"/>
      <c r="K217" s="405"/>
      <c r="L217" s="405"/>
      <c r="M217" s="405"/>
      <c r="N217" s="405"/>
      <c r="O217" s="405"/>
      <c r="P217" s="405"/>
      <c r="Q217" s="405"/>
      <c r="R217" s="405"/>
      <c r="S217" s="405"/>
      <c r="T217" s="405"/>
      <c r="U217" s="405"/>
      <c r="V217" s="405"/>
      <c r="W217" s="405"/>
      <c r="X217" s="405"/>
      <c r="Y217" s="405"/>
      <c r="Z217" s="405"/>
      <c r="AA217" s="405"/>
      <c r="AB217" s="405"/>
      <c r="AC217" s="405"/>
      <c r="AD217" s="405"/>
      <c r="AE217" s="405"/>
      <c r="AF217" s="405"/>
      <c r="AG217" s="405"/>
      <c r="AH217" s="405"/>
      <c r="AI217" s="405"/>
      <c r="AJ217" s="405"/>
      <c r="AK217" s="405"/>
      <c r="AL217" s="405"/>
      <c r="AM217" s="405"/>
      <c r="AN217" s="405"/>
      <c r="AO217" s="405"/>
      <c r="AP217" s="405"/>
      <c r="AQ217" s="405"/>
      <c r="AR217" s="405"/>
      <c r="AS217" s="405"/>
      <c r="AT217" s="405"/>
    </row>
    <row r="218" spans="1:46" ht="10.5" customHeight="1" x14ac:dyDescent="0.2">
      <c r="A218" s="405"/>
      <c r="B218" s="405"/>
      <c r="C218" s="405"/>
      <c r="D218" s="405"/>
      <c r="E218" s="405"/>
      <c r="F218" s="405"/>
      <c r="G218" s="405"/>
      <c r="H218" s="405"/>
      <c r="I218" s="405"/>
      <c r="J218" s="405"/>
      <c r="K218" s="405"/>
      <c r="L218" s="405"/>
      <c r="M218" s="405"/>
      <c r="N218" s="405"/>
      <c r="O218" s="405"/>
      <c r="P218" s="405"/>
      <c r="Q218" s="405"/>
      <c r="R218" s="405"/>
      <c r="S218" s="405"/>
      <c r="T218" s="405"/>
      <c r="U218" s="405"/>
      <c r="V218" s="405"/>
      <c r="W218" s="405"/>
      <c r="X218" s="405"/>
      <c r="Y218" s="405"/>
      <c r="Z218" s="405"/>
      <c r="AA218" s="405"/>
      <c r="AB218" s="405"/>
      <c r="AC218" s="405"/>
      <c r="AD218" s="405"/>
      <c r="AE218" s="405"/>
      <c r="AF218" s="405"/>
      <c r="AG218" s="405"/>
      <c r="AH218" s="405"/>
      <c r="AI218" s="405"/>
      <c r="AJ218" s="405"/>
      <c r="AK218" s="405"/>
      <c r="AL218" s="405"/>
      <c r="AM218" s="405"/>
      <c r="AN218" s="405"/>
      <c r="AO218" s="405"/>
      <c r="AP218" s="405"/>
      <c r="AQ218" s="405"/>
      <c r="AR218" s="405"/>
      <c r="AS218" s="405"/>
      <c r="AT218" s="405"/>
    </row>
    <row r="219" spans="1:46" ht="10.5" customHeight="1" x14ac:dyDescent="0.2">
      <c r="A219" s="407"/>
      <c r="B219" s="407"/>
      <c r="C219" s="407"/>
      <c r="D219" s="407"/>
      <c r="E219" s="407"/>
      <c r="F219" s="407"/>
      <c r="G219" s="407"/>
      <c r="H219" s="407"/>
      <c r="I219" s="407"/>
      <c r="J219" s="407"/>
      <c r="K219" s="407"/>
      <c r="L219" s="407"/>
      <c r="M219" s="407"/>
      <c r="N219" s="407"/>
      <c r="O219" s="407"/>
      <c r="P219" s="407"/>
      <c r="Q219" s="407"/>
      <c r="R219" s="407"/>
      <c r="S219" s="407"/>
      <c r="T219" s="407"/>
      <c r="U219" s="407"/>
      <c r="V219" s="407"/>
      <c r="W219" s="407"/>
      <c r="X219" s="407"/>
      <c r="Y219" s="407"/>
      <c r="Z219" s="407"/>
      <c r="AA219" s="407"/>
      <c r="AB219" s="407"/>
      <c r="AC219" s="407"/>
      <c r="AD219" s="407"/>
      <c r="AE219" s="407"/>
      <c r="AF219" s="407"/>
      <c r="AG219" s="407"/>
      <c r="AH219" s="407"/>
      <c r="AI219" s="407"/>
      <c r="AJ219" s="407"/>
      <c r="AK219" s="407"/>
      <c r="AL219" s="407"/>
      <c r="AM219" s="407"/>
      <c r="AN219" s="407"/>
      <c r="AO219" s="407"/>
      <c r="AP219" s="407"/>
      <c r="AQ219" s="407"/>
      <c r="AR219" s="407"/>
      <c r="AS219" s="407"/>
      <c r="AT219" s="407"/>
    </row>
    <row r="220" spans="1:46" ht="10.5" customHeight="1" x14ac:dyDescent="0.2">
      <c r="A220" s="393"/>
      <c r="B220" s="393"/>
      <c r="C220" s="393"/>
      <c r="D220" s="393"/>
      <c r="E220" s="393"/>
      <c r="F220" s="393"/>
      <c r="G220" s="393"/>
      <c r="H220" s="393"/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  <c r="T220" s="393"/>
      <c r="U220" s="393"/>
      <c r="V220" s="393"/>
      <c r="W220" s="393"/>
      <c r="X220" s="393"/>
      <c r="Y220" s="393"/>
      <c r="Z220" s="393"/>
      <c r="AA220" s="393"/>
      <c r="AB220" s="393"/>
      <c r="AC220" s="393"/>
      <c r="AD220" s="393"/>
      <c r="AE220" s="393"/>
      <c r="AF220" s="393"/>
      <c r="AG220" s="393"/>
      <c r="AH220" s="393"/>
      <c r="AI220" s="393"/>
      <c r="AJ220" s="393"/>
      <c r="AK220" s="393"/>
      <c r="AL220" s="393"/>
      <c r="AM220" s="393"/>
      <c r="AN220" s="393"/>
      <c r="AO220" s="393"/>
      <c r="AP220" s="393"/>
      <c r="AQ220" s="393"/>
      <c r="AR220" s="393"/>
      <c r="AS220" s="393"/>
      <c r="AT220" s="393"/>
    </row>
    <row r="221" spans="1:46" ht="10.5" customHeight="1" x14ac:dyDescent="0.2">
      <c r="A221" s="403"/>
      <c r="B221" s="403"/>
      <c r="C221" s="403"/>
      <c r="D221" s="403"/>
      <c r="E221" s="403"/>
      <c r="F221" s="403"/>
      <c r="G221" s="403"/>
      <c r="H221" s="403"/>
      <c r="I221" s="403"/>
      <c r="J221" s="403"/>
      <c r="K221" s="403"/>
      <c r="L221" s="403"/>
      <c r="M221" s="403"/>
      <c r="N221" s="403"/>
      <c r="O221" s="403"/>
      <c r="P221" s="403"/>
      <c r="Q221" s="403"/>
      <c r="R221" s="403"/>
      <c r="S221" s="403"/>
      <c r="T221" s="403"/>
      <c r="U221" s="403"/>
      <c r="V221" s="403"/>
      <c r="W221" s="403"/>
      <c r="X221" s="403"/>
      <c r="Y221" s="403"/>
      <c r="Z221" s="403"/>
      <c r="AA221" s="403"/>
      <c r="AB221" s="403"/>
      <c r="AC221" s="403"/>
      <c r="AD221" s="403"/>
      <c r="AE221" s="403"/>
      <c r="AF221" s="403"/>
      <c r="AG221" s="403"/>
      <c r="AH221" s="403"/>
      <c r="AI221" s="403"/>
      <c r="AJ221" s="403"/>
      <c r="AK221" s="403"/>
      <c r="AL221" s="403"/>
      <c r="AM221" s="403"/>
      <c r="AN221" s="403"/>
      <c r="AO221" s="403"/>
      <c r="AP221" s="403"/>
      <c r="AQ221" s="403"/>
      <c r="AR221" s="403"/>
      <c r="AS221" s="403"/>
      <c r="AT221" s="403"/>
    </row>
    <row r="222" spans="1:46" ht="10.5" customHeight="1" x14ac:dyDescent="0.2">
      <c r="A222" s="403"/>
      <c r="B222" s="403"/>
      <c r="C222" s="403"/>
      <c r="D222" s="403"/>
      <c r="E222" s="403"/>
      <c r="F222" s="403"/>
      <c r="G222" s="403"/>
      <c r="H222" s="403"/>
      <c r="I222" s="403"/>
      <c r="J222" s="403"/>
      <c r="K222" s="403"/>
      <c r="L222" s="403"/>
      <c r="M222" s="403"/>
      <c r="N222" s="403"/>
      <c r="O222" s="403"/>
      <c r="P222" s="403"/>
      <c r="Q222" s="403"/>
      <c r="R222" s="403"/>
      <c r="S222" s="403"/>
      <c r="T222" s="403"/>
      <c r="U222" s="403"/>
      <c r="V222" s="403"/>
      <c r="W222" s="403"/>
      <c r="X222" s="403"/>
      <c r="Y222" s="403"/>
      <c r="Z222" s="403"/>
      <c r="AA222" s="403"/>
      <c r="AB222" s="403"/>
      <c r="AC222" s="403"/>
      <c r="AD222" s="403"/>
      <c r="AE222" s="403"/>
      <c r="AF222" s="403"/>
      <c r="AG222" s="403"/>
      <c r="AH222" s="403"/>
      <c r="AI222" s="403"/>
      <c r="AJ222" s="403"/>
      <c r="AK222" s="403"/>
      <c r="AL222" s="403"/>
      <c r="AM222" s="403"/>
      <c r="AN222" s="403"/>
      <c r="AO222" s="403"/>
      <c r="AP222" s="403"/>
      <c r="AQ222" s="403"/>
      <c r="AR222" s="403"/>
      <c r="AS222" s="403"/>
      <c r="AT222" s="403"/>
    </row>
    <row r="223" spans="1:46" ht="10.5" customHeight="1" x14ac:dyDescent="0.2">
      <c r="A223" s="403"/>
      <c r="B223" s="403"/>
      <c r="C223" s="403"/>
      <c r="D223" s="403"/>
      <c r="E223" s="403"/>
      <c r="F223" s="403"/>
      <c r="G223" s="403"/>
      <c r="H223" s="403"/>
      <c r="I223" s="403"/>
      <c r="J223" s="403"/>
      <c r="K223" s="403"/>
      <c r="L223" s="403"/>
      <c r="M223" s="403"/>
      <c r="N223" s="403"/>
      <c r="O223" s="403"/>
      <c r="P223" s="403"/>
      <c r="Q223" s="403"/>
      <c r="R223" s="403"/>
      <c r="S223" s="403"/>
      <c r="T223" s="403"/>
      <c r="U223" s="403"/>
      <c r="V223" s="403"/>
      <c r="W223" s="403"/>
      <c r="X223" s="403"/>
      <c r="Y223" s="403"/>
      <c r="Z223" s="403"/>
      <c r="AA223" s="403"/>
      <c r="AB223" s="403"/>
      <c r="AC223" s="403"/>
      <c r="AD223" s="403"/>
      <c r="AE223" s="403"/>
      <c r="AF223" s="403"/>
      <c r="AG223" s="403"/>
      <c r="AH223" s="403"/>
      <c r="AI223" s="403"/>
      <c r="AJ223" s="403"/>
      <c r="AK223" s="403"/>
      <c r="AL223" s="403"/>
      <c r="AM223" s="403"/>
      <c r="AN223" s="403"/>
      <c r="AO223" s="403"/>
      <c r="AP223" s="403"/>
      <c r="AQ223" s="403"/>
      <c r="AR223" s="403"/>
      <c r="AS223" s="403"/>
      <c r="AT223" s="403"/>
    </row>
    <row r="224" spans="1:46" ht="10.5" customHeight="1" x14ac:dyDescent="0.2">
      <c r="A224" s="403"/>
      <c r="B224" s="403"/>
      <c r="C224" s="403"/>
      <c r="D224" s="403"/>
      <c r="E224" s="403"/>
      <c r="F224" s="403"/>
      <c r="G224" s="403"/>
      <c r="H224" s="403"/>
      <c r="I224" s="403"/>
      <c r="J224" s="403"/>
      <c r="K224" s="403"/>
      <c r="L224" s="403"/>
      <c r="M224" s="403"/>
      <c r="N224" s="403"/>
      <c r="O224" s="403"/>
      <c r="P224" s="403"/>
      <c r="Q224" s="403"/>
      <c r="R224" s="403"/>
      <c r="S224" s="403"/>
      <c r="T224" s="403"/>
      <c r="U224" s="403"/>
      <c r="V224" s="403"/>
      <c r="W224" s="403"/>
      <c r="X224" s="403"/>
      <c r="Y224" s="403"/>
      <c r="Z224" s="403"/>
      <c r="AA224" s="403"/>
      <c r="AB224" s="403"/>
      <c r="AC224" s="403"/>
      <c r="AD224" s="403"/>
      <c r="AE224" s="403"/>
      <c r="AF224" s="403"/>
      <c r="AG224" s="403"/>
      <c r="AH224" s="403"/>
      <c r="AI224" s="403"/>
      <c r="AJ224" s="403"/>
      <c r="AK224" s="403"/>
      <c r="AL224" s="403"/>
      <c r="AM224" s="403"/>
      <c r="AN224" s="403"/>
      <c r="AO224" s="403"/>
      <c r="AP224" s="403"/>
      <c r="AQ224" s="403"/>
      <c r="AR224" s="403"/>
      <c r="AS224" s="403"/>
      <c r="AT224" s="403"/>
    </row>
    <row r="225" spans="1:46" ht="10.5" customHeight="1" x14ac:dyDescent="0.2">
      <c r="A225" s="403"/>
      <c r="B225" s="403"/>
      <c r="C225" s="403"/>
      <c r="D225" s="403"/>
      <c r="E225" s="403"/>
      <c r="F225" s="403"/>
      <c r="G225" s="403"/>
      <c r="H225" s="403"/>
      <c r="I225" s="403"/>
      <c r="J225" s="403"/>
      <c r="K225" s="403"/>
      <c r="L225" s="403"/>
      <c r="M225" s="403"/>
      <c r="N225" s="403"/>
      <c r="O225" s="403"/>
      <c r="P225" s="403"/>
      <c r="Q225" s="403"/>
      <c r="R225" s="403"/>
      <c r="S225" s="403"/>
      <c r="T225" s="403"/>
      <c r="U225" s="403"/>
      <c r="V225" s="403"/>
      <c r="W225" s="403"/>
      <c r="X225" s="403"/>
      <c r="Y225" s="403"/>
      <c r="Z225" s="403"/>
      <c r="AA225" s="403"/>
      <c r="AB225" s="403"/>
      <c r="AC225" s="403"/>
      <c r="AD225" s="403"/>
      <c r="AE225" s="403"/>
      <c r="AF225" s="403"/>
      <c r="AG225" s="403"/>
      <c r="AH225" s="403"/>
      <c r="AI225" s="403"/>
      <c r="AJ225" s="403"/>
      <c r="AK225" s="403"/>
      <c r="AL225" s="403"/>
      <c r="AM225" s="403"/>
      <c r="AN225" s="403"/>
      <c r="AO225" s="403"/>
      <c r="AP225" s="403"/>
      <c r="AQ225" s="403"/>
      <c r="AR225" s="403"/>
      <c r="AS225" s="403"/>
      <c r="AT225" s="403"/>
    </row>
    <row r="226" spans="1:46" ht="10.5" customHeight="1" x14ac:dyDescent="0.2">
      <c r="A226" s="403"/>
      <c r="B226" s="403"/>
      <c r="C226" s="403"/>
      <c r="D226" s="403"/>
      <c r="E226" s="403"/>
      <c r="F226" s="403"/>
      <c r="G226" s="403"/>
      <c r="H226" s="403"/>
      <c r="I226" s="403"/>
      <c r="J226" s="403"/>
      <c r="K226" s="403"/>
      <c r="L226" s="403"/>
      <c r="M226" s="403"/>
      <c r="N226" s="403"/>
      <c r="O226" s="403"/>
      <c r="P226" s="403"/>
      <c r="Q226" s="403"/>
      <c r="R226" s="403"/>
      <c r="S226" s="403"/>
      <c r="T226" s="403"/>
      <c r="U226" s="403"/>
      <c r="V226" s="403"/>
      <c r="W226" s="403"/>
      <c r="X226" s="403"/>
      <c r="Y226" s="403"/>
      <c r="Z226" s="403"/>
      <c r="AA226" s="403"/>
      <c r="AB226" s="403"/>
      <c r="AC226" s="403"/>
      <c r="AD226" s="403"/>
      <c r="AE226" s="403"/>
      <c r="AF226" s="403"/>
      <c r="AG226" s="403"/>
      <c r="AH226" s="403"/>
      <c r="AI226" s="403"/>
      <c r="AJ226" s="403"/>
      <c r="AK226" s="403"/>
      <c r="AL226" s="403"/>
      <c r="AM226" s="403"/>
      <c r="AN226" s="403"/>
      <c r="AO226" s="403"/>
      <c r="AP226" s="403"/>
      <c r="AQ226" s="403"/>
      <c r="AR226" s="403"/>
      <c r="AS226" s="403"/>
      <c r="AT226" s="403"/>
    </row>
    <row r="227" spans="1:46" ht="10.5" customHeight="1" x14ac:dyDescent="0.2">
      <c r="A227" s="405"/>
      <c r="B227" s="405"/>
      <c r="C227" s="405"/>
      <c r="D227" s="405"/>
      <c r="E227" s="405"/>
      <c r="F227" s="405"/>
      <c r="G227" s="405"/>
      <c r="H227" s="405"/>
      <c r="I227" s="405"/>
      <c r="J227" s="405"/>
      <c r="K227" s="405"/>
      <c r="L227" s="405"/>
      <c r="M227" s="405"/>
      <c r="N227" s="405"/>
      <c r="O227" s="405"/>
      <c r="P227" s="405"/>
      <c r="Q227" s="405"/>
      <c r="R227" s="405"/>
      <c r="S227" s="405"/>
      <c r="T227" s="405"/>
      <c r="U227" s="405"/>
      <c r="V227" s="405"/>
      <c r="W227" s="405"/>
      <c r="X227" s="405"/>
      <c r="Y227" s="405"/>
      <c r="Z227" s="405"/>
      <c r="AA227" s="405"/>
      <c r="AB227" s="405"/>
      <c r="AC227" s="405"/>
      <c r="AD227" s="405"/>
      <c r="AE227" s="405"/>
      <c r="AF227" s="405"/>
      <c r="AG227" s="405"/>
      <c r="AH227" s="405"/>
      <c r="AI227" s="405"/>
      <c r="AJ227" s="405"/>
      <c r="AK227" s="405"/>
      <c r="AL227" s="405"/>
      <c r="AM227" s="405"/>
      <c r="AN227" s="405"/>
      <c r="AO227" s="405"/>
      <c r="AP227" s="405"/>
      <c r="AQ227" s="405"/>
      <c r="AR227" s="405"/>
      <c r="AS227" s="405"/>
      <c r="AT227" s="405"/>
    </row>
    <row r="228" spans="1:46" ht="10.5" customHeight="1" x14ac:dyDescent="0.2">
      <c r="A228" s="405"/>
      <c r="B228" s="405"/>
      <c r="C228" s="405"/>
      <c r="D228" s="405"/>
      <c r="E228" s="405"/>
      <c r="F228" s="405"/>
      <c r="G228" s="405"/>
      <c r="H228" s="405"/>
      <c r="I228" s="405"/>
      <c r="J228" s="405"/>
      <c r="K228" s="405"/>
      <c r="L228" s="405"/>
      <c r="M228" s="405"/>
      <c r="N228" s="405"/>
      <c r="O228" s="405"/>
      <c r="P228" s="405"/>
      <c r="Q228" s="405"/>
      <c r="R228" s="405"/>
      <c r="S228" s="405"/>
      <c r="T228" s="405"/>
      <c r="U228" s="405"/>
      <c r="V228" s="405"/>
      <c r="W228" s="405"/>
      <c r="X228" s="405"/>
      <c r="Y228" s="405"/>
      <c r="Z228" s="405"/>
      <c r="AA228" s="405"/>
      <c r="AB228" s="405"/>
      <c r="AC228" s="405"/>
      <c r="AD228" s="405"/>
      <c r="AE228" s="405"/>
      <c r="AF228" s="405"/>
      <c r="AG228" s="405"/>
      <c r="AH228" s="405"/>
      <c r="AI228" s="405"/>
      <c r="AJ228" s="405"/>
      <c r="AK228" s="405"/>
      <c r="AL228" s="405"/>
      <c r="AM228" s="405"/>
      <c r="AN228" s="405"/>
      <c r="AO228" s="405"/>
      <c r="AP228" s="405"/>
      <c r="AQ228" s="405"/>
      <c r="AR228" s="405"/>
      <c r="AS228" s="405"/>
      <c r="AT228" s="405"/>
    </row>
    <row r="229" spans="1:46" ht="10.5" customHeight="1" x14ac:dyDescent="0.2">
      <c r="A229" s="405"/>
      <c r="B229" s="405"/>
      <c r="C229" s="405"/>
      <c r="D229" s="405"/>
      <c r="E229" s="405"/>
      <c r="F229" s="405"/>
      <c r="G229" s="405"/>
      <c r="H229" s="405"/>
      <c r="I229" s="405"/>
      <c r="J229" s="405"/>
      <c r="K229" s="405"/>
      <c r="L229" s="405"/>
      <c r="M229" s="405"/>
      <c r="N229" s="405"/>
      <c r="O229" s="405"/>
      <c r="P229" s="405"/>
      <c r="Q229" s="405"/>
      <c r="R229" s="405"/>
      <c r="S229" s="405"/>
      <c r="T229" s="405"/>
      <c r="U229" s="405"/>
      <c r="V229" s="405"/>
      <c r="W229" s="405"/>
      <c r="X229" s="405"/>
      <c r="Y229" s="405"/>
      <c r="Z229" s="405"/>
      <c r="AA229" s="405"/>
      <c r="AB229" s="405"/>
      <c r="AC229" s="405"/>
      <c r="AD229" s="405"/>
      <c r="AE229" s="405"/>
      <c r="AF229" s="405"/>
      <c r="AG229" s="405"/>
      <c r="AH229" s="405"/>
      <c r="AI229" s="405"/>
      <c r="AJ229" s="405"/>
      <c r="AK229" s="405"/>
      <c r="AL229" s="405"/>
      <c r="AM229" s="405"/>
      <c r="AN229" s="405"/>
      <c r="AO229" s="405"/>
      <c r="AP229" s="405"/>
      <c r="AQ229" s="405"/>
      <c r="AR229" s="405"/>
      <c r="AS229" s="405"/>
      <c r="AT229" s="405"/>
    </row>
    <row r="230" spans="1:46" ht="10.5" customHeight="1" x14ac:dyDescent="0.2">
      <c r="A230" s="407"/>
      <c r="B230" s="407"/>
      <c r="C230" s="407"/>
      <c r="D230" s="407"/>
      <c r="E230" s="407"/>
      <c r="F230" s="407"/>
      <c r="G230" s="407"/>
      <c r="H230" s="407"/>
      <c r="I230" s="407"/>
      <c r="J230" s="407"/>
      <c r="K230" s="407"/>
      <c r="L230" s="407"/>
      <c r="M230" s="407"/>
      <c r="N230" s="407"/>
      <c r="O230" s="407"/>
      <c r="P230" s="407"/>
      <c r="Q230" s="407"/>
      <c r="R230" s="407"/>
      <c r="S230" s="407"/>
      <c r="T230" s="407"/>
      <c r="U230" s="407"/>
      <c r="V230" s="407"/>
      <c r="W230" s="407"/>
      <c r="X230" s="407"/>
      <c r="Y230" s="407"/>
      <c r="Z230" s="407"/>
      <c r="AA230" s="407"/>
      <c r="AB230" s="407"/>
      <c r="AC230" s="407"/>
      <c r="AD230" s="407"/>
      <c r="AE230" s="407"/>
      <c r="AF230" s="407"/>
      <c r="AG230" s="407"/>
      <c r="AH230" s="407"/>
      <c r="AI230" s="407"/>
      <c r="AJ230" s="407"/>
      <c r="AK230" s="407"/>
      <c r="AL230" s="407"/>
      <c r="AM230" s="407"/>
      <c r="AN230" s="407"/>
      <c r="AO230" s="407"/>
      <c r="AP230" s="407"/>
      <c r="AQ230" s="407"/>
      <c r="AR230" s="407"/>
      <c r="AS230" s="407"/>
      <c r="AT230" s="407"/>
    </row>
    <row r="231" spans="1:46" ht="10.5" customHeight="1" x14ac:dyDescent="0.2">
      <c r="A231" s="393"/>
      <c r="B231" s="393"/>
      <c r="C231" s="393"/>
      <c r="D231" s="393"/>
      <c r="E231" s="393"/>
      <c r="F231" s="393"/>
      <c r="G231" s="393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  <c r="T231" s="393"/>
      <c r="U231" s="393"/>
      <c r="V231" s="393"/>
      <c r="W231" s="393"/>
      <c r="X231" s="393"/>
      <c r="Y231" s="393"/>
      <c r="Z231" s="393"/>
      <c r="AA231" s="393"/>
      <c r="AB231" s="393"/>
      <c r="AC231" s="393"/>
      <c r="AD231" s="393"/>
      <c r="AE231" s="393"/>
      <c r="AF231" s="393"/>
      <c r="AG231" s="393"/>
      <c r="AH231" s="393"/>
      <c r="AI231" s="393"/>
      <c r="AJ231" s="393"/>
      <c r="AK231" s="393"/>
      <c r="AL231" s="393"/>
      <c r="AM231" s="393"/>
      <c r="AN231" s="393"/>
      <c r="AO231" s="393"/>
      <c r="AP231" s="393"/>
      <c r="AQ231" s="393"/>
      <c r="AR231" s="393"/>
      <c r="AS231" s="393"/>
      <c r="AT231" s="393"/>
    </row>
    <row r="232" spans="1:46" ht="10.5" customHeight="1" x14ac:dyDescent="0.2">
      <c r="A232" s="403"/>
      <c r="B232" s="403"/>
      <c r="C232" s="403"/>
      <c r="D232" s="403"/>
      <c r="E232" s="403"/>
      <c r="F232" s="403"/>
      <c r="G232" s="403"/>
      <c r="H232" s="403"/>
      <c r="I232" s="403"/>
      <c r="J232" s="403"/>
      <c r="K232" s="403"/>
      <c r="L232" s="403"/>
      <c r="M232" s="403"/>
      <c r="N232" s="403"/>
      <c r="O232" s="403"/>
      <c r="P232" s="403"/>
      <c r="Q232" s="403"/>
      <c r="R232" s="403"/>
      <c r="S232" s="403"/>
      <c r="T232" s="403"/>
      <c r="U232" s="403"/>
      <c r="V232" s="403"/>
      <c r="W232" s="403"/>
      <c r="X232" s="403"/>
      <c r="Y232" s="403"/>
      <c r="Z232" s="403"/>
      <c r="AA232" s="403"/>
      <c r="AB232" s="403"/>
      <c r="AC232" s="403"/>
      <c r="AD232" s="403"/>
      <c r="AE232" s="403"/>
      <c r="AF232" s="403"/>
      <c r="AG232" s="403"/>
      <c r="AH232" s="403"/>
      <c r="AI232" s="403"/>
      <c r="AJ232" s="403"/>
      <c r="AK232" s="403"/>
      <c r="AL232" s="403"/>
      <c r="AM232" s="403"/>
      <c r="AN232" s="403"/>
      <c r="AO232" s="403"/>
      <c r="AP232" s="403"/>
      <c r="AQ232" s="403"/>
      <c r="AR232" s="403"/>
      <c r="AS232" s="403"/>
      <c r="AT232" s="403"/>
    </row>
    <row r="233" spans="1:46" ht="10.5" customHeight="1" x14ac:dyDescent="0.2">
      <c r="A233" s="403"/>
      <c r="B233" s="403"/>
      <c r="C233" s="403"/>
      <c r="D233" s="403"/>
      <c r="E233" s="403"/>
      <c r="F233" s="403"/>
      <c r="G233" s="403"/>
      <c r="H233" s="403"/>
      <c r="I233" s="403"/>
      <c r="J233" s="403"/>
      <c r="K233" s="403"/>
      <c r="L233" s="403"/>
      <c r="M233" s="403"/>
      <c r="N233" s="403"/>
      <c r="O233" s="403"/>
      <c r="P233" s="403"/>
      <c r="Q233" s="403"/>
      <c r="R233" s="403"/>
      <c r="S233" s="403"/>
      <c r="T233" s="403"/>
      <c r="U233" s="403"/>
      <c r="V233" s="403"/>
      <c r="W233" s="403"/>
      <c r="X233" s="403"/>
      <c r="Y233" s="403"/>
      <c r="Z233" s="403"/>
      <c r="AA233" s="403"/>
      <c r="AB233" s="403"/>
      <c r="AC233" s="403"/>
      <c r="AD233" s="403"/>
      <c r="AE233" s="403"/>
      <c r="AF233" s="403"/>
      <c r="AG233" s="403"/>
      <c r="AH233" s="403"/>
      <c r="AI233" s="403"/>
      <c r="AJ233" s="403"/>
      <c r="AK233" s="403"/>
      <c r="AL233" s="403"/>
      <c r="AM233" s="403"/>
      <c r="AN233" s="403"/>
      <c r="AO233" s="403"/>
      <c r="AP233" s="403"/>
      <c r="AQ233" s="403"/>
      <c r="AR233" s="403"/>
      <c r="AS233" s="403"/>
      <c r="AT233" s="403"/>
    </row>
    <row r="234" spans="1:46" ht="10.5" customHeight="1" x14ac:dyDescent="0.2">
      <c r="A234" s="403"/>
      <c r="B234" s="403"/>
      <c r="C234" s="403"/>
      <c r="D234" s="403"/>
      <c r="E234" s="403"/>
      <c r="F234" s="403"/>
      <c r="G234" s="403"/>
      <c r="H234" s="403"/>
      <c r="I234" s="403"/>
      <c r="J234" s="403"/>
      <c r="K234" s="403"/>
      <c r="L234" s="403"/>
      <c r="M234" s="403"/>
      <c r="N234" s="403"/>
      <c r="O234" s="403"/>
      <c r="P234" s="403"/>
      <c r="Q234" s="403"/>
      <c r="R234" s="403"/>
      <c r="S234" s="403"/>
      <c r="T234" s="403"/>
      <c r="U234" s="403"/>
      <c r="V234" s="403"/>
      <c r="W234" s="403"/>
      <c r="X234" s="403"/>
      <c r="Y234" s="403"/>
      <c r="Z234" s="403"/>
      <c r="AA234" s="403"/>
      <c r="AB234" s="403"/>
      <c r="AC234" s="403"/>
      <c r="AD234" s="403"/>
      <c r="AE234" s="403"/>
      <c r="AF234" s="403"/>
      <c r="AG234" s="403"/>
      <c r="AH234" s="403"/>
      <c r="AI234" s="403"/>
      <c r="AJ234" s="403"/>
      <c r="AK234" s="403"/>
      <c r="AL234" s="403"/>
      <c r="AM234" s="403"/>
      <c r="AN234" s="403"/>
      <c r="AO234" s="403"/>
      <c r="AP234" s="403"/>
      <c r="AQ234" s="403"/>
      <c r="AR234" s="403"/>
      <c r="AS234" s="403"/>
      <c r="AT234" s="403"/>
    </row>
    <row r="235" spans="1:46" ht="10.5" customHeight="1" x14ac:dyDescent="0.2">
      <c r="A235" s="403"/>
      <c r="B235" s="403"/>
      <c r="C235" s="403"/>
      <c r="D235" s="403"/>
      <c r="E235" s="403"/>
      <c r="F235" s="403"/>
      <c r="G235" s="403"/>
      <c r="H235" s="403"/>
      <c r="I235" s="403"/>
      <c r="J235" s="403"/>
      <c r="K235" s="403"/>
      <c r="L235" s="403"/>
      <c r="M235" s="403"/>
      <c r="N235" s="403"/>
      <c r="O235" s="403"/>
      <c r="P235" s="403"/>
      <c r="Q235" s="403"/>
      <c r="R235" s="403"/>
      <c r="S235" s="403"/>
      <c r="T235" s="403"/>
      <c r="U235" s="403"/>
      <c r="V235" s="403"/>
      <c r="W235" s="403"/>
      <c r="X235" s="403"/>
      <c r="Y235" s="403"/>
      <c r="Z235" s="403"/>
      <c r="AA235" s="403"/>
      <c r="AB235" s="403"/>
      <c r="AC235" s="403"/>
      <c r="AD235" s="403"/>
      <c r="AE235" s="403"/>
      <c r="AF235" s="403"/>
      <c r="AG235" s="403"/>
      <c r="AH235" s="403"/>
      <c r="AI235" s="403"/>
      <c r="AJ235" s="403"/>
      <c r="AK235" s="403"/>
      <c r="AL235" s="403"/>
      <c r="AM235" s="403"/>
      <c r="AN235" s="403"/>
      <c r="AO235" s="403"/>
      <c r="AP235" s="403"/>
      <c r="AQ235" s="403"/>
      <c r="AR235" s="403"/>
      <c r="AS235" s="403"/>
      <c r="AT235" s="403"/>
    </row>
    <row r="236" spans="1:46" ht="10.5" customHeight="1" x14ac:dyDescent="0.2">
      <c r="A236" s="403"/>
      <c r="B236" s="403"/>
      <c r="C236" s="403"/>
      <c r="D236" s="403"/>
      <c r="E236" s="403"/>
      <c r="F236" s="403"/>
      <c r="G236" s="403"/>
      <c r="H236" s="403"/>
      <c r="I236" s="403"/>
      <c r="J236" s="403"/>
      <c r="K236" s="403"/>
      <c r="L236" s="403"/>
      <c r="M236" s="403"/>
      <c r="N236" s="403"/>
      <c r="O236" s="403"/>
      <c r="P236" s="403"/>
      <c r="Q236" s="403"/>
      <c r="R236" s="403"/>
      <c r="S236" s="403"/>
      <c r="T236" s="403"/>
      <c r="U236" s="403"/>
      <c r="V236" s="403"/>
      <c r="W236" s="403"/>
      <c r="X236" s="403"/>
      <c r="Y236" s="403"/>
      <c r="Z236" s="403"/>
      <c r="AA236" s="403"/>
      <c r="AB236" s="403"/>
      <c r="AC236" s="403"/>
      <c r="AD236" s="403"/>
      <c r="AE236" s="403"/>
      <c r="AF236" s="403"/>
      <c r="AG236" s="403"/>
      <c r="AH236" s="403"/>
      <c r="AI236" s="403"/>
      <c r="AJ236" s="403"/>
      <c r="AK236" s="403"/>
      <c r="AL236" s="403"/>
      <c r="AM236" s="403"/>
      <c r="AN236" s="403"/>
      <c r="AO236" s="403"/>
      <c r="AP236" s="403"/>
      <c r="AQ236" s="403"/>
      <c r="AR236" s="403"/>
      <c r="AS236" s="403"/>
      <c r="AT236" s="403"/>
    </row>
    <row r="237" spans="1:46" ht="10.5" customHeight="1" x14ac:dyDescent="0.2">
      <c r="A237" s="403"/>
      <c r="B237" s="403"/>
      <c r="C237" s="403"/>
      <c r="D237" s="403"/>
      <c r="E237" s="403"/>
      <c r="F237" s="403"/>
      <c r="G237" s="403"/>
      <c r="H237" s="403"/>
      <c r="I237" s="403"/>
      <c r="J237" s="403"/>
      <c r="K237" s="403"/>
      <c r="L237" s="403"/>
      <c r="M237" s="403"/>
      <c r="N237" s="403"/>
      <c r="O237" s="403"/>
      <c r="P237" s="403"/>
      <c r="Q237" s="403"/>
      <c r="R237" s="403"/>
      <c r="S237" s="403"/>
      <c r="T237" s="403"/>
      <c r="U237" s="403"/>
      <c r="V237" s="403"/>
      <c r="W237" s="403"/>
      <c r="X237" s="403"/>
      <c r="Y237" s="403"/>
      <c r="Z237" s="403"/>
      <c r="AA237" s="403"/>
      <c r="AB237" s="403"/>
      <c r="AC237" s="403"/>
      <c r="AD237" s="403"/>
      <c r="AE237" s="403"/>
      <c r="AF237" s="403"/>
      <c r="AG237" s="403"/>
      <c r="AH237" s="403"/>
      <c r="AI237" s="403"/>
      <c r="AJ237" s="403"/>
      <c r="AK237" s="403"/>
      <c r="AL237" s="403"/>
      <c r="AM237" s="403"/>
      <c r="AN237" s="403"/>
      <c r="AO237" s="403"/>
      <c r="AP237" s="403"/>
      <c r="AQ237" s="403"/>
      <c r="AR237" s="403"/>
      <c r="AS237" s="403"/>
      <c r="AT237" s="403"/>
    </row>
    <row r="238" spans="1:46" ht="10.5" customHeight="1" x14ac:dyDescent="0.2">
      <c r="A238" s="405"/>
      <c r="B238" s="405"/>
      <c r="C238" s="405"/>
      <c r="D238" s="405"/>
      <c r="E238" s="405"/>
      <c r="F238" s="405"/>
      <c r="G238" s="405"/>
      <c r="H238" s="405"/>
      <c r="I238" s="405"/>
      <c r="J238" s="405"/>
      <c r="K238" s="405"/>
      <c r="L238" s="405"/>
      <c r="M238" s="405"/>
      <c r="N238" s="405"/>
      <c r="O238" s="405"/>
      <c r="P238" s="405"/>
      <c r="Q238" s="405"/>
      <c r="R238" s="405"/>
      <c r="S238" s="405"/>
      <c r="T238" s="405"/>
      <c r="U238" s="405"/>
      <c r="V238" s="405"/>
      <c r="W238" s="405"/>
      <c r="X238" s="405"/>
      <c r="Y238" s="405"/>
      <c r="Z238" s="405"/>
      <c r="AA238" s="405"/>
      <c r="AB238" s="405"/>
      <c r="AC238" s="405"/>
      <c r="AD238" s="405"/>
      <c r="AE238" s="405"/>
      <c r="AF238" s="405"/>
      <c r="AG238" s="405"/>
      <c r="AH238" s="405"/>
      <c r="AI238" s="405"/>
      <c r="AJ238" s="405"/>
      <c r="AK238" s="405"/>
      <c r="AL238" s="405"/>
      <c r="AM238" s="405"/>
      <c r="AN238" s="405"/>
      <c r="AO238" s="405"/>
      <c r="AP238" s="405"/>
      <c r="AQ238" s="405"/>
      <c r="AR238" s="405"/>
      <c r="AS238" s="405"/>
      <c r="AT238" s="405"/>
    </row>
    <row r="239" spans="1:46" ht="10.5" customHeight="1" x14ac:dyDescent="0.2">
      <c r="A239" s="405"/>
      <c r="B239" s="405"/>
      <c r="C239" s="405"/>
      <c r="D239" s="405"/>
      <c r="E239" s="405"/>
      <c r="F239" s="405"/>
      <c r="G239" s="405"/>
      <c r="H239" s="405"/>
      <c r="I239" s="405"/>
      <c r="J239" s="405"/>
      <c r="K239" s="405"/>
      <c r="L239" s="405"/>
      <c r="M239" s="405"/>
      <c r="N239" s="405"/>
      <c r="O239" s="405"/>
      <c r="P239" s="405"/>
      <c r="Q239" s="405"/>
      <c r="R239" s="405"/>
      <c r="S239" s="405"/>
      <c r="T239" s="405"/>
      <c r="U239" s="405"/>
      <c r="V239" s="405"/>
      <c r="W239" s="405"/>
      <c r="X239" s="405"/>
      <c r="Y239" s="405"/>
      <c r="Z239" s="405"/>
      <c r="AA239" s="405"/>
      <c r="AB239" s="405"/>
      <c r="AC239" s="405"/>
      <c r="AD239" s="405"/>
      <c r="AE239" s="405"/>
      <c r="AF239" s="405"/>
      <c r="AG239" s="405"/>
      <c r="AH239" s="405"/>
      <c r="AI239" s="405"/>
      <c r="AJ239" s="405"/>
      <c r="AK239" s="405"/>
      <c r="AL239" s="405"/>
      <c r="AM239" s="405"/>
      <c r="AN239" s="405"/>
      <c r="AO239" s="405"/>
      <c r="AP239" s="405"/>
      <c r="AQ239" s="405"/>
      <c r="AR239" s="405"/>
      <c r="AS239" s="405"/>
      <c r="AT239" s="405"/>
    </row>
    <row r="240" spans="1:46" ht="10.5" customHeight="1" x14ac:dyDescent="0.2">
      <c r="A240" s="405"/>
      <c r="B240" s="405"/>
      <c r="C240" s="405"/>
      <c r="D240" s="405"/>
      <c r="E240" s="405"/>
      <c r="F240" s="405"/>
      <c r="G240" s="405"/>
      <c r="H240" s="405"/>
      <c r="I240" s="405"/>
      <c r="J240" s="405"/>
      <c r="K240" s="405"/>
      <c r="L240" s="405"/>
      <c r="M240" s="405"/>
      <c r="N240" s="405"/>
      <c r="O240" s="405"/>
      <c r="P240" s="405"/>
      <c r="Q240" s="405"/>
      <c r="R240" s="405"/>
      <c r="S240" s="405"/>
      <c r="T240" s="405"/>
      <c r="U240" s="405"/>
      <c r="V240" s="405"/>
      <c r="W240" s="405"/>
      <c r="X240" s="405"/>
      <c r="Y240" s="405"/>
      <c r="Z240" s="405"/>
      <c r="AA240" s="405"/>
      <c r="AB240" s="405"/>
      <c r="AC240" s="405"/>
      <c r="AD240" s="405"/>
      <c r="AE240" s="405"/>
      <c r="AF240" s="405"/>
      <c r="AG240" s="405"/>
      <c r="AH240" s="405"/>
      <c r="AI240" s="405"/>
      <c r="AJ240" s="405"/>
      <c r="AK240" s="405"/>
      <c r="AL240" s="405"/>
      <c r="AM240" s="405"/>
      <c r="AN240" s="405"/>
      <c r="AO240" s="405"/>
      <c r="AP240" s="405"/>
      <c r="AQ240" s="405"/>
      <c r="AR240" s="405"/>
      <c r="AS240" s="405"/>
      <c r="AT240" s="405"/>
    </row>
    <row r="241" spans="1:46" ht="10.5" customHeight="1" x14ac:dyDescent="0.2">
      <c r="A241" s="407"/>
      <c r="B241" s="407"/>
      <c r="C241" s="407"/>
      <c r="D241" s="407"/>
      <c r="E241" s="407"/>
      <c r="F241" s="407"/>
      <c r="G241" s="407"/>
      <c r="H241" s="407"/>
      <c r="I241" s="407"/>
      <c r="J241" s="407"/>
      <c r="K241" s="407"/>
      <c r="L241" s="407"/>
      <c r="M241" s="407"/>
      <c r="N241" s="407"/>
      <c r="O241" s="407"/>
      <c r="P241" s="407"/>
      <c r="Q241" s="407"/>
      <c r="R241" s="407"/>
      <c r="S241" s="407"/>
      <c r="T241" s="407"/>
      <c r="U241" s="407"/>
      <c r="V241" s="407"/>
      <c r="W241" s="407"/>
      <c r="X241" s="407"/>
      <c r="Y241" s="407"/>
      <c r="Z241" s="407"/>
      <c r="AA241" s="407"/>
      <c r="AB241" s="407"/>
      <c r="AC241" s="407"/>
      <c r="AD241" s="407"/>
      <c r="AE241" s="407"/>
      <c r="AF241" s="407"/>
      <c r="AG241" s="407"/>
      <c r="AH241" s="407"/>
      <c r="AI241" s="407"/>
      <c r="AJ241" s="407"/>
      <c r="AK241" s="407"/>
      <c r="AL241" s="407"/>
      <c r="AM241" s="407"/>
      <c r="AN241" s="407"/>
      <c r="AO241" s="407"/>
      <c r="AP241" s="407"/>
      <c r="AQ241" s="407"/>
      <c r="AR241" s="407"/>
      <c r="AS241" s="407"/>
      <c r="AT241" s="407"/>
    </row>
    <row r="242" spans="1:46" ht="10.5" customHeight="1" x14ac:dyDescent="0.2">
      <c r="A242" s="393"/>
      <c r="B242" s="393"/>
      <c r="C242" s="393"/>
      <c r="D242" s="393"/>
      <c r="E242" s="393"/>
      <c r="F242" s="393"/>
      <c r="G242" s="393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  <c r="T242" s="393"/>
      <c r="U242" s="393"/>
      <c r="V242" s="393"/>
      <c r="W242" s="393"/>
      <c r="X242" s="393"/>
      <c r="Y242" s="393"/>
      <c r="Z242" s="393"/>
      <c r="AA242" s="393"/>
      <c r="AB242" s="393"/>
      <c r="AC242" s="393"/>
      <c r="AD242" s="393"/>
      <c r="AE242" s="393"/>
      <c r="AF242" s="393"/>
      <c r="AG242" s="393"/>
      <c r="AH242" s="393"/>
      <c r="AI242" s="393"/>
      <c r="AJ242" s="393"/>
      <c r="AK242" s="393"/>
      <c r="AL242" s="393"/>
      <c r="AM242" s="393"/>
      <c r="AN242" s="393"/>
      <c r="AO242" s="393"/>
      <c r="AP242" s="393"/>
      <c r="AQ242" s="393"/>
      <c r="AR242" s="393"/>
      <c r="AS242" s="393"/>
      <c r="AT242" s="393"/>
    </row>
    <row r="243" spans="1:46" ht="10.5" customHeight="1" x14ac:dyDescent="0.2">
      <c r="A243" s="403"/>
      <c r="B243" s="403"/>
      <c r="C243" s="403"/>
      <c r="D243" s="403"/>
      <c r="E243" s="403"/>
      <c r="F243" s="403"/>
      <c r="G243" s="403"/>
      <c r="H243" s="403"/>
      <c r="I243" s="403"/>
      <c r="J243" s="403"/>
      <c r="K243" s="403"/>
      <c r="L243" s="403"/>
      <c r="M243" s="403"/>
      <c r="N243" s="403"/>
      <c r="O243" s="403"/>
      <c r="P243" s="403"/>
      <c r="Q243" s="403"/>
      <c r="R243" s="403"/>
      <c r="S243" s="403"/>
      <c r="T243" s="403"/>
      <c r="U243" s="403"/>
      <c r="V243" s="403"/>
      <c r="W243" s="403"/>
      <c r="X243" s="403"/>
      <c r="Y243" s="403"/>
      <c r="Z243" s="403"/>
      <c r="AA243" s="403"/>
      <c r="AB243" s="403"/>
      <c r="AC243" s="403"/>
      <c r="AD243" s="403"/>
      <c r="AE243" s="403"/>
      <c r="AF243" s="403"/>
      <c r="AG243" s="403"/>
      <c r="AH243" s="403"/>
      <c r="AI243" s="403"/>
      <c r="AJ243" s="403"/>
      <c r="AK243" s="403"/>
      <c r="AL243" s="403"/>
      <c r="AM243" s="403"/>
      <c r="AN243" s="403"/>
      <c r="AO243" s="403"/>
      <c r="AP243" s="403"/>
      <c r="AQ243" s="403"/>
      <c r="AR243" s="403"/>
      <c r="AS243" s="403"/>
      <c r="AT243" s="403"/>
    </row>
    <row r="244" spans="1:46" ht="10.5" customHeight="1" x14ac:dyDescent="0.2">
      <c r="A244" s="403"/>
      <c r="B244" s="403"/>
      <c r="C244" s="403"/>
      <c r="D244" s="403"/>
      <c r="E244" s="403"/>
      <c r="F244" s="403"/>
      <c r="G244" s="403"/>
      <c r="H244" s="403"/>
      <c r="I244" s="403"/>
      <c r="J244" s="403"/>
      <c r="K244" s="403"/>
      <c r="L244" s="403"/>
      <c r="M244" s="403"/>
      <c r="N244" s="403"/>
      <c r="O244" s="403"/>
      <c r="P244" s="403"/>
      <c r="Q244" s="403"/>
      <c r="R244" s="403"/>
      <c r="S244" s="403"/>
      <c r="T244" s="403"/>
      <c r="U244" s="403"/>
      <c r="V244" s="403"/>
      <c r="W244" s="403"/>
      <c r="X244" s="403"/>
      <c r="Y244" s="403"/>
      <c r="Z244" s="403"/>
      <c r="AA244" s="403"/>
      <c r="AB244" s="403"/>
      <c r="AC244" s="403"/>
      <c r="AD244" s="403"/>
      <c r="AE244" s="403"/>
      <c r="AF244" s="403"/>
      <c r="AG244" s="403"/>
      <c r="AH244" s="403"/>
      <c r="AI244" s="403"/>
      <c r="AJ244" s="403"/>
      <c r="AK244" s="403"/>
      <c r="AL244" s="403"/>
      <c r="AM244" s="403"/>
      <c r="AN244" s="403"/>
      <c r="AO244" s="403"/>
      <c r="AP244" s="403"/>
      <c r="AQ244" s="403"/>
      <c r="AR244" s="403"/>
      <c r="AS244" s="403"/>
      <c r="AT244" s="403"/>
    </row>
    <row r="245" spans="1:46" ht="10.5" customHeight="1" x14ac:dyDescent="0.2">
      <c r="A245" s="403"/>
      <c r="B245" s="403"/>
      <c r="C245" s="403"/>
      <c r="D245" s="403"/>
      <c r="E245" s="403"/>
      <c r="F245" s="403"/>
      <c r="G245" s="403"/>
      <c r="H245" s="403"/>
      <c r="I245" s="403"/>
      <c r="J245" s="403"/>
      <c r="K245" s="403"/>
      <c r="L245" s="403"/>
      <c r="M245" s="403"/>
      <c r="N245" s="403"/>
      <c r="O245" s="403"/>
      <c r="P245" s="403"/>
      <c r="Q245" s="403"/>
      <c r="R245" s="403"/>
      <c r="S245" s="403"/>
      <c r="T245" s="403"/>
      <c r="U245" s="403"/>
      <c r="V245" s="403"/>
      <c r="W245" s="403"/>
      <c r="X245" s="403"/>
      <c r="Y245" s="403"/>
      <c r="Z245" s="403"/>
      <c r="AA245" s="403"/>
      <c r="AB245" s="403"/>
      <c r="AC245" s="403"/>
      <c r="AD245" s="403"/>
      <c r="AE245" s="403"/>
      <c r="AF245" s="403"/>
      <c r="AG245" s="403"/>
      <c r="AH245" s="403"/>
      <c r="AI245" s="403"/>
      <c r="AJ245" s="403"/>
      <c r="AK245" s="403"/>
      <c r="AL245" s="403"/>
      <c r="AM245" s="403"/>
      <c r="AN245" s="403"/>
      <c r="AO245" s="403"/>
      <c r="AP245" s="403"/>
      <c r="AQ245" s="403"/>
      <c r="AR245" s="403"/>
      <c r="AS245" s="403"/>
      <c r="AT245" s="403"/>
    </row>
    <row r="246" spans="1:46" ht="10.5" customHeight="1" x14ac:dyDescent="0.2">
      <c r="A246" s="403"/>
      <c r="B246" s="403"/>
      <c r="C246" s="403"/>
      <c r="D246" s="403"/>
      <c r="E246" s="403"/>
      <c r="F246" s="403"/>
      <c r="G246" s="403"/>
      <c r="H246" s="403"/>
      <c r="I246" s="403"/>
      <c r="J246" s="403"/>
      <c r="K246" s="403"/>
      <c r="L246" s="403"/>
      <c r="M246" s="403"/>
      <c r="N246" s="403"/>
      <c r="O246" s="403"/>
      <c r="P246" s="403"/>
      <c r="Q246" s="403"/>
      <c r="R246" s="403"/>
      <c r="S246" s="403"/>
      <c r="T246" s="403"/>
      <c r="U246" s="403"/>
      <c r="V246" s="403"/>
      <c r="W246" s="403"/>
      <c r="X246" s="403"/>
      <c r="Y246" s="403"/>
      <c r="Z246" s="403"/>
      <c r="AA246" s="403"/>
      <c r="AB246" s="403"/>
      <c r="AC246" s="403"/>
      <c r="AD246" s="403"/>
      <c r="AE246" s="403"/>
      <c r="AF246" s="403"/>
      <c r="AG246" s="403"/>
      <c r="AH246" s="403"/>
      <c r="AI246" s="403"/>
      <c r="AJ246" s="403"/>
      <c r="AK246" s="403"/>
      <c r="AL246" s="403"/>
      <c r="AM246" s="403"/>
      <c r="AN246" s="403"/>
      <c r="AO246" s="403"/>
      <c r="AP246" s="403"/>
      <c r="AQ246" s="403"/>
      <c r="AR246" s="403"/>
      <c r="AS246" s="403"/>
      <c r="AT246" s="403"/>
    </row>
    <row r="247" spans="1:46" ht="10.5" customHeight="1" x14ac:dyDescent="0.2">
      <c r="A247" s="403"/>
      <c r="B247" s="403"/>
      <c r="C247" s="403"/>
      <c r="D247" s="403"/>
      <c r="E247" s="403"/>
      <c r="F247" s="403"/>
      <c r="G247" s="403"/>
      <c r="H247" s="403"/>
      <c r="I247" s="403"/>
      <c r="J247" s="403"/>
      <c r="K247" s="403"/>
      <c r="L247" s="403"/>
      <c r="M247" s="403"/>
      <c r="N247" s="403"/>
      <c r="O247" s="403"/>
      <c r="P247" s="403"/>
      <c r="Q247" s="403"/>
      <c r="R247" s="403"/>
      <c r="S247" s="403"/>
      <c r="T247" s="403"/>
      <c r="U247" s="403"/>
      <c r="V247" s="403"/>
      <c r="W247" s="403"/>
      <c r="X247" s="403"/>
      <c r="Y247" s="403"/>
      <c r="Z247" s="403"/>
      <c r="AA247" s="403"/>
      <c r="AB247" s="403"/>
      <c r="AC247" s="403"/>
      <c r="AD247" s="403"/>
      <c r="AE247" s="403"/>
      <c r="AF247" s="403"/>
      <c r="AG247" s="403"/>
      <c r="AH247" s="403"/>
      <c r="AI247" s="403"/>
      <c r="AJ247" s="403"/>
      <c r="AK247" s="403"/>
      <c r="AL247" s="403"/>
      <c r="AM247" s="403"/>
      <c r="AN247" s="403"/>
      <c r="AO247" s="403"/>
      <c r="AP247" s="403"/>
      <c r="AQ247" s="403"/>
      <c r="AR247" s="403"/>
      <c r="AS247" s="403"/>
      <c r="AT247" s="403"/>
    </row>
    <row r="248" spans="1:46" ht="10.5" customHeight="1" x14ac:dyDescent="0.2">
      <c r="A248" s="403"/>
      <c r="B248" s="403"/>
      <c r="C248" s="403"/>
      <c r="D248" s="403"/>
      <c r="E248" s="403"/>
      <c r="F248" s="403"/>
      <c r="G248" s="403"/>
      <c r="H248" s="403"/>
      <c r="I248" s="403"/>
      <c r="J248" s="403"/>
      <c r="K248" s="403"/>
      <c r="L248" s="403"/>
      <c r="M248" s="403"/>
      <c r="N248" s="403"/>
      <c r="O248" s="403"/>
      <c r="P248" s="403"/>
      <c r="Q248" s="403"/>
      <c r="R248" s="403"/>
      <c r="S248" s="403"/>
      <c r="T248" s="403"/>
      <c r="U248" s="403"/>
      <c r="V248" s="403"/>
      <c r="W248" s="403"/>
      <c r="X248" s="403"/>
      <c r="Y248" s="403"/>
      <c r="Z248" s="403"/>
      <c r="AA248" s="403"/>
      <c r="AB248" s="403"/>
      <c r="AC248" s="403"/>
      <c r="AD248" s="403"/>
      <c r="AE248" s="403"/>
      <c r="AF248" s="403"/>
      <c r="AG248" s="403"/>
      <c r="AH248" s="403"/>
      <c r="AI248" s="403"/>
      <c r="AJ248" s="403"/>
      <c r="AK248" s="403"/>
      <c r="AL248" s="403"/>
      <c r="AM248" s="403"/>
      <c r="AN248" s="403"/>
      <c r="AO248" s="403"/>
      <c r="AP248" s="403"/>
      <c r="AQ248" s="403"/>
      <c r="AR248" s="403"/>
      <c r="AS248" s="403"/>
      <c r="AT248" s="403"/>
    </row>
    <row r="249" spans="1:46" ht="10.5" customHeight="1" x14ac:dyDescent="0.2">
      <c r="A249" s="405"/>
      <c r="B249" s="405"/>
      <c r="C249" s="405"/>
      <c r="D249" s="405"/>
      <c r="E249" s="405"/>
      <c r="F249" s="405"/>
      <c r="G249" s="405"/>
      <c r="H249" s="405"/>
      <c r="I249" s="405"/>
      <c r="J249" s="405"/>
      <c r="K249" s="405"/>
      <c r="L249" s="405"/>
      <c r="M249" s="405"/>
      <c r="N249" s="405"/>
      <c r="O249" s="405"/>
      <c r="P249" s="405"/>
      <c r="Q249" s="405"/>
      <c r="R249" s="405"/>
      <c r="S249" s="405"/>
      <c r="T249" s="405"/>
      <c r="U249" s="405"/>
      <c r="V249" s="405"/>
      <c r="W249" s="405"/>
      <c r="X249" s="405"/>
      <c r="Y249" s="405"/>
      <c r="Z249" s="405"/>
      <c r="AA249" s="405"/>
      <c r="AB249" s="405"/>
      <c r="AC249" s="405"/>
      <c r="AD249" s="405"/>
      <c r="AE249" s="405"/>
      <c r="AF249" s="405"/>
      <c r="AG249" s="405"/>
      <c r="AH249" s="405"/>
      <c r="AI249" s="405"/>
      <c r="AJ249" s="405"/>
      <c r="AK249" s="405"/>
      <c r="AL249" s="405"/>
      <c r="AM249" s="405"/>
      <c r="AN249" s="405"/>
      <c r="AO249" s="405"/>
      <c r="AP249" s="405"/>
      <c r="AQ249" s="405"/>
      <c r="AR249" s="405"/>
      <c r="AS249" s="405"/>
      <c r="AT249" s="405"/>
    </row>
    <row r="250" spans="1:46" ht="10.5" customHeight="1" x14ac:dyDescent="0.2">
      <c r="A250" s="405"/>
      <c r="B250" s="405"/>
      <c r="C250" s="405"/>
      <c r="D250" s="405"/>
      <c r="E250" s="405"/>
      <c r="F250" s="405"/>
      <c r="G250" s="405"/>
      <c r="H250" s="405"/>
      <c r="I250" s="405"/>
      <c r="J250" s="405"/>
      <c r="K250" s="405"/>
      <c r="L250" s="405"/>
      <c r="M250" s="405"/>
      <c r="N250" s="405"/>
      <c r="O250" s="405"/>
      <c r="P250" s="405"/>
      <c r="Q250" s="405"/>
      <c r="R250" s="405"/>
      <c r="S250" s="405"/>
      <c r="T250" s="405"/>
      <c r="U250" s="405"/>
      <c r="V250" s="405"/>
      <c r="W250" s="405"/>
      <c r="X250" s="405"/>
      <c r="Y250" s="405"/>
      <c r="Z250" s="405"/>
      <c r="AA250" s="405"/>
      <c r="AB250" s="405"/>
      <c r="AC250" s="405"/>
      <c r="AD250" s="405"/>
      <c r="AE250" s="405"/>
      <c r="AF250" s="405"/>
      <c r="AG250" s="405"/>
      <c r="AH250" s="405"/>
      <c r="AI250" s="405"/>
      <c r="AJ250" s="405"/>
      <c r="AK250" s="405"/>
      <c r="AL250" s="405"/>
      <c r="AM250" s="405"/>
      <c r="AN250" s="405"/>
      <c r="AO250" s="405"/>
      <c r="AP250" s="405"/>
      <c r="AQ250" s="405"/>
      <c r="AR250" s="405"/>
      <c r="AS250" s="405"/>
      <c r="AT250" s="405"/>
    </row>
    <row r="251" spans="1:46" ht="10.5" customHeight="1" x14ac:dyDescent="0.2">
      <c r="A251" s="405"/>
      <c r="B251" s="405"/>
      <c r="C251" s="405"/>
      <c r="D251" s="405"/>
      <c r="E251" s="405"/>
      <c r="F251" s="405"/>
      <c r="G251" s="405"/>
      <c r="H251" s="405"/>
      <c r="I251" s="405"/>
      <c r="J251" s="405"/>
      <c r="K251" s="405"/>
      <c r="L251" s="405"/>
      <c r="M251" s="405"/>
      <c r="N251" s="405"/>
      <c r="O251" s="405"/>
      <c r="P251" s="405"/>
      <c r="Q251" s="405"/>
      <c r="R251" s="405"/>
      <c r="S251" s="405"/>
      <c r="T251" s="405"/>
      <c r="U251" s="405"/>
      <c r="V251" s="405"/>
      <c r="W251" s="405"/>
      <c r="X251" s="405"/>
      <c r="Y251" s="405"/>
      <c r="Z251" s="405"/>
      <c r="AA251" s="405"/>
      <c r="AB251" s="405"/>
      <c r="AC251" s="405"/>
      <c r="AD251" s="405"/>
      <c r="AE251" s="405"/>
      <c r="AF251" s="405"/>
      <c r="AG251" s="405"/>
      <c r="AH251" s="405"/>
      <c r="AI251" s="405"/>
      <c r="AJ251" s="405"/>
      <c r="AK251" s="405"/>
      <c r="AL251" s="405"/>
      <c r="AM251" s="405"/>
      <c r="AN251" s="405"/>
      <c r="AO251" s="405"/>
      <c r="AP251" s="405"/>
      <c r="AQ251" s="405"/>
      <c r="AR251" s="405"/>
      <c r="AS251" s="405"/>
      <c r="AT251" s="405"/>
    </row>
    <row r="252" spans="1:46" ht="10.5" customHeight="1" x14ac:dyDescent="0.2">
      <c r="A252" s="407"/>
      <c r="B252" s="407"/>
      <c r="C252" s="407"/>
      <c r="D252" s="407"/>
      <c r="E252" s="407"/>
      <c r="F252" s="407"/>
      <c r="G252" s="407"/>
      <c r="H252" s="407"/>
      <c r="I252" s="407"/>
      <c r="J252" s="407"/>
      <c r="K252" s="407"/>
      <c r="L252" s="407"/>
      <c r="M252" s="407"/>
      <c r="N252" s="407"/>
      <c r="O252" s="407"/>
      <c r="P252" s="407"/>
      <c r="Q252" s="407"/>
      <c r="R252" s="407"/>
      <c r="S252" s="407"/>
      <c r="T252" s="407"/>
      <c r="U252" s="407"/>
      <c r="V252" s="407"/>
      <c r="W252" s="407"/>
      <c r="X252" s="407"/>
      <c r="Y252" s="407"/>
      <c r="Z252" s="407"/>
      <c r="AA252" s="407"/>
      <c r="AB252" s="407"/>
      <c r="AC252" s="407"/>
      <c r="AD252" s="407"/>
      <c r="AE252" s="407"/>
      <c r="AF252" s="407"/>
      <c r="AG252" s="407"/>
      <c r="AH252" s="407"/>
      <c r="AI252" s="407"/>
      <c r="AJ252" s="407"/>
      <c r="AK252" s="407"/>
      <c r="AL252" s="407"/>
      <c r="AM252" s="407"/>
      <c r="AN252" s="407"/>
      <c r="AO252" s="407"/>
      <c r="AP252" s="407"/>
      <c r="AQ252" s="407"/>
      <c r="AR252" s="407"/>
      <c r="AS252" s="407"/>
      <c r="AT252" s="407"/>
    </row>
    <row r="253" spans="1:46" ht="10.5" customHeight="1" x14ac:dyDescent="0.2">
      <c r="A253" s="393"/>
      <c r="B253" s="393"/>
      <c r="C253" s="393"/>
      <c r="D253" s="393"/>
      <c r="E253" s="393"/>
      <c r="F253" s="393"/>
      <c r="G253" s="39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  <c r="T253" s="393"/>
      <c r="U253" s="393"/>
      <c r="V253" s="393"/>
      <c r="W253" s="393"/>
      <c r="X253" s="393"/>
      <c r="Y253" s="393"/>
      <c r="Z253" s="393"/>
      <c r="AA253" s="393"/>
      <c r="AB253" s="393"/>
      <c r="AC253" s="393"/>
      <c r="AD253" s="393"/>
      <c r="AE253" s="393"/>
      <c r="AF253" s="393"/>
      <c r="AG253" s="393"/>
      <c r="AH253" s="393"/>
      <c r="AI253" s="393"/>
      <c r="AJ253" s="393"/>
      <c r="AK253" s="393"/>
      <c r="AL253" s="393"/>
      <c r="AM253" s="393"/>
      <c r="AN253" s="393"/>
      <c r="AO253" s="393"/>
      <c r="AP253" s="393"/>
      <c r="AQ253" s="393"/>
      <c r="AR253" s="393"/>
      <c r="AS253" s="393"/>
      <c r="AT253" s="393"/>
    </row>
    <row r="254" spans="1:46" ht="10.5" customHeight="1" x14ac:dyDescent="0.2">
      <c r="A254" s="403"/>
      <c r="B254" s="403"/>
      <c r="C254" s="403"/>
      <c r="D254" s="403"/>
      <c r="E254" s="403"/>
      <c r="F254" s="403"/>
      <c r="G254" s="403"/>
      <c r="H254" s="403"/>
      <c r="I254" s="403"/>
      <c r="J254" s="403"/>
      <c r="K254" s="403"/>
      <c r="L254" s="403"/>
      <c r="M254" s="403"/>
      <c r="N254" s="403"/>
      <c r="O254" s="403"/>
      <c r="P254" s="403"/>
      <c r="Q254" s="403"/>
      <c r="R254" s="403"/>
      <c r="S254" s="403"/>
      <c r="T254" s="403"/>
      <c r="U254" s="403"/>
      <c r="V254" s="403"/>
      <c r="W254" s="403"/>
      <c r="X254" s="403"/>
      <c r="Y254" s="403"/>
      <c r="Z254" s="403"/>
      <c r="AA254" s="403"/>
      <c r="AB254" s="403"/>
      <c r="AC254" s="403"/>
      <c r="AD254" s="403"/>
      <c r="AE254" s="403"/>
      <c r="AF254" s="403"/>
      <c r="AG254" s="403"/>
      <c r="AH254" s="403"/>
      <c r="AI254" s="403"/>
      <c r="AJ254" s="403"/>
      <c r="AK254" s="403"/>
      <c r="AL254" s="403"/>
      <c r="AM254" s="403"/>
      <c r="AN254" s="403"/>
      <c r="AO254" s="403"/>
      <c r="AP254" s="403"/>
      <c r="AQ254" s="403"/>
      <c r="AR254" s="403"/>
      <c r="AS254" s="403"/>
      <c r="AT254" s="403"/>
    </row>
    <row r="255" spans="1:46" ht="10.5" customHeight="1" x14ac:dyDescent="0.2">
      <c r="A255" s="403"/>
      <c r="B255" s="403"/>
      <c r="C255" s="403"/>
      <c r="D255" s="403"/>
      <c r="E255" s="403"/>
      <c r="F255" s="403"/>
      <c r="G255" s="403"/>
      <c r="H255" s="403"/>
      <c r="I255" s="403"/>
      <c r="J255" s="403"/>
      <c r="K255" s="403"/>
      <c r="L255" s="403"/>
      <c r="M255" s="403"/>
      <c r="N255" s="403"/>
      <c r="O255" s="403"/>
      <c r="P255" s="403"/>
      <c r="Q255" s="403"/>
      <c r="R255" s="403"/>
      <c r="S255" s="403"/>
      <c r="T255" s="403"/>
      <c r="U255" s="403"/>
      <c r="V255" s="403"/>
      <c r="W255" s="403"/>
      <c r="X255" s="403"/>
      <c r="Y255" s="403"/>
      <c r="Z255" s="403"/>
      <c r="AA255" s="403"/>
      <c r="AB255" s="403"/>
      <c r="AC255" s="403"/>
      <c r="AD255" s="403"/>
      <c r="AE255" s="403"/>
      <c r="AF255" s="403"/>
      <c r="AG255" s="403"/>
      <c r="AH255" s="403"/>
      <c r="AI255" s="403"/>
      <c r="AJ255" s="403"/>
      <c r="AK255" s="403"/>
      <c r="AL255" s="403"/>
      <c r="AM255" s="403"/>
      <c r="AN255" s="403"/>
      <c r="AO255" s="403"/>
      <c r="AP255" s="403"/>
      <c r="AQ255" s="403"/>
      <c r="AR255" s="403"/>
      <c r="AS255" s="403"/>
      <c r="AT255" s="403"/>
    </row>
    <row r="256" spans="1:46" ht="10.5" customHeight="1" x14ac:dyDescent="0.2">
      <c r="A256" s="403"/>
      <c r="B256" s="403"/>
      <c r="C256" s="403"/>
      <c r="D256" s="403"/>
      <c r="E256" s="403"/>
      <c r="F256" s="403"/>
      <c r="G256" s="403"/>
      <c r="H256" s="403"/>
      <c r="I256" s="403"/>
      <c r="J256" s="403"/>
      <c r="K256" s="403"/>
      <c r="L256" s="403"/>
      <c r="M256" s="403"/>
      <c r="N256" s="403"/>
      <c r="O256" s="403"/>
      <c r="P256" s="403"/>
      <c r="Q256" s="403"/>
      <c r="R256" s="403"/>
      <c r="S256" s="403"/>
      <c r="T256" s="403"/>
      <c r="U256" s="403"/>
      <c r="V256" s="403"/>
      <c r="W256" s="403"/>
      <c r="X256" s="403"/>
      <c r="Y256" s="403"/>
      <c r="Z256" s="403"/>
      <c r="AA256" s="403"/>
      <c r="AB256" s="403"/>
      <c r="AC256" s="403"/>
      <c r="AD256" s="403"/>
      <c r="AE256" s="403"/>
      <c r="AF256" s="403"/>
      <c r="AG256" s="403"/>
      <c r="AH256" s="403"/>
      <c r="AI256" s="403"/>
      <c r="AJ256" s="403"/>
      <c r="AK256" s="403"/>
      <c r="AL256" s="403"/>
      <c r="AM256" s="403"/>
      <c r="AN256" s="403"/>
      <c r="AO256" s="403"/>
      <c r="AP256" s="403"/>
      <c r="AQ256" s="403"/>
      <c r="AR256" s="403"/>
      <c r="AS256" s="403"/>
      <c r="AT256" s="403"/>
    </row>
    <row r="257" spans="1:46" ht="10.5" customHeight="1" x14ac:dyDescent="0.2">
      <c r="A257" s="403"/>
      <c r="B257" s="403"/>
      <c r="C257" s="403"/>
      <c r="D257" s="403"/>
      <c r="E257" s="403"/>
      <c r="F257" s="403"/>
      <c r="G257" s="403"/>
      <c r="H257" s="403"/>
      <c r="I257" s="403"/>
      <c r="J257" s="403"/>
      <c r="K257" s="403"/>
      <c r="L257" s="403"/>
      <c r="M257" s="403"/>
      <c r="N257" s="403"/>
      <c r="O257" s="403"/>
      <c r="P257" s="403"/>
      <c r="Q257" s="403"/>
      <c r="R257" s="403"/>
      <c r="S257" s="403"/>
      <c r="T257" s="403"/>
      <c r="U257" s="403"/>
      <c r="V257" s="403"/>
      <c r="W257" s="403"/>
      <c r="X257" s="403"/>
      <c r="Y257" s="403"/>
      <c r="Z257" s="403"/>
      <c r="AA257" s="403"/>
      <c r="AB257" s="403"/>
      <c r="AC257" s="403"/>
      <c r="AD257" s="403"/>
      <c r="AE257" s="403"/>
      <c r="AF257" s="403"/>
      <c r="AG257" s="403"/>
      <c r="AH257" s="403"/>
      <c r="AI257" s="403"/>
      <c r="AJ257" s="403"/>
      <c r="AK257" s="403"/>
      <c r="AL257" s="403"/>
      <c r="AM257" s="403"/>
      <c r="AN257" s="403"/>
      <c r="AO257" s="403"/>
      <c r="AP257" s="403"/>
      <c r="AQ257" s="403"/>
      <c r="AR257" s="403"/>
      <c r="AS257" s="403"/>
      <c r="AT257" s="403"/>
    </row>
    <row r="258" spans="1:46" ht="10.5" customHeight="1" x14ac:dyDescent="0.2">
      <c r="A258" s="403"/>
      <c r="B258" s="403"/>
      <c r="C258" s="403"/>
      <c r="D258" s="403"/>
      <c r="E258" s="403"/>
      <c r="F258" s="403"/>
      <c r="G258" s="403"/>
      <c r="H258" s="403"/>
      <c r="I258" s="403"/>
      <c r="J258" s="403"/>
      <c r="K258" s="403"/>
      <c r="L258" s="403"/>
      <c r="M258" s="403"/>
      <c r="N258" s="403"/>
      <c r="O258" s="403"/>
      <c r="P258" s="403"/>
      <c r="Q258" s="403"/>
      <c r="R258" s="403"/>
      <c r="S258" s="403"/>
      <c r="T258" s="403"/>
      <c r="U258" s="403"/>
      <c r="V258" s="403"/>
      <c r="W258" s="403"/>
      <c r="X258" s="403"/>
      <c r="Y258" s="403"/>
      <c r="Z258" s="403"/>
      <c r="AA258" s="403"/>
      <c r="AB258" s="403"/>
      <c r="AC258" s="403"/>
      <c r="AD258" s="403"/>
      <c r="AE258" s="403"/>
      <c r="AF258" s="403"/>
      <c r="AG258" s="403"/>
      <c r="AH258" s="403"/>
      <c r="AI258" s="403"/>
      <c r="AJ258" s="403"/>
      <c r="AK258" s="403"/>
      <c r="AL258" s="403"/>
      <c r="AM258" s="403"/>
      <c r="AN258" s="403"/>
      <c r="AO258" s="403"/>
      <c r="AP258" s="403"/>
      <c r="AQ258" s="403"/>
      <c r="AR258" s="403"/>
      <c r="AS258" s="403"/>
      <c r="AT258" s="403"/>
    </row>
    <row r="259" spans="1:46" ht="10.5" customHeight="1" x14ac:dyDescent="0.2">
      <c r="A259" s="403"/>
      <c r="B259" s="403"/>
      <c r="C259" s="403"/>
      <c r="D259" s="403"/>
      <c r="E259" s="403"/>
      <c r="F259" s="403"/>
      <c r="G259" s="403"/>
      <c r="H259" s="403"/>
      <c r="I259" s="403"/>
      <c r="J259" s="403"/>
      <c r="K259" s="403"/>
      <c r="L259" s="403"/>
      <c r="M259" s="403"/>
      <c r="N259" s="403"/>
      <c r="O259" s="403"/>
      <c r="P259" s="403"/>
      <c r="Q259" s="403"/>
      <c r="R259" s="403"/>
      <c r="S259" s="403"/>
      <c r="T259" s="403"/>
      <c r="U259" s="403"/>
      <c r="V259" s="403"/>
      <c r="W259" s="403"/>
      <c r="X259" s="403"/>
      <c r="Y259" s="403"/>
      <c r="Z259" s="403"/>
      <c r="AA259" s="403"/>
      <c r="AB259" s="403"/>
      <c r="AC259" s="403"/>
      <c r="AD259" s="403"/>
      <c r="AE259" s="403"/>
      <c r="AF259" s="403"/>
      <c r="AG259" s="403"/>
      <c r="AH259" s="403"/>
      <c r="AI259" s="403"/>
      <c r="AJ259" s="403"/>
      <c r="AK259" s="403"/>
      <c r="AL259" s="403"/>
      <c r="AM259" s="403"/>
      <c r="AN259" s="403"/>
      <c r="AO259" s="403"/>
      <c r="AP259" s="403"/>
      <c r="AQ259" s="403"/>
      <c r="AR259" s="403"/>
      <c r="AS259" s="403"/>
      <c r="AT259" s="403"/>
    </row>
    <row r="260" spans="1:46" ht="10.5" customHeight="1" x14ac:dyDescent="0.2">
      <c r="A260" s="405"/>
      <c r="B260" s="405"/>
      <c r="C260" s="405"/>
      <c r="D260" s="405"/>
      <c r="E260" s="405"/>
      <c r="F260" s="405"/>
      <c r="G260" s="405"/>
      <c r="H260" s="405"/>
      <c r="I260" s="405"/>
      <c r="J260" s="405"/>
      <c r="K260" s="405"/>
      <c r="L260" s="405"/>
      <c r="M260" s="405"/>
      <c r="N260" s="405"/>
      <c r="O260" s="405"/>
      <c r="P260" s="405"/>
      <c r="Q260" s="405"/>
      <c r="R260" s="405"/>
      <c r="S260" s="405"/>
      <c r="T260" s="405"/>
      <c r="U260" s="405"/>
      <c r="V260" s="405"/>
      <c r="W260" s="405"/>
      <c r="X260" s="405"/>
      <c r="Y260" s="405"/>
      <c r="Z260" s="405"/>
      <c r="AA260" s="405"/>
      <c r="AB260" s="405"/>
      <c r="AC260" s="405"/>
      <c r="AD260" s="405"/>
      <c r="AE260" s="405"/>
      <c r="AF260" s="405"/>
      <c r="AG260" s="405"/>
      <c r="AH260" s="405"/>
      <c r="AI260" s="405"/>
      <c r="AJ260" s="405"/>
      <c r="AK260" s="405"/>
      <c r="AL260" s="405"/>
      <c r="AM260" s="405"/>
      <c r="AN260" s="405"/>
      <c r="AO260" s="405"/>
      <c r="AP260" s="405"/>
      <c r="AQ260" s="405"/>
      <c r="AR260" s="405"/>
      <c r="AS260" s="405"/>
      <c r="AT260" s="405"/>
    </row>
    <row r="261" spans="1:46" ht="10.5" customHeight="1" x14ac:dyDescent="0.2">
      <c r="A261" s="405"/>
      <c r="B261" s="405"/>
      <c r="C261" s="405"/>
      <c r="D261" s="405"/>
      <c r="E261" s="405"/>
      <c r="F261" s="405"/>
      <c r="G261" s="405"/>
      <c r="H261" s="405"/>
      <c r="I261" s="405"/>
      <c r="J261" s="405"/>
      <c r="K261" s="405"/>
      <c r="L261" s="405"/>
      <c r="M261" s="405"/>
      <c r="N261" s="405"/>
      <c r="O261" s="405"/>
      <c r="P261" s="405"/>
      <c r="Q261" s="405"/>
      <c r="R261" s="405"/>
      <c r="S261" s="405"/>
      <c r="T261" s="405"/>
      <c r="U261" s="405"/>
      <c r="V261" s="405"/>
      <c r="W261" s="405"/>
      <c r="X261" s="405"/>
      <c r="Y261" s="405"/>
      <c r="Z261" s="405"/>
      <c r="AA261" s="405"/>
      <c r="AB261" s="405"/>
      <c r="AC261" s="405"/>
      <c r="AD261" s="405"/>
      <c r="AE261" s="405"/>
      <c r="AF261" s="405"/>
      <c r="AG261" s="405"/>
      <c r="AH261" s="405"/>
      <c r="AI261" s="405"/>
      <c r="AJ261" s="405"/>
      <c r="AK261" s="405"/>
      <c r="AL261" s="405"/>
      <c r="AM261" s="405"/>
      <c r="AN261" s="405"/>
      <c r="AO261" s="405"/>
      <c r="AP261" s="405"/>
      <c r="AQ261" s="405"/>
      <c r="AR261" s="405"/>
      <c r="AS261" s="405"/>
      <c r="AT261" s="405"/>
    </row>
    <row r="262" spans="1:46" ht="10.5" customHeight="1" x14ac:dyDescent="0.2">
      <c r="A262" s="405"/>
      <c r="B262" s="405"/>
      <c r="C262" s="405"/>
      <c r="D262" s="405"/>
      <c r="E262" s="405"/>
      <c r="F262" s="405"/>
      <c r="G262" s="405"/>
      <c r="H262" s="405"/>
      <c r="I262" s="405"/>
      <c r="J262" s="405"/>
      <c r="K262" s="405"/>
      <c r="L262" s="405"/>
      <c r="M262" s="405"/>
      <c r="N262" s="405"/>
      <c r="O262" s="405"/>
      <c r="P262" s="405"/>
      <c r="Q262" s="405"/>
      <c r="R262" s="405"/>
      <c r="S262" s="405"/>
      <c r="T262" s="405"/>
      <c r="U262" s="405"/>
      <c r="V262" s="405"/>
      <c r="W262" s="405"/>
      <c r="X262" s="405"/>
      <c r="Y262" s="405"/>
      <c r="Z262" s="405"/>
      <c r="AA262" s="405"/>
      <c r="AB262" s="405"/>
      <c r="AC262" s="405"/>
      <c r="AD262" s="405"/>
      <c r="AE262" s="405"/>
      <c r="AF262" s="405"/>
      <c r="AG262" s="405"/>
      <c r="AH262" s="405"/>
      <c r="AI262" s="405"/>
      <c r="AJ262" s="405"/>
      <c r="AK262" s="405"/>
      <c r="AL262" s="405"/>
      <c r="AM262" s="405"/>
      <c r="AN262" s="405"/>
      <c r="AO262" s="405"/>
      <c r="AP262" s="405"/>
      <c r="AQ262" s="405"/>
      <c r="AR262" s="405"/>
      <c r="AS262" s="405"/>
      <c r="AT262" s="405"/>
    </row>
    <row r="263" spans="1:46" ht="10.5" customHeight="1" x14ac:dyDescent="0.2">
      <c r="A263" s="407"/>
      <c r="B263" s="407"/>
      <c r="C263" s="407"/>
      <c r="D263" s="407"/>
      <c r="E263" s="407"/>
      <c r="F263" s="407"/>
      <c r="G263" s="407"/>
      <c r="H263" s="407"/>
      <c r="I263" s="407"/>
      <c r="J263" s="407"/>
      <c r="K263" s="407"/>
      <c r="L263" s="407"/>
      <c r="M263" s="407"/>
      <c r="N263" s="407"/>
      <c r="O263" s="407"/>
      <c r="P263" s="407"/>
      <c r="Q263" s="407"/>
      <c r="R263" s="407"/>
      <c r="S263" s="407"/>
      <c r="T263" s="407"/>
      <c r="U263" s="407"/>
      <c r="V263" s="407"/>
      <c r="W263" s="407"/>
      <c r="X263" s="407"/>
      <c r="Y263" s="407"/>
      <c r="Z263" s="407"/>
      <c r="AA263" s="407"/>
      <c r="AB263" s="407"/>
      <c r="AC263" s="407"/>
      <c r="AD263" s="407"/>
      <c r="AE263" s="407"/>
      <c r="AF263" s="407"/>
      <c r="AG263" s="407"/>
      <c r="AH263" s="407"/>
      <c r="AI263" s="407"/>
      <c r="AJ263" s="407"/>
      <c r="AK263" s="407"/>
      <c r="AL263" s="407"/>
      <c r="AM263" s="407"/>
      <c r="AN263" s="407"/>
      <c r="AO263" s="407"/>
      <c r="AP263" s="407"/>
      <c r="AQ263" s="407"/>
      <c r="AR263" s="407"/>
      <c r="AS263" s="407"/>
      <c r="AT263" s="407"/>
    </row>
    <row r="264" spans="1:46" ht="10.5" customHeight="1" x14ac:dyDescent="0.2">
      <c r="A264" s="393"/>
      <c r="B264" s="393"/>
      <c r="C264" s="393"/>
      <c r="D264" s="393"/>
      <c r="E264" s="393"/>
      <c r="F264" s="393"/>
      <c r="G264" s="393"/>
      <c r="H264" s="393"/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  <c r="T264" s="393"/>
      <c r="U264" s="393"/>
      <c r="V264" s="393"/>
      <c r="W264" s="393"/>
      <c r="X264" s="393"/>
      <c r="Y264" s="393"/>
      <c r="Z264" s="393"/>
      <c r="AA264" s="393"/>
      <c r="AB264" s="393"/>
      <c r="AC264" s="393"/>
      <c r="AD264" s="393"/>
      <c r="AE264" s="393"/>
      <c r="AF264" s="393"/>
      <c r="AG264" s="393"/>
      <c r="AH264" s="393"/>
      <c r="AI264" s="393"/>
      <c r="AJ264" s="393"/>
      <c r="AK264" s="393"/>
      <c r="AL264" s="393"/>
      <c r="AM264" s="393"/>
      <c r="AN264" s="393"/>
      <c r="AO264" s="393"/>
      <c r="AP264" s="393"/>
      <c r="AQ264" s="393"/>
      <c r="AR264" s="393"/>
      <c r="AS264" s="393"/>
      <c r="AT264" s="393"/>
    </row>
    <row r="265" spans="1:46" ht="10.5" customHeight="1" x14ac:dyDescent="0.2">
      <c r="A265" s="403"/>
      <c r="B265" s="403"/>
      <c r="C265" s="403"/>
      <c r="D265" s="403"/>
      <c r="E265" s="403"/>
      <c r="F265" s="403"/>
      <c r="G265" s="403"/>
      <c r="H265" s="403"/>
      <c r="I265" s="403"/>
      <c r="J265" s="403"/>
      <c r="K265" s="403"/>
      <c r="L265" s="403"/>
      <c r="M265" s="403"/>
      <c r="N265" s="403"/>
      <c r="O265" s="403"/>
      <c r="P265" s="403"/>
      <c r="Q265" s="403"/>
      <c r="R265" s="403"/>
      <c r="S265" s="403"/>
      <c r="T265" s="403"/>
      <c r="U265" s="403"/>
      <c r="V265" s="403"/>
      <c r="W265" s="403"/>
      <c r="X265" s="403"/>
      <c r="Y265" s="403"/>
      <c r="Z265" s="403"/>
      <c r="AA265" s="403"/>
      <c r="AB265" s="403"/>
      <c r="AC265" s="403"/>
      <c r="AD265" s="403"/>
      <c r="AE265" s="403"/>
      <c r="AF265" s="403"/>
      <c r="AG265" s="403"/>
      <c r="AH265" s="403"/>
      <c r="AI265" s="403"/>
      <c r="AJ265" s="403"/>
      <c r="AK265" s="403"/>
      <c r="AL265" s="403"/>
      <c r="AM265" s="403"/>
      <c r="AN265" s="403"/>
      <c r="AO265" s="403"/>
      <c r="AP265" s="403"/>
      <c r="AQ265" s="403"/>
      <c r="AR265" s="403"/>
      <c r="AS265" s="403"/>
      <c r="AT265" s="403"/>
    </row>
    <row r="266" spans="1:46" ht="10.5" customHeight="1" x14ac:dyDescent="0.2">
      <c r="A266" s="403"/>
      <c r="B266" s="403"/>
      <c r="C266" s="403"/>
      <c r="D266" s="403"/>
      <c r="E266" s="403"/>
      <c r="F266" s="403"/>
      <c r="G266" s="403"/>
      <c r="H266" s="403"/>
      <c r="I266" s="403"/>
      <c r="J266" s="403"/>
      <c r="K266" s="403"/>
      <c r="L266" s="403"/>
      <c r="M266" s="403"/>
      <c r="N266" s="403"/>
      <c r="O266" s="403"/>
      <c r="P266" s="403"/>
      <c r="Q266" s="403"/>
      <c r="R266" s="403"/>
      <c r="S266" s="403"/>
      <c r="T266" s="403"/>
      <c r="U266" s="403"/>
      <c r="V266" s="403"/>
      <c r="W266" s="403"/>
      <c r="X266" s="403"/>
      <c r="Y266" s="403"/>
      <c r="Z266" s="403"/>
      <c r="AA266" s="403"/>
      <c r="AB266" s="403"/>
      <c r="AC266" s="403"/>
      <c r="AD266" s="403"/>
      <c r="AE266" s="403"/>
      <c r="AF266" s="403"/>
      <c r="AG266" s="403"/>
      <c r="AH266" s="403"/>
      <c r="AI266" s="403"/>
      <c r="AJ266" s="403"/>
      <c r="AK266" s="403"/>
      <c r="AL266" s="403"/>
      <c r="AM266" s="403"/>
      <c r="AN266" s="403"/>
      <c r="AO266" s="403"/>
      <c r="AP266" s="403"/>
      <c r="AQ266" s="403"/>
      <c r="AR266" s="403"/>
      <c r="AS266" s="403"/>
      <c r="AT266" s="403"/>
    </row>
    <row r="267" spans="1:46" ht="10.5" customHeight="1" x14ac:dyDescent="0.2">
      <c r="A267" s="403"/>
      <c r="B267" s="403"/>
      <c r="C267" s="403"/>
      <c r="D267" s="403"/>
      <c r="E267" s="403"/>
      <c r="F267" s="403"/>
      <c r="G267" s="403"/>
      <c r="H267" s="403"/>
      <c r="I267" s="403"/>
      <c r="J267" s="403"/>
      <c r="K267" s="403"/>
      <c r="L267" s="403"/>
      <c r="M267" s="403"/>
      <c r="N267" s="403"/>
      <c r="O267" s="403"/>
      <c r="P267" s="403"/>
      <c r="Q267" s="403"/>
      <c r="R267" s="403"/>
      <c r="S267" s="403"/>
      <c r="T267" s="403"/>
      <c r="U267" s="403"/>
      <c r="V267" s="403"/>
      <c r="W267" s="403"/>
      <c r="X267" s="403"/>
      <c r="Y267" s="403"/>
      <c r="Z267" s="403"/>
      <c r="AA267" s="403"/>
      <c r="AB267" s="403"/>
      <c r="AC267" s="403"/>
      <c r="AD267" s="403"/>
      <c r="AE267" s="403"/>
      <c r="AF267" s="403"/>
      <c r="AG267" s="403"/>
      <c r="AH267" s="403"/>
      <c r="AI267" s="403"/>
      <c r="AJ267" s="403"/>
      <c r="AK267" s="403"/>
      <c r="AL267" s="403"/>
      <c r="AM267" s="403"/>
      <c r="AN267" s="403"/>
      <c r="AO267" s="403"/>
      <c r="AP267" s="403"/>
      <c r="AQ267" s="403"/>
      <c r="AR267" s="403"/>
      <c r="AS267" s="403"/>
      <c r="AT267" s="403"/>
    </row>
    <row r="268" spans="1:46" ht="10.5" customHeight="1" x14ac:dyDescent="0.2">
      <c r="A268" s="403"/>
      <c r="B268" s="403"/>
      <c r="C268" s="403"/>
      <c r="D268" s="403"/>
      <c r="E268" s="403"/>
      <c r="F268" s="403"/>
      <c r="G268" s="403"/>
      <c r="H268" s="403"/>
      <c r="I268" s="403"/>
      <c r="J268" s="403"/>
      <c r="K268" s="403"/>
      <c r="L268" s="403"/>
      <c r="M268" s="403"/>
      <c r="N268" s="403"/>
      <c r="O268" s="403"/>
      <c r="P268" s="403"/>
      <c r="Q268" s="403"/>
      <c r="R268" s="403"/>
      <c r="S268" s="403"/>
      <c r="T268" s="403"/>
      <c r="U268" s="403"/>
      <c r="V268" s="403"/>
      <c r="W268" s="403"/>
      <c r="X268" s="403"/>
      <c r="Y268" s="403"/>
      <c r="Z268" s="403"/>
      <c r="AA268" s="403"/>
      <c r="AB268" s="403"/>
      <c r="AC268" s="403"/>
      <c r="AD268" s="403"/>
      <c r="AE268" s="403"/>
      <c r="AF268" s="403"/>
      <c r="AG268" s="403"/>
      <c r="AH268" s="403"/>
      <c r="AI268" s="403"/>
      <c r="AJ268" s="403"/>
      <c r="AK268" s="403"/>
      <c r="AL268" s="403"/>
      <c r="AM268" s="403"/>
      <c r="AN268" s="403"/>
      <c r="AO268" s="403"/>
      <c r="AP268" s="403"/>
      <c r="AQ268" s="403"/>
      <c r="AR268" s="403"/>
      <c r="AS268" s="403"/>
      <c r="AT268" s="403"/>
    </row>
    <row r="269" spans="1:46" ht="10.5" customHeight="1" x14ac:dyDescent="0.2">
      <c r="A269" s="403"/>
      <c r="B269" s="403"/>
      <c r="C269" s="403"/>
      <c r="D269" s="403"/>
      <c r="E269" s="403"/>
      <c r="F269" s="403"/>
      <c r="G269" s="403"/>
      <c r="H269" s="403"/>
      <c r="I269" s="403"/>
      <c r="J269" s="403"/>
      <c r="K269" s="403"/>
      <c r="L269" s="403"/>
      <c r="M269" s="403"/>
      <c r="N269" s="403"/>
      <c r="O269" s="403"/>
      <c r="P269" s="403"/>
      <c r="Q269" s="403"/>
      <c r="R269" s="403"/>
      <c r="S269" s="403"/>
      <c r="T269" s="403"/>
      <c r="U269" s="403"/>
      <c r="V269" s="403"/>
      <c r="W269" s="403"/>
      <c r="X269" s="403"/>
      <c r="Y269" s="403"/>
      <c r="Z269" s="403"/>
      <c r="AA269" s="403"/>
      <c r="AB269" s="403"/>
      <c r="AC269" s="403"/>
      <c r="AD269" s="403"/>
      <c r="AE269" s="403"/>
      <c r="AF269" s="403"/>
      <c r="AG269" s="403"/>
      <c r="AH269" s="403"/>
      <c r="AI269" s="403"/>
      <c r="AJ269" s="403"/>
      <c r="AK269" s="403"/>
      <c r="AL269" s="403"/>
      <c r="AM269" s="403"/>
      <c r="AN269" s="403"/>
      <c r="AO269" s="403"/>
      <c r="AP269" s="403"/>
      <c r="AQ269" s="403"/>
      <c r="AR269" s="403"/>
      <c r="AS269" s="403"/>
      <c r="AT269" s="403"/>
    </row>
    <row r="270" spans="1:46" ht="10.5" customHeight="1" x14ac:dyDescent="0.2">
      <c r="A270" s="403"/>
      <c r="B270" s="403"/>
      <c r="C270" s="403"/>
      <c r="D270" s="403"/>
      <c r="E270" s="403"/>
      <c r="F270" s="403"/>
      <c r="G270" s="403"/>
      <c r="H270" s="403"/>
      <c r="I270" s="403"/>
      <c r="J270" s="403"/>
      <c r="K270" s="403"/>
      <c r="L270" s="403"/>
      <c r="M270" s="403"/>
      <c r="N270" s="403"/>
      <c r="O270" s="403"/>
      <c r="P270" s="403"/>
      <c r="Q270" s="403"/>
      <c r="R270" s="403"/>
      <c r="S270" s="403"/>
      <c r="T270" s="403"/>
      <c r="U270" s="403"/>
      <c r="V270" s="403"/>
      <c r="W270" s="403"/>
      <c r="X270" s="403"/>
      <c r="Y270" s="403"/>
      <c r="Z270" s="403"/>
      <c r="AA270" s="403"/>
      <c r="AB270" s="403"/>
      <c r="AC270" s="403"/>
      <c r="AD270" s="403"/>
      <c r="AE270" s="403"/>
      <c r="AF270" s="403"/>
      <c r="AG270" s="403"/>
      <c r="AH270" s="403"/>
      <c r="AI270" s="403"/>
      <c r="AJ270" s="403"/>
      <c r="AK270" s="403"/>
      <c r="AL270" s="403"/>
      <c r="AM270" s="403"/>
      <c r="AN270" s="403"/>
      <c r="AO270" s="403"/>
      <c r="AP270" s="403"/>
      <c r="AQ270" s="403"/>
      <c r="AR270" s="403"/>
      <c r="AS270" s="403"/>
      <c r="AT270" s="403"/>
    </row>
    <row r="271" spans="1:46" ht="10.5" customHeight="1" x14ac:dyDescent="0.2">
      <c r="A271" s="405"/>
      <c r="B271" s="405"/>
      <c r="C271" s="405"/>
      <c r="D271" s="405"/>
      <c r="E271" s="405"/>
      <c r="F271" s="405"/>
      <c r="G271" s="405"/>
      <c r="H271" s="405"/>
      <c r="I271" s="405"/>
      <c r="J271" s="405"/>
      <c r="K271" s="405"/>
      <c r="L271" s="405"/>
      <c r="M271" s="405"/>
      <c r="N271" s="405"/>
      <c r="O271" s="405"/>
      <c r="P271" s="405"/>
      <c r="Q271" s="405"/>
      <c r="R271" s="405"/>
      <c r="S271" s="405"/>
      <c r="T271" s="405"/>
      <c r="U271" s="405"/>
      <c r="V271" s="405"/>
      <c r="W271" s="405"/>
      <c r="X271" s="405"/>
      <c r="Y271" s="405"/>
      <c r="Z271" s="405"/>
      <c r="AA271" s="405"/>
      <c r="AB271" s="405"/>
      <c r="AC271" s="405"/>
      <c r="AD271" s="405"/>
      <c r="AE271" s="405"/>
      <c r="AF271" s="405"/>
      <c r="AG271" s="405"/>
      <c r="AH271" s="405"/>
      <c r="AI271" s="405"/>
      <c r="AJ271" s="405"/>
      <c r="AK271" s="405"/>
      <c r="AL271" s="405"/>
      <c r="AM271" s="405"/>
      <c r="AN271" s="405"/>
      <c r="AO271" s="405"/>
      <c r="AP271" s="405"/>
      <c r="AQ271" s="405"/>
      <c r="AR271" s="405"/>
      <c r="AS271" s="405"/>
      <c r="AT271" s="405"/>
    </row>
    <row r="272" spans="1:46" ht="10.5" customHeight="1" x14ac:dyDescent="0.2">
      <c r="A272" s="405"/>
      <c r="B272" s="405"/>
      <c r="C272" s="405"/>
      <c r="D272" s="405"/>
      <c r="E272" s="405"/>
      <c r="F272" s="405"/>
      <c r="G272" s="405"/>
      <c r="H272" s="405"/>
      <c r="I272" s="405"/>
      <c r="J272" s="405"/>
      <c r="K272" s="405"/>
      <c r="L272" s="405"/>
      <c r="M272" s="405"/>
      <c r="N272" s="405"/>
      <c r="O272" s="405"/>
      <c r="P272" s="405"/>
      <c r="Q272" s="405"/>
      <c r="R272" s="405"/>
      <c r="S272" s="405"/>
      <c r="T272" s="405"/>
      <c r="U272" s="405"/>
      <c r="V272" s="405"/>
      <c r="W272" s="405"/>
      <c r="X272" s="405"/>
      <c r="Y272" s="405"/>
      <c r="Z272" s="405"/>
      <c r="AA272" s="405"/>
      <c r="AB272" s="405"/>
      <c r="AC272" s="405"/>
      <c r="AD272" s="405"/>
      <c r="AE272" s="405"/>
      <c r="AF272" s="405"/>
      <c r="AG272" s="405"/>
      <c r="AH272" s="405"/>
      <c r="AI272" s="405"/>
      <c r="AJ272" s="405"/>
      <c r="AK272" s="405"/>
      <c r="AL272" s="405"/>
      <c r="AM272" s="405"/>
      <c r="AN272" s="405"/>
      <c r="AO272" s="405"/>
      <c r="AP272" s="405"/>
      <c r="AQ272" s="405"/>
      <c r="AR272" s="405"/>
      <c r="AS272" s="405"/>
      <c r="AT272" s="405"/>
    </row>
    <row r="273" spans="1:46" ht="10.5" customHeight="1" x14ac:dyDescent="0.2">
      <c r="A273" s="405"/>
      <c r="B273" s="405"/>
      <c r="C273" s="405"/>
      <c r="D273" s="405"/>
      <c r="E273" s="405"/>
      <c r="F273" s="405"/>
      <c r="G273" s="405"/>
      <c r="H273" s="405"/>
      <c r="I273" s="405"/>
      <c r="J273" s="405"/>
      <c r="K273" s="405"/>
      <c r="L273" s="405"/>
      <c r="M273" s="405"/>
      <c r="N273" s="405"/>
      <c r="O273" s="405"/>
      <c r="P273" s="405"/>
      <c r="Q273" s="405"/>
      <c r="R273" s="405"/>
      <c r="S273" s="405"/>
      <c r="T273" s="405"/>
      <c r="U273" s="405"/>
      <c r="V273" s="405"/>
      <c r="W273" s="405"/>
      <c r="X273" s="405"/>
      <c r="Y273" s="405"/>
      <c r="Z273" s="405"/>
      <c r="AA273" s="405"/>
      <c r="AB273" s="405"/>
      <c r="AC273" s="405"/>
      <c r="AD273" s="405"/>
      <c r="AE273" s="405"/>
      <c r="AF273" s="405"/>
      <c r="AG273" s="405"/>
      <c r="AH273" s="405"/>
      <c r="AI273" s="405"/>
      <c r="AJ273" s="405"/>
      <c r="AK273" s="405"/>
      <c r="AL273" s="405"/>
      <c r="AM273" s="405"/>
      <c r="AN273" s="405"/>
      <c r="AO273" s="405"/>
      <c r="AP273" s="405"/>
      <c r="AQ273" s="405"/>
      <c r="AR273" s="405"/>
      <c r="AS273" s="405"/>
      <c r="AT273" s="405"/>
    </row>
    <row r="274" spans="1:46" ht="10.5" customHeight="1" x14ac:dyDescent="0.2">
      <c r="A274" s="407"/>
      <c r="B274" s="407"/>
      <c r="C274" s="407"/>
      <c r="D274" s="407"/>
      <c r="E274" s="407"/>
      <c r="F274" s="407"/>
      <c r="G274" s="407"/>
      <c r="H274" s="407"/>
      <c r="I274" s="407"/>
      <c r="J274" s="407"/>
      <c r="K274" s="407"/>
      <c r="L274" s="407"/>
      <c r="M274" s="407"/>
      <c r="N274" s="407"/>
      <c r="O274" s="407"/>
      <c r="P274" s="407"/>
      <c r="Q274" s="407"/>
      <c r="R274" s="407"/>
      <c r="S274" s="407"/>
      <c r="T274" s="407"/>
      <c r="U274" s="407"/>
      <c r="V274" s="407"/>
      <c r="W274" s="407"/>
      <c r="X274" s="407"/>
      <c r="Y274" s="407"/>
      <c r="Z274" s="407"/>
      <c r="AA274" s="407"/>
      <c r="AB274" s="407"/>
      <c r="AC274" s="407"/>
      <c r="AD274" s="407"/>
      <c r="AE274" s="407"/>
      <c r="AF274" s="407"/>
      <c r="AG274" s="407"/>
      <c r="AH274" s="407"/>
      <c r="AI274" s="407"/>
      <c r="AJ274" s="407"/>
      <c r="AK274" s="407"/>
      <c r="AL274" s="407"/>
      <c r="AM274" s="407"/>
      <c r="AN274" s="407"/>
      <c r="AO274" s="407"/>
      <c r="AP274" s="407"/>
      <c r="AQ274" s="407"/>
      <c r="AR274" s="407"/>
      <c r="AS274" s="407"/>
      <c r="AT274" s="407"/>
    </row>
    <row r="275" spans="1:46" ht="10.5" customHeight="1" x14ac:dyDescent="0.2">
      <c r="A275" s="393"/>
      <c r="B275" s="393"/>
      <c r="C275" s="393"/>
      <c r="D275" s="393"/>
      <c r="E275" s="393"/>
      <c r="F275" s="393"/>
      <c r="G275" s="393"/>
      <c r="H275" s="393"/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  <c r="T275" s="393"/>
      <c r="U275" s="393"/>
      <c r="V275" s="393"/>
      <c r="W275" s="393"/>
      <c r="X275" s="393"/>
      <c r="Y275" s="393"/>
      <c r="Z275" s="393"/>
      <c r="AA275" s="393"/>
      <c r="AB275" s="393"/>
      <c r="AC275" s="393"/>
      <c r="AD275" s="393"/>
      <c r="AE275" s="393"/>
      <c r="AF275" s="393"/>
      <c r="AG275" s="393"/>
      <c r="AH275" s="393"/>
      <c r="AI275" s="393"/>
      <c r="AJ275" s="393"/>
      <c r="AK275" s="393"/>
      <c r="AL275" s="393"/>
      <c r="AM275" s="393"/>
      <c r="AN275" s="393"/>
      <c r="AO275" s="393"/>
      <c r="AP275" s="393"/>
      <c r="AQ275" s="393"/>
      <c r="AR275" s="393"/>
      <c r="AS275" s="393"/>
      <c r="AT275" s="393"/>
    </row>
    <row r="276" spans="1:46" ht="10.5" customHeight="1" x14ac:dyDescent="0.2"/>
    <row r="277" spans="1:46" ht="10.5" customHeight="1" x14ac:dyDescent="0.2"/>
    <row r="278" spans="1:46" ht="10.5" customHeight="1" x14ac:dyDescent="0.2"/>
    <row r="279" spans="1:46" ht="10.5" customHeight="1" x14ac:dyDescent="0.2"/>
    <row r="280" spans="1:46" ht="10.5" customHeight="1" x14ac:dyDescent="0.2"/>
    <row r="281" spans="1:46" ht="10.5" customHeight="1" x14ac:dyDescent="0.2"/>
    <row r="282" spans="1:46" ht="10.5" customHeight="1" x14ac:dyDescent="0.2"/>
    <row r="283" spans="1:46" ht="10.5" customHeight="1" x14ac:dyDescent="0.2"/>
    <row r="284" spans="1:46" ht="10.5" customHeight="1" x14ac:dyDescent="0.2"/>
    <row r="285" spans="1:46" ht="10.5" customHeight="1" x14ac:dyDescent="0.2"/>
    <row r="286" spans="1:46" ht="10.5" customHeight="1" x14ac:dyDescent="0.2"/>
    <row r="287" spans="1:46" ht="10.5" customHeight="1" x14ac:dyDescent="0.2"/>
    <row r="288" spans="1:46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T1000"/>
  <sheetViews>
    <sheetView showGridLines="0" view="pageBreakPreview" topLeftCell="A8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  <col min="34" max="39" width="8.5703125" customWidth="1"/>
  </cols>
  <sheetData>
    <row r="1" spans="1:23" ht="10.5" customHeight="1" x14ac:dyDescent="0.2">
      <c r="A1" s="409"/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09"/>
      <c r="W1" s="112"/>
    </row>
    <row r="2" spans="1:23" ht="10.5" customHeight="1" x14ac:dyDescent="0.2">
      <c r="A2" s="409"/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09"/>
      <c r="W2" s="112"/>
    </row>
    <row r="3" spans="1:23" ht="10.5" customHeight="1" x14ac:dyDescent="0.2">
      <c r="A3" s="409"/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09"/>
      <c r="W3" s="112"/>
    </row>
    <row r="4" spans="1:23" ht="10.5" customHeight="1" x14ac:dyDescent="0.2">
      <c r="A4" s="409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0"/>
      <c r="S4" s="410"/>
      <c r="T4" s="410"/>
      <c r="U4" s="410"/>
      <c r="V4" s="409"/>
      <c r="W4" s="112"/>
    </row>
    <row r="5" spans="1:23" ht="10.5" customHeight="1" x14ac:dyDescent="0.2">
      <c r="A5" s="409"/>
      <c r="B5" s="410"/>
      <c r="C5" s="410"/>
      <c r="D5" s="410"/>
      <c r="E5" s="410"/>
      <c r="F5" s="410"/>
      <c r="G5" s="410"/>
      <c r="H5" s="410"/>
      <c r="I5" s="410"/>
      <c r="J5" s="410"/>
      <c r="K5" s="410"/>
      <c r="L5" s="410"/>
      <c r="M5" s="410"/>
      <c r="N5" s="410"/>
      <c r="O5" s="410"/>
      <c r="P5" s="410"/>
      <c r="Q5" s="410"/>
      <c r="R5" s="410"/>
      <c r="S5" s="410"/>
      <c r="T5" s="410"/>
      <c r="U5" s="410"/>
      <c r="V5" s="409"/>
      <c r="W5" s="112"/>
    </row>
    <row r="6" spans="1:23" ht="10.5" customHeight="1" x14ac:dyDescent="0.2">
      <c r="A6" s="409"/>
      <c r="B6" s="410"/>
      <c r="C6" s="410"/>
      <c r="D6" s="410"/>
      <c r="E6" s="410"/>
      <c r="F6" s="410"/>
      <c r="G6" s="410"/>
      <c r="H6" s="410"/>
      <c r="I6" s="410"/>
      <c r="J6" s="410"/>
      <c r="K6" s="410"/>
      <c r="L6" s="410"/>
      <c r="M6" s="410"/>
      <c r="N6" s="410"/>
      <c r="O6" s="410"/>
      <c r="P6" s="410"/>
      <c r="Q6" s="410"/>
      <c r="R6" s="410"/>
      <c r="S6" s="410"/>
      <c r="T6" s="410"/>
      <c r="U6" s="410"/>
      <c r="V6" s="409"/>
      <c r="W6" s="112"/>
    </row>
    <row r="7" spans="1:23" ht="10.5" customHeight="1" x14ac:dyDescent="0.2">
      <c r="A7" s="409"/>
      <c r="B7" s="410"/>
      <c r="C7" s="410"/>
      <c r="D7" s="410"/>
      <c r="E7" s="410"/>
      <c r="F7" s="410"/>
      <c r="G7" s="410"/>
      <c r="H7" s="410"/>
      <c r="I7" s="410"/>
      <c r="J7" s="410"/>
      <c r="K7" s="410"/>
      <c r="L7" s="410"/>
      <c r="M7" s="410"/>
      <c r="N7" s="410"/>
      <c r="O7" s="410"/>
      <c r="P7" s="410"/>
      <c r="Q7" s="410"/>
      <c r="R7" s="410"/>
      <c r="S7" s="410"/>
      <c r="T7" s="410"/>
      <c r="U7" s="410"/>
      <c r="V7" s="409"/>
      <c r="W7" s="112"/>
    </row>
    <row r="8" spans="1:23" ht="10.5" customHeight="1" x14ac:dyDescent="0.2">
      <c r="A8" s="409"/>
      <c r="B8" s="410"/>
      <c r="C8" s="410"/>
      <c r="D8" s="410"/>
      <c r="E8" s="410"/>
      <c r="F8" s="410"/>
      <c r="G8" s="410"/>
      <c r="H8" s="410"/>
      <c r="I8" s="410"/>
      <c r="J8" s="410"/>
      <c r="K8" s="410"/>
      <c r="L8" s="410"/>
      <c r="M8" s="410"/>
      <c r="N8" s="410"/>
      <c r="O8" s="410"/>
      <c r="P8" s="410"/>
      <c r="Q8" s="410"/>
      <c r="R8" s="410"/>
      <c r="S8" s="410"/>
      <c r="T8" s="410"/>
      <c r="U8" s="410"/>
      <c r="V8" s="409"/>
      <c r="W8" s="112"/>
    </row>
    <row r="9" spans="1:23" ht="10.5" customHeight="1" x14ac:dyDescent="0.2">
      <c r="A9" s="409"/>
      <c r="B9" s="410"/>
      <c r="C9" s="410"/>
      <c r="D9" s="410"/>
      <c r="E9" s="410"/>
      <c r="F9" s="410"/>
      <c r="G9" s="410"/>
      <c r="H9" s="410"/>
      <c r="I9" s="410"/>
      <c r="J9" s="410"/>
      <c r="K9" s="410"/>
      <c r="L9" s="410"/>
      <c r="M9" s="410"/>
      <c r="N9" s="410"/>
      <c r="O9" s="410"/>
      <c r="P9" s="410"/>
      <c r="Q9" s="410"/>
      <c r="R9" s="410"/>
      <c r="S9" s="410"/>
      <c r="T9" s="410"/>
      <c r="U9" s="410"/>
      <c r="V9" s="409"/>
      <c r="W9" s="112"/>
    </row>
    <row r="10" spans="1:23" ht="10.5" customHeight="1" x14ac:dyDescent="0.2">
      <c r="A10" s="409"/>
      <c r="B10" s="410"/>
      <c r="C10" s="410"/>
      <c r="D10" s="410"/>
      <c r="E10" s="418"/>
      <c r="F10" s="418"/>
      <c r="G10" s="410"/>
      <c r="H10" s="410"/>
      <c r="I10" s="410"/>
      <c r="J10" s="410"/>
      <c r="K10" s="410"/>
      <c r="L10" s="410"/>
      <c r="M10" s="410"/>
      <c r="N10" s="410"/>
      <c r="O10" s="410"/>
      <c r="P10" s="410"/>
      <c r="Q10" s="410"/>
      <c r="R10" s="410"/>
      <c r="S10" s="410"/>
      <c r="T10" s="410"/>
      <c r="U10" s="410"/>
      <c r="V10" s="409"/>
      <c r="W10" s="112"/>
    </row>
    <row r="11" spans="1:23" ht="10.5" customHeight="1" x14ac:dyDescent="0.2">
      <c r="A11" s="409"/>
      <c r="B11" s="410"/>
      <c r="C11" s="410"/>
      <c r="D11" s="410"/>
      <c r="E11" s="418"/>
      <c r="F11" s="418"/>
      <c r="G11" s="410"/>
      <c r="H11" s="410"/>
      <c r="I11" s="410"/>
      <c r="J11" s="410"/>
      <c r="K11" s="410"/>
      <c r="L11" s="410"/>
      <c r="M11" s="410"/>
      <c r="N11" s="410"/>
      <c r="O11" s="410"/>
      <c r="P11" s="410"/>
      <c r="Q11" s="410"/>
      <c r="R11" s="410"/>
      <c r="S11" s="410"/>
      <c r="T11" s="410"/>
      <c r="U11" s="410"/>
      <c r="V11" s="409"/>
      <c r="W11" s="112"/>
    </row>
    <row r="12" spans="1:23" ht="10.5" customHeight="1" x14ac:dyDescent="0.2">
      <c r="A12" s="409"/>
      <c r="B12" s="410"/>
      <c r="C12" s="410"/>
      <c r="D12" s="410"/>
      <c r="E12" s="418"/>
      <c r="F12" s="418"/>
      <c r="G12" s="410"/>
      <c r="H12" s="410"/>
      <c r="I12" s="410"/>
      <c r="J12" s="410"/>
      <c r="K12" s="410"/>
      <c r="L12" s="410"/>
      <c r="M12" s="410"/>
      <c r="N12" s="410"/>
      <c r="O12" s="410"/>
      <c r="P12" s="410"/>
      <c r="Q12" s="410"/>
      <c r="R12" s="410"/>
      <c r="S12" s="410"/>
      <c r="T12" s="410"/>
      <c r="U12" s="410"/>
      <c r="V12" s="409"/>
      <c r="W12" s="112"/>
    </row>
    <row r="13" spans="1:23" ht="10.5" customHeight="1" x14ac:dyDescent="0.2">
      <c r="A13" s="409"/>
      <c r="B13" s="410"/>
      <c r="C13" s="410"/>
      <c r="D13" s="410"/>
      <c r="E13" s="418"/>
      <c r="F13" s="418"/>
      <c r="G13" s="410"/>
      <c r="H13" s="410"/>
      <c r="I13" s="410"/>
      <c r="J13" s="410"/>
      <c r="K13" s="410"/>
      <c r="L13" s="410"/>
      <c r="M13" s="410"/>
      <c r="N13" s="410"/>
      <c r="O13" s="410"/>
      <c r="P13" s="410"/>
      <c r="Q13" s="410"/>
      <c r="R13" s="410"/>
      <c r="S13" s="410"/>
      <c r="T13" s="410"/>
      <c r="U13" s="410"/>
      <c r="V13" s="409"/>
      <c r="W13" s="112"/>
    </row>
    <row r="14" spans="1:23" ht="10.5" customHeight="1" x14ac:dyDescent="0.2">
      <c r="A14" s="409"/>
      <c r="B14" s="410"/>
      <c r="C14" s="410"/>
      <c r="D14" s="410"/>
      <c r="E14" s="418"/>
      <c r="F14" s="418"/>
      <c r="G14" s="410"/>
      <c r="H14" s="410"/>
      <c r="I14" s="410"/>
      <c r="J14" s="410"/>
      <c r="K14" s="410"/>
      <c r="L14" s="410"/>
      <c r="M14" s="410"/>
      <c r="N14" s="410"/>
      <c r="O14" s="410"/>
      <c r="P14" s="410"/>
      <c r="Q14" s="410"/>
      <c r="R14" s="410"/>
      <c r="S14" s="410"/>
      <c r="T14" s="410"/>
      <c r="U14" s="410"/>
      <c r="V14" s="409"/>
      <c r="W14" s="112"/>
    </row>
    <row r="15" spans="1:23" ht="10.5" customHeight="1" x14ac:dyDescent="0.2">
      <c r="A15" s="409"/>
      <c r="B15" s="410"/>
      <c r="C15" s="410"/>
      <c r="D15" s="410"/>
      <c r="E15" s="418"/>
      <c r="F15" s="418"/>
      <c r="G15" s="410"/>
      <c r="H15" s="410"/>
      <c r="I15" s="410"/>
      <c r="J15" s="410"/>
      <c r="K15" s="410"/>
      <c r="L15" s="410"/>
      <c r="M15" s="410"/>
      <c r="N15" s="410"/>
      <c r="O15" s="410"/>
      <c r="P15" s="410"/>
      <c r="Q15" s="410"/>
      <c r="R15" s="410"/>
      <c r="S15" s="410"/>
      <c r="T15" s="410"/>
      <c r="U15" s="410"/>
      <c r="V15" s="409"/>
      <c r="W15" s="112"/>
    </row>
    <row r="16" spans="1:23" ht="10.5" customHeight="1" x14ac:dyDescent="0.2">
      <c r="A16" s="409"/>
      <c r="B16" s="410"/>
      <c r="C16" s="410"/>
      <c r="D16" s="410"/>
      <c r="E16" s="418"/>
      <c r="F16" s="418"/>
      <c r="G16" s="410"/>
      <c r="H16" s="410"/>
      <c r="I16" s="410"/>
      <c r="J16" s="410"/>
      <c r="K16" s="410"/>
      <c r="L16" s="410"/>
      <c r="M16" s="410"/>
      <c r="N16" s="410"/>
      <c r="O16" s="410"/>
      <c r="P16" s="410"/>
      <c r="Q16" s="410"/>
      <c r="R16" s="410"/>
      <c r="S16" s="410"/>
      <c r="T16" s="410"/>
      <c r="U16" s="410"/>
      <c r="V16" s="409"/>
      <c r="W16" s="112"/>
    </row>
    <row r="17" spans="1:23" ht="10.5" customHeight="1" x14ac:dyDescent="0.2">
      <c r="A17" s="409"/>
      <c r="B17" s="410"/>
      <c r="C17" s="410"/>
      <c r="D17" s="410"/>
      <c r="E17" s="418"/>
      <c r="F17" s="418"/>
      <c r="G17" s="410"/>
      <c r="H17" s="410"/>
      <c r="I17" s="410"/>
      <c r="J17" s="410"/>
      <c r="K17" s="410"/>
      <c r="L17" s="410"/>
      <c r="M17" s="410"/>
      <c r="N17" s="410"/>
      <c r="O17" s="410"/>
      <c r="P17" s="410"/>
      <c r="Q17" s="410"/>
      <c r="R17" s="410"/>
      <c r="S17" s="410"/>
      <c r="T17" s="410"/>
      <c r="U17" s="410"/>
      <c r="V17" s="409"/>
      <c r="W17" s="112"/>
    </row>
    <row r="18" spans="1:23" ht="10.5" customHeight="1" x14ac:dyDescent="0.4">
      <c r="A18" s="10"/>
      <c r="B18" s="19"/>
      <c r="C18" s="19"/>
      <c r="D18" s="19"/>
      <c r="E18" s="642"/>
      <c r="F18" s="642"/>
      <c r="G18" s="19"/>
      <c r="H18" s="19"/>
      <c r="I18" s="19"/>
      <c r="J18" s="19"/>
      <c r="K18" s="19"/>
      <c r="L18" s="19"/>
      <c r="M18" s="19"/>
      <c r="N18" s="19"/>
      <c r="O18" s="410"/>
      <c r="P18" s="410"/>
      <c r="Q18" s="410"/>
      <c r="R18" s="410"/>
      <c r="S18" s="410"/>
      <c r="T18" s="410"/>
      <c r="U18" s="410"/>
      <c r="V18" s="409"/>
      <c r="W18" s="112"/>
    </row>
    <row r="19" spans="1:23" ht="10.5" customHeight="1" x14ac:dyDescent="0.4">
      <c r="A19" s="10"/>
      <c r="B19" s="19"/>
      <c r="C19" s="19"/>
      <c r="D19" s="19"/>
      <c r="E19" s="642"/>
      <c r="F19" s="642"/>
      <c r="G19" s="19"/>
      <c r="H19" s="19"/>
      <c r="I19" s="19"/>
      <c r="J19" s="19"/>
      <c r="K19" s="19"/>
      <c r="L19" s="19"/>
      <c r="M19" s="19"/>
      <c r="N19" s="19"/>
      <c r="O19" s="410"/>
      <c r="P19" s="410"/>
      <c r="Q19" s="410"/>
      <c r="R19" s="410"/>
      <c r="S19" s="410"/>
      <c r="T19" s="410"/>
      <c r="U19" s="410"/>
      <c r="V19" s="409"/>
      <c r="W19" s="112"/>
    </row>
    <row r="20" spans="1:23" ht="10.5" customHeight="1" x14ac:dyDescent="0.4">
      <c r="A20" s="10"/>
      <c r="B20" s="19"/>
      <c r="C20" s="19"/>
      <c r="D20" s="19"/>
      <c r="E20" s="642"/>
      <c r="F20" s="642"/>
      <c r="G20" s="19"/>
      <c r="H20" s="19"/>
      <c r="I20" s="19"/>
      <c r="J20" s="19"/>
      <c r="K20" s="19"/>
      <c r="L20" s="19"/>
      <c r="M20" s="19"/>
      <c r="N20" s="19"/>
      <c r="O20" s="410"/>
      <c r="P20" s="410"/>
      <c r="Q20" s="410"/>
      <c r="R20" s="410"/>
      <c r="S20" s="410"/>
      <c r="T20" s="410"/>
      <c r="U20" s="410"/>
      <c r="V20" s="409"/>
      <c r="W20" s="112"/>
    </row>
    <row r="21" spans="1:23" ht="10.5" customHeight="1" x14ac:dyDescent="0.4">
      <c r="A21" s="10"/>
      <c r="B21" s="19"/>
      <c r="C21" s="19"/>
      <c r="D21" s="19"/>
      <c r="E21" s="642"/>
      <c r="F21" s="642"/>
      <c r="G21" s="19"/>
      <c r="H21" s="19"/>
      <c r="I21" s="19"/>
      <c r="J21" s="19"/>
      <c r="K21" s="19"/>
      <c r="L21" s="19"/>
      <c r="M21" s="19"/>
      <c r="N21" s="19"/>
      <c r="O21" s="410"/>
      <c r="P21" s="410"/>
      <c r="Q21" s="410"/>
      <c r="R21" s="410"/>
      <c r="S21" s="410"/>
      <c r="T21" s="410"/>
      <c r="U21" s="410"/>
      <c r="V21" s="409"/>
      <c r="W21" s="112"/>
    </row>
    <row r="22" spans="1:23" ht="10.5" customHeight="1" x14ac:dyDescent="0.4">
      <c r="A22" s="10"/>
      <c r="B22" s="19"/>
      <c r="C22" s="19"/>
      <c r="D22" s="19"/>
      <c r="E22" s="642"/>
      <c r="F22" s="642"/>
      <c r="G22" s="19"/>
      <c r="H22" s="19"/>
      <c r="I22" s="19"/>
      <c r="J22" s="19"/>
      <c r="K22" s="19"/>
      <c r="L22" s="19"/>
      <c r="M22" s="19"/>
      <c r="N22" s="19"/>
      <c r="O22" s="410"/>
      <c r="P22" s="410"/>
      <c r="Q22" s="410"/>
      <c r="R22" s="410"/>
      <c r="S22" s="410"/>
      <c r="T22" s="410"/>
      <c r="U22" s="410"/>
      <c r="V22" s="409"/>
      <c r="W22" s="112"/>
    </row>
    <row r="23" spans="1:23" ht="10.5" customHeight="1" x14ac:dyDescent="0.4">
      <c r="A23" s="10"/>
      <c r="B23" s="19"/>
      <c r="C23" s="19"/>
      <c r="D23" s="19"/>
      <c r="E23" s="642"/>
      <c r="F23" s="642"/>
      <c r="G23" s="19"/>
      <c r="H23" s="19"/>
      <c r="I23" s="19"/>
      <c r="J23" s="19"/>
      <c r="K23" s="19"/>
      <c r="L23" s="19"/>
      <c r="M23" s="19"/>
      <c r="N23" s="19"/>
      <c r="O23" s="410"/>
      <c r="P23" s="410"/>
      <c r="Q23" s="410"/>
      <c r="R23" s="410"/>
      <c r="S23" s="410"/>
      <c r="T23" s="410"/>
      <c r="U23" s="410"/>
      <c r="V23" s="409"/>
      <c r="W23" s="112"/>
    </row>
    <row r="24" spans="1:23" ht="10.5" customHeight="1" x14ac:dyDescent="0.4">
      <c r="A24" s="10"/>
      <c r="B24" s="19"/>
      <c r="C24" s="19"/>
      <c r="D24" s="19"/>
      <c r="E24" s="642"/>
      <c r="F24" s="642"/>
      <c r="G24" s="19"/>
      <c r="H24" s="19"/>
      <c r="I24" s="19"/>
      <c r="J24" s="19"/>
      <c r="K24" s="19"/>
      <c r="L24" s="19"/>
      <c r="M24" s="19"/>
      <c r="N24" s="19"/>
      <c r="O24" s="410"/>
      <c r="P24" s="410"/>
      <c r="Q24" s="410"/>
      <c r="R24" s="410"/>
      <c r="S24" s="410"/>
      <c r="T24" s="410"/>
      <c r="U24" s="410"/>
      <c r="V24" s="409"/>
      <c r="W24" s="112"/>
    </row>
    <row r="25" spans="1:23" ht="10.5" customHeight="1" x14ac:dyDescent="0.4">
      <c r="A25" s="10"/>
      <c r="B25" s="19"/>
      <c r="C25" s="19"/>
      <c r="D25" s="19"/>
      <c r="E25" s="642"/>
      <c r="F25" s="642"/>
      <c r="G25" s="19"/>
      <c r="H25" s="19"/>
      <c r="I25" s="19"/>
      <c r="J25" s="19"/>
      <c r="K25" s="19"/>
      <c r="L25" s="19"/>
      <c r="M25" s="19"/>
      <c r="N25" s="19"/>
      <c r="O25" s="410"/>
      <c r="P25" s="410"/>
      <c r="Q25" s="410"/>
      <c r="R25" s="410"/>
      <c r="S25" s="410"/>
      <c r="T25" s="410"/>
      <c r="U25" s="410"/>
      <c r="V25" s="409"/>
      <c r="W25" s="112"/>
    </row>
    <row r="26" spans="1:23" ht="10.5" customHeight="1" x14ac:dyDescent="0.4">
      <c r="A26" s="10"/>
      <c r="B26" s="19"/>
      <c r="C26" s="19"/>
      <c r="D26" s="19"/>
      <c r="E26" s="642"/>
      <c r="F26" s="642"/>
      <c r="G26" s="19"/>
      <c r="H26" s="19"/>
      <c r="I26" s="19"/>
      <c r="J26" s="19"/>
      <c r="K26" s="19"/>
      <c r="L26" s="19"/>
      <c r="M26" s="19"/>
      <c r="N26" s="19"/>
      <c r="O26" s="410"/>
      <c r="P26" s="410"/>
      <c r="Q26" s="410"/>
      <c r="R26" s="410"/>
      <c r="S26" s="410"/>
      <c r="T26" s="410"/>
      <c r="U26" s="410"/>
      <c r="V26" s="409"/>
      <c r="W26" s="112"/>
    </row>
    <row r="27" spans="1:23" ht="10.5" customHeight="1" x14ac:dyDescent="0.4">
      <c r="A27" s="10"/>
      <c r="B27" s="19"/>
      <c r="C27" s="19"/>
      <c r="D27" s="19"/>
      <c r="E27" s="642"/>
      <c r="F27" s="642"/>
      <c r="G27" s="19"/>
      <c r="H27" s="19"/>
      <c r="I27" s="19"/>
      <c r="J27" s="19"/>
      <c r="K27" s="19"/>
      <c r="L27" s="19"/>
      <c r="M27" s="19"/>
      <c r="N27" s="19"/>
      <c r="O27" s="411"/>
      <c r="P27" s="411"/>
      <c r="Q27" s="411"/>
      <c r="R27" s="411"/>
      <c r="S27" s="411"/>
      <c r="T27" s="411"/>
      <c r="U27" s="411"/>
      <c r="V27" s="412"/>
    </row>
    <row r="28" spans="1:23" ht="10.5" customHeight="1" x14ac:dyDescent="0.4">
      <c r="A28" s="10"/>
      <c r="B28" s="19"/>
      <c r="C28" s="19"/>
      <c r="D28" s="19"/>
      <c r="E28" s="642"/>
      <c r="F28" s="642"/>
      <c r="G28" s="19"/>
      <c r="H28" s="19"/>
      <c r="I28" s="19"/>
      <c r="J28" s="19"/>
      <c r="K28" s="19"/>
      <c r="L28" s="19"/>
      <c r="M28" s="19"/>
      <c r="N28" s="19"/>
      <c r="O28" s="411"/>
      <c r="P28" s="411"/>
      <c r="Q28" s="413"/>
      <c r="R28" s="413"/>
      <c r="S28" s="413"/>
      <c r="T28" s="413"/>
      <c r="U28" s="413"/>
      <c r="V28" s="412"/>
    </row>
    <row r="29" spans="1:23" ht="10.5" customHeight="1" x14ac:dyDescent="0.2">
      <c r="A29" s="20"/>
      <c r="B29" s="20"/>
      <c r="C29" s="20"/>
      <c r="D29" s="20"/>
      <c r="E29" s="642"/>
      <c r="F29" s="642"/>
      <c r="G29" s="20"/>
      <c r="H29" s="20"/>
      <c r="I29" s="20"/>
      <c r="J29" s="20"/>
      <c r="K29" s="20"/>
      <c r="L29" s="20"/>
      <c r="M29" s="20"/>
      <c r="N29" s="20"/>
      <c r="O29" s="413"/>
      <c r="P29" s="413"/>
      <c r="Q29" s="413"/>
      <c r="R29" s="413"/>
      <c r="S29" s="413"/>
      <c r="T29" s="413"/>
      <c r="U29" s="413"/>
      <c r="V29" s="412"/>
    </row>
    <row r="30" spans="1:23" ht="10.5" customHeight="1" x14ac:dyDescent="0.2">
      <c r="A30" s="20"/>
      <c r="B30" s="20"/>
      <c r="C30" s="20"/>
      <c r="D30" s="20"/>
      <c r="E30" s="642"/>
      <c r="F30" s="642"/>
      <c r="G30" s="20"/>
      <c r="H30" s="20"/>
      <c r="I30" s="20"/>
      <c r="J30" s="20"/>
      <c r="K30" s="20"/>
      <c r="L30" s="20"/>
      <c r="M30" s="20"/>
      <c r="N30" s="20"/>
      <c r="O30" s="413"/>
      <c r="P30" s="413"/>
      <c r="Q30" s="413"/>
      <c r="R30" s="413"/>
      <c r="S30" s="413"/>
      <c r="T30" s="413"/>
      <c r="U30" s="413"/>
      <c r="V30" s="412"/>
    </row>
    <row r="31" spans="1:23" ht="10.5" customHeight="1" x14ac:dyDescent="0.2">
      <c r="A31" s="20"/>
      <c r="B31" s="20"/>
      <c r="C31" s="20"/>
      <c r="D31" s="20"/>
      <c r="E31" s="642"/>
      <c r="F31" s="642"/>
      <c r="G31" s="20"/>
      <c r="H31" s="20"/>
      <c r="I31" s="20"/>
      <c r="J31" s="20"/>
      <c r="K31" s="20"/>
      <c r="L31" s="20"/>
      <c r="M31" s="20"/>
      <c r="N31" s="20"/>
      <c r="O31" s="413"/>
      <c r="P31" s="413"/>
      <c r="Q31" s="413"/>
      <c r="R31" s="413"/>
      <c r="S31" s="413"/>
      <c r="T31" s="413"/>
      <c r="U31" s="413"/>
      <c r="V31" s="412"/>
    </row>
    <row r="32" spans="1:23" ht="10.5" customHeight="1" x14ac:dyDescent="0.2">
      <c r="A32" s="20"/>
      <c r="B32" s="20"/>
      <c r="C32" s="20"/>
      <c r="D32" s="20"/>
      <c r="E32" s="642"/>
      <c r="F32" s="642"/>
      <c r="G32" s="20"/>
      <c r="H32" s="20"/>
      <c r="I32" s="20"/>
      <c r="J32" s="20"/>
      <c r="K32" s="20"/>
      <c r="L32" s="20"/>
      <c r="M32" s="20"/>
      <c r="N32" s="20"/>
      <c r="O32" s="413"/>
      <c r="P32" s="413"/>
      <c r="Q32" s="413"/>
      <c r="R32" s="413"/>
      <c r="S32" s="413"/>
      <c r="T32" s="413"/>
      <c r="U32" s="413"/>
      <c r="V32" s="412"/>
    </row>
    <row r="33" spans="1:22" ht="10.5" customHeight="1" x14ac:dyDescent="0.2">
      <c r="A33" s="20"/>
      <c r="B33" s="20"/>
      <c r="C33" s="20"/>
      <c r="D33" s="20"/>
      <c r="E33" s="642"/>
      <c r="F33" s="642"/>
      <c r="G33" s="20"/>
      <c r="H33" s="20"/>
      <c r="I33" s="20"/>
      <c r="J33" s="20"/>
      <c r="K33" s="20"/>
      <c r="L33" s="20"/>
      <c r="M33" s="20"/>
      <c r="N33" s="20"/>
      <c r="O33" s="413"/>
      <c r="P33" s="413"/>
      <c r="Q33" s="413"/>
      <c r="R33" s="413"/>
      <c r="S33" s="413"/>
      <c r="T33" s="413"/>
      <c r="U33" s="413"/>
      <c r="V33" s="412"/>
    </row>
    <row r="34" spans="1:22" ht="10.5" customHeight="1" x14ac:dyDescent="0.2">
      <c r="A34" s="20"/>
      <c r="B34" s="20"/>
      <c r="C34" s="20"/>
      <c r="D34" s="20"/>
      <c r="E34" s="642"/>
      <c r="F34" s="642"/>
      <c r="G34" s="20"/>
      <c r="H34" s="20"/>
      <c r="I34" s="20"/>
      <c r="J34" s="20"/>
      <c r="K34" s="20"/>
      <c r="L34" s="20"/>
      <c r="M34" s="20"/>
      <c r="N34" s="20"/>
      <c r="O34" s="413"/>
      <c r="P34" s="413"/>
      <c r="Q34" s="413"/>
      <c r="R34" s="413"/>
      <c r="S34" s="413"/>
      <c r="T34" s="413"/>
      <c r="U34" s="413"/>
      <c r="V34" s="412"/>
    </row>
    <row r="35" spans="1:22" ht="10.5" customHeight="1" x14ac:dyDescent="0.2">
      <c r="A35" s="20"/>
      <c r="B35" s="20"/>
      <c r="C35" s="20"/>
      <c r="D35" s="20"/>
      <c r="E35" s="642"/>
      <c r="F35" s="642"/>
      <c r="G35" s="20"/>
      <c r="H35" s="20"/>
      <c r="I35" s="20"/>
      <c r="J35" s="20"/>
      <c r="K35" s="20"/>
      <c r="L35" s="20"/>
      <c r="M35" s="20"/>
      <c r="N35" s="20"/>
      <c r="O35" s="413"/>
      <c r="P35" s="413"/>
      <c r="Q35" s="413"/>
      <c r="R35" s="413"/>
      <c r="S35" s="413"/>
      <c r="T35" s="413"/>
      <c r="U35" s="413"/>
      <c r="V35" s="412"/>
    </row>
    <row r="36" spans="1:22" ht="10.5" customHeight="1" x14ac:dyDescent="0.2">
      <c r="A36" s="20"/>
      <c r="B36" s="20"/>
      <c r="C36" s="20"/>
      <c r="D36" s="20"/>
      <c r="E36" s="642"/>
      <c r="F36" s="642"/>
      <c r="G36" s="20"/>
      <c r="H36" s="20"/>
      <c r="I36" s="20"/>
      <c r="J36" s="20"/>
      <c r="K36" s="20"/>
      <c r="L36" s="20"/>
      <c r="M36" s="20"/>
      <c r="N36" s="20"/>
      <c r="O36" s="413"/>
      <c r="P36" s="413"/>
      <c r="Q36" s="413"/>
      <c r="R36" s="413"/>
      <c r="S36" s="413"/>
      <c r="T36" s="413"/>
      <c r="U36" s="413"/>
      <c r="V36" s="412"/>
    </row>
    <row r="37" spans="1:22" ht="10.5" customHeight="1" x14ac:dyDescent="0.2">
      <c r="A37" s="20"/>
      <c r="B37" s="20"/>
      <c r="C37" s="20"/>
      <c r="D37" s="20"/>
      <c r="E37" s="642"/>
      <c r="F37" s="642"/>
      <c r="G37" s="20"/>
      <c r="H37" s="20"/>
      <c r="I37" s="20"/>
      <c r="J37" s="20"/>
      <c r="K37" s="20"/>
      <c r="L37" s="20"/>
      <c r="M37" s="20"/>
      <c r="N37" s="20"/>
      <c r="O37" s="413"/>
      <c r="P37" s="413"/>
      <c r="Q37" s="413"/>
      <c r="R37" s="413"/>
      <c r="S37" s="413"/>
      <c r="T37" s="413"/>
      <c r="U37" s="413"/>
      <c r="V37" s="412"/>
    </row>
    <row r="38" spans="1:22" ht="10.5" customHeight="1" x14ac:dyDescent="0.2">
      <c r="A38" s="20"/>
      <c r="B38" s="20"/>
      <c r="C38" s="20"/>
      <c r="D38" s="20"/>
      <c r="E38" s="642"/>
      <c r="F38" s="642"/>
      <c r="G38" s="20"/>
      <c r="H38" s="20"/>
      <c r="I38" s="20"/>
      <c r="J38" s="20"/>
      <c r="K38" s="20"/>
      <c r="L38" s="20"/>
      <c r="M38" s="20"/>
      <c r="N38" s="20"/>
      <c r="O38" s="413"/>
      <c r="P38" s="413"/>
      <c r="Q38" s="413"/>
      <c r="R38" s="413"/>
      <c r="S38" s="413"/>
      <c r="T38" s="413"/>
      <c r="U38" s="413"/>
      <c r="V38" s="412"/>
    </row>
    <row r="39" spans="1:22" ht="10.5" customHeight="1" x14ac:dyDescent="0.2">
      <c r="A39" s="20"/>
      <c r="B39" s="20"/>
      <c r="C39" s="20"/>
      <c r="D39" s="20"/>
      <c r="E39" s="642"/>
      <c r="F39" s="642"/>
      <c r="G39" s="20"/>
      <c r="H39" s="20"/>
      <c r="I39" s="20"/>
      <c r="J39" s="20"/>
      <c r="K39" s="20"/>
      <c r="L39" s="20"/>
      <c r="M39" s="20"/>
      <c r="N39" s="20"/>
      <c r="O39" s="413"/>
      <c r="P39" s="413"/>
      <c r="Q39" s="413"/>
      <c r="R39" s="413"/>
      <c r="S39" s="413"/>
      <c r="T39" s="413"/>
      <c r="U39" s="413"/>
      <c r="V39" s="412"/>
    </row>
    <row r="40" spans="1:22" ht="10.5" customHeight="1" x14ac:dyDescent="0.2">
      <c r="A40" s="20"/>
      <c r="B40" s="20"/>
      <c r="C40" s="20"/>
      <c r="D40" s="20"/>
      <c r="E40" s="642"/>
      <c r="F40" s="642"/>
      <c r="G40" s="20"/>
      <c r="H40" s="20"/>
      <c r="I40" s="20"/>
      <c r="J40" s="20"/>
      <c r="K40" s="20"/>
      <c r="L40" s="20"/>
      <c r="M40" s="20"/>
      <c r="N40" s="20"/>
      <c r="O40" s="411"/>
      <c r="P40" s="411"/>
      <c r="Q40" s="411"/>
      <c r="R40" s="411"/>
      <c r="S40" s="411"/>
      <c r="T40" s="411"/>
      <c r="U40" s="411"/>
      <c r="V40" s="412"/>
    </row>
    <row r="41" spans="1:22" ht="10.5" customHeight="1" x14ac:dyDescent="0.2">
      <c r="A41" s="21"/>
      <c r="B41" s="18"/>
      <c r="C41" s="18"/>
      <c r="D41" s="18"/>
      <c r="E41" s="642"/>
      <c r="F41" s="642"/>
      <c r="G41" s="18"/>
      <c r="H41" s="18"/>
      <c r="I41" s="18"/>
      <c r="J41" s="18"/>
      <c r="K41" s="18"/>
      <c r="L41" s="18"/>
      <c r="M41" s="18"/>
      <c r="N41" s="20"/>
      <c r="O41" s="411"/>
      <c r="P41" s="411"/>
      <c r="Q41" s="413"/>
      <c r="R41" s="413"/>
      <c r="S41" s="413"/>
      <c r="T41" s="413"/>
      <c r="U41" s="413"/>
      <c r="V41" s="412"/>
    </row>
    <row r="42" spans="1:22" ht="10.5" customHeight="1" x14ac:dyDescent="0.2">
      <c r="A42" s="20"/>
      <c r="B42" s="20"/>
      <c r="C42" s="20"/>
      <c r="D42" s="20"/>
      <c r="E42" s="642"/>
      <c r="F42" s="642"/>
      <c r="G42" s="20"/>
      <c r="H42" s="20"/>
      <c r="I42" s="20"/>
      <c r="J42" s="20"/>
      <c r="K42" s="20"/>
      <c r="L42" s="20"/>
      <c r="M42" s="20"/>
      <c r="N42" s="20"/>
      <c r="O42" s="413"/>
      <c r="P42" s="413"/>
      <c r="Q42" s="413"/>
      <c r="R42" s="413"/>
      <c r="S42" s="413"/>
      <c r="T42" s="413"/>
      <c r="U42" s="413"/>
      <c r="V42" s="412"/>
    </row>
    <row r="43" spans="1:22" ht="10.5" customHeight="1" x14ac:dyDescent="0.2">
      <c r="A43" s="20"/>
      <c r="B43" s="20"/>
      <c r="C43" s="20"/>
      <c r="D43" s="20"/>
      <c r="E43" s="642"/>
      <c r="F43" s="642"/>
      <c r="G43" s="20"/>
      <c r="H43" s="20"/>
      <c r="I43" s="20"/>
      <c r="J43" s="20"/>
      <c r="K43" s="20"/>
      <c r="L43" s="20"/>
      <c r="M43" s="20"/>
      <c r="N43" s="20"/>
      <c r="O43" s="413"/>
      <c r="P43" s="413"/>
      <c r="Q43" s="413"/>
      <c r="R43" s="413"/>
      <c r="S43" s="413"/>
      <c r="T43" s="413"/>
      <c r="U43" s="413"/>
      <c r="V43" s="412"/>
    </row>
    <row r="44" spans="1:22" ht="10.5" customHeight="1" x14ac:dyDescent="0.2">
      <c r="A44" s="21"/>
      <c r="B44" s="18"/>
      <c r="C44" s="18"/>
      <c r="D44" s="18"/>
      <c r="E44" s="642"/>
      <c r="F44" s="642"/>
      <c r="G44" s="18"/>
      <c r="H44" s="18"/>
      <c r="I44" s="18"/>
      <c r="J44" s="18"/>
      <c r="K44" s="18"/>
      <c r="L44" s="18"/>
      <c r="M44" s="18"/>
      <c r="N44" s="20"/>
      <c r="O44" s="413"/>
      <c r="P44" s="413"/>
      <c r="Q44" s="413"/>
      <c r="R44" s="413"/>
      <c r="S44" s="413"/>
      <c r="T44" s="413"/>
      <c r="U44" s="413"/>
      <c r="V44" s="412"/>
    </row>
    <row r="45" spans="1:22" ht="10.5" customHeight="1" x14ac:dyDescent="0.2">
      <c r="A45" s="21"/>
      <c r="B45" s="18"/>
      <c r="C45" s="18"/>
      <c r="D45" s="18"/>
      <c r="E45" s="642"/>
      <c r="F45" s="642"/>
      <c r="G45" s="18"/>
      <c r="H45" s="18"/>
      <c r="I45" s="18"/>
      <c r="J45" s="18"/>
      <c r="K45" s="18"/>
      <c r="L45" s="18"/>
      <c r="M45" s="18"/>
      <c r="N45" s="20"/>
      <c r="O45" s="413"/>
      <c r="P45" s="413"/>
      <c r="Q45" s="413"/>
      <c r="R45" s="413"/>
      <c r="S45" s="413"/>
      <c r="T45" s="413"/>
      <c r="U45" s="413"/>
      <c r="V45" s="412"/>
    </row>
    <row r="46" spans="1:22" ht="10.5" customHeight="1" x14ac:dyDescent="0.2">
      <c r="A46" s="21"/>
      <c r="B46" s="643"/>
      <c r="C46" s="643"/>
      <c r="D46" s="643"/>
      <c r="E46" s="643"/>
      <c r="F46" s="643"/>
      <c r="G46" s="643"/>
      <c r="H46" s="643"/>
      <c r="I46" s="643"/>
      <c r="J46" s="643"/>
      <c r="K46" s="643"/>
      <c r="L46" s="643"/>
      <c r="M46" s="643"/>
      <c r="N46" s="20"/>
      <c r="O46" s="413"/>
      <c r="P46" s="413"/>
      <c r="Q46" s="413"/>
      <c r="R46" s="413"/>
      <c r="S46" s="413"/>
      <c r="T46" s="413"/>
      <c r="U46" s="413"/>
      <c r="V46" s="412"/>
    </row>
    <row r="47" spans="1:22" ht="10.5" customHeight="1" x14ac:dyDescent="0.2">
      <c r="A47" s="21"/>
      <c r="B47" s="643"/>
      <c r="C47" s="643"/>
      <c r="D47" s="643"/>
      <c r="E47" s="643"/>
      <c r="F47" s="643"/>
      <c r="G47" s="643"/>
      <c r="H47" s="643"/>
      <c r="I47" s="643"/>
      <c r="J47" s="643"/>
      <c r="K47" s="643"/>
      <c r="L47" s="643"/>
      <c r="M47" s="643"/>
      <c r="N47" s="20"/>
      <c r="O47" s="413"/>
      <c r="P47" s="413"/>
      <c r="Q47" s="413"/>
      <c r="R47" s="413"/>
      <c r="S47" s="413"/>
      <c r="T47" s="413"/>
      <c r="U47" s="413"/>
      <c r="V47" s="412"/>
    </row>
    <row r="48" spans="1:22" ht="10.5" customHeight="1" x14ac:dyDescent="0.2">
      <c r="A48" s="21"/>
      <c r="B48" s="643"/>
      <c r="C48" s="643"/>
      <c r="D48" s="643"/>
      <c r="E48" s="643"/>
      <c r="F48" s="643"/>
      <c r="G48" s="643"/>
      <c r="H48" s="643"/>
      <c r="I48" s="643"/>
      <c r="J48" s="643"/>
      <c r="K48" s="643"/>
      <c r="L48" s="643"/>
      <c r="M48" s="643"/>
      <c r="N48" s="20"/>
      <c r="O48" s="413"/>
      <c r="P48" s="413"/>
      <c r="Q48" s="413"/>
      <c r="R48" s="413"/>
      <c r="S48" s="413"/>
      <c r="T48" s="413"/>
      <c r="U48" s="413"/>
      <c r="V48" s="412"/>
    </row>
    <row r="49" spans="1:46" ht="10.5" customHeight="1" x14ac:dyDescent="0.2">
      <c r="A49" s="21"/>
      <c r="B49" s="643"/>
      <c r="C49" s="643"/>
      <c r="D49" s="643"/>
      <c r="E49" s="643"/>
      <c r="F49" s="643"/>
      <c r="G49" s="643"/>
      <c r="H49" s="643"/>
      <c r="I49" s="643"/>
      <c r="J49" s="643"/>
      <c r="K49" s="643"/>
      <c r="L49" s="643"/>
      <c r="M49" s="643"/>
      <c r="N49" s="20"/>
      <c r="O49" s="413"/>
      <c r="P49" s="414"/>
      <c r="Q49" s="414"/>
      <c r="R49" s="414"/>
      <c r="S49" s="414"/>
      <c r="T49" s="414"/>
      <c r="U49" s="414"/>
      <c r="V49" s="414"/>
    </row>
    <row r="50" spans="1:46" ht="10.5" customHeight="1" x14ac:dyDescent="0.2">
      <c r="A50" s="21"/>
      <c r="B50" s="643"/>
      <c r="C50" s="643"/>
      <c r="D50" s="643"/>
      <c r="E50" s="643"/>
      <c r="F50" s="643"/>
      <c r="G50" s="643"/>
      <c r="H50" s="643"/>
      <c r="I50" s="643"/>
      <c r="J50" s="643"/>
      <c r="K50" s="643"/>
      <c r="L50" s="643"/>
      <c r="M50" s="643"/>
      <c r="N50" s="20"/>
      <c r="O50" s="413"/>
      <c r="P50" s="414"/>
      <c r="Q50" s="414"/>
      <c r="R50" s="414"/>
      <c r="S50" s="414"/>
      <c r="T50" s="414"/>
      <c r="U50" s="414"/>
      <c r="V50" s="414"/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4"/>
      <c r="AI50" s="414"/>
      <c r="AJ50" s="414"/>
      <c r="AK50" s="414"/>
      <c r="AL50" s="414"/>
      <c r="AM50" s="414"/>
      <c r="AN50" s="414"/>
      <c r="AO50" s="414"/>
      <c r="AP50" s="414"/>
      <c r="AQ50" s="414"/>
      <c r="AR50" s="414"/>
      <c r="AS50" s="414"/>
      <c r="AT50" s="414"/>
    </row>
    <row r="51" spans="1:46" ht="10.5" customHeight="1" x14ac:dyDescent="0.2">
      <c r="A51" s="2"/>
      <c r="B51" s="643"/>
      <c r="C51" s="643"/>
      <c r="D51" s="643"/>
      <c r="E51" s="643"/>
      <c r="F51" s="643"/>
      <c r="G51" s="643"/>
      <c r="H51" s="643"/>
      <c r="I51" s="643"/>
      <c r="J51" s="643"/>
      <c r="K51" s="643"/>
      <c r="L51" s="643"/>
      <c r="M51" s="643"/>
      <c r="N51" s="20"/>
      <c r="O51" s="413"/>
      <c r="P51" s="415"/>
      <c r="Q51" s="415"/>
      <c r="R51" s="415"/>
      <c r="S51" s="415"/>
      <c r="T51" s="415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5"/>
      <c r="AJ51" s="415"/>
      <c r="AK51" s="415"/>
      <c r="AL51" s="415"/>
      <c r="AM51" s="415"/>
      <c r="AN51" s="415"/>
      <c r="AO51" s="415"/>
      <c r="AP51" s="415"/>
      <c r="AQ51" s="415"/>
      <c r="AR51" s="415"/>
      <c r="AS51" s="415"/>
      <c r="AT51" s="415"/>
    </row>
    <row r="52" spans="1:46" ht="10.5" customHeight="1" x14ac:dyDescent="0.2">
      <c r="A52" s="2"/>
      <c r="B52" s="643"/>
      <c r="C52" s="643"/>
      <c r="D52" s="643"/>
      <c r="E52" s="643"/>
      <c r="F52" s="643"/>
      <c r="G52" s="643"/>
      <c r="H52" s="643"/>
      <c r="I52" s="643"/>
      <c r="J52" s="643"/>
      <c r="K52" s="643"/>
      <c r="L52" s="643"/>
      <c r="M52" s="643"/>
      <c r="N52" s="20"/>
      <c r="O52" s="413"/>
      <c r="P52" s="415"/>
      <c r="Q52" s="415"/>
      <c r="R52" s="415"/>
      <c r="S52" s="415"/>
      <c r="T52" s="415"/>
      <c r="U52" s="415"/>
      <c r="V52" s="415"/>
      <c r="W52" s="415"/>
      <c r="X52" s="415"/>
      <c r="Y52" s="415"/>
      <c r="Z52" s="415"/>
      <c r="AA52" s="415"/>
      <c r="AB52" s="415"/>
      <c r="AC52" s="415"/>
      <c r="AD52" s="415"/>
      <c r="AE52" s="415"/>
      <c r="AF52" s="415"/>
      <c r="AG52" s="415"/>
      <c r="AH52" s="415"/>
      <c r="AI52" s="415"/>
      <c r="AJ52" s="415"/>
      <c r="AK52" s="415"/>
      <c r="AL52" s="415"/>
      <c r="AM52" s="415"/>
      <c r="AN52" s="415"/>
      <c r="AO52" s="415"/>
      <c r="AP52" s="415"/>
      <c r="AQ52" s="415"/>
      <c r="AR52" s="415"/>
      <c r="AS52" s="415"/>
      <c r="AT52" s="415"/>
    </row>
    <row r="53" spans="1:46" ht="10.5" customHeight="1" x14ac:dyDescent="0.2">
      <c r="A53" s="22"/>
      <c r="B53" s="22"/>
      <c r="C53" s="22"/>
      <c r="D53" s="22"/>
      <c r="E53" s="642"/>
      <c r="F53" s="642"/>
      <c r="G53" s="22"/>
      <c r="H53" s="22"/>
      <c r="I53" s="22"/>
      <c r="J53" s="22"/>
      <c r="K53" s="4"/>
      <c r="L53" s="22"/>
      <c r="M53" s="22"/>
      <c r="N53" s="20"/>
      <c r="O53" s="413"/>
      <c r="T53" s="415"/>
      <c r="U53" s="415"/>
      <c r="V53" s="415"/>
      <c r="W53" s="415"/>
      <c r="X53" s="415"/>
      <c r="Y53" s="415"/>
      <c r="Z53" s="415"/>
      <c r="AA53" s="415"/>
      <c r="AB53" s="415"/>
      <c r="AC53" s="415"/>
      <c r="AD53" s="415"/>
      <c r="AE53" s="415"/>
      <c r="AF53" s="415"/>
      <c r="AG53" s="415"/>
      <c r="AH53" s="415"/>
      <c r="AI53" s="415"/>
      <c r="AJ53" s="415"/>
      <c r="AK53" s="415"/>
      <c r="AL53" s="415"/>
      <c r="AM53" s="415"/>
      <c r="AN53" s="415"/>
      <c r="AO53" s="415"/>
      <c r="AP53" s="415"/>
      <c r="AQ53" s="415"/>
      <c r="AR53" s="415"/>
      <c r="AS53" s="415"/>
      <c r="AT53" s="415"/>
    </row>
    <row r="54" spans="1:46" ht="10.5" customHeight="1" x14ac:dyDescent="0.2">
      <c r="A54" s="22"/>
      <c r="B54" s="22"/>
      <c r="C54" s="22"/>
      <c r="D54" s="22"/>
      <c r="E54" s="642"/>
      <c r="F54" s="642"/>
      <c r="G54" s="22"/>
      <c r="H54" s="22"/>
      <c r="I54" s="22"/>
      <c r="J54" s="22"/>
      <c r="K54" s="4"/>
      <c r="L54" s="22"/>
      <c r="M54" s="22"/>
      <c r="N54" s="20"/>
      <c r="O54" s="413"/>
      <c r="T54" s="415"/>
      <c r="U54" s="415"/>
      <c r="V54" s="415"/>
      <c r="W54" s="415"/>
      <c r="X54" s="415"/>
      <c r="Y54" s="415"/>
      <c r="Z54" s="415"/>
      <c r="AA54" s="415"/>
      <c r="AB54" s="415"/>
      <c r="AC54" s="415"/>
      <c r="AD54" s="415"/>
      <c r="AE54" s="415"/>
      <c r="AF54" s="415"/>
      <c r="AG54" s="415"/>
      <c r="AH54" s="415"/>
      <c r="AI54" s="415"/>
      <c r="AJ54" s="415"/>
      <c r="AK54" s="415"/>
      <c r="AL54" s="415"/>
      <c r="AM54" s="415"/>
      <c r="AN54" s="415"/>
      <c r="AO54" s="415"/>
      <c r="AP54" s="415"/>
      <c r="AQ54" s="415"/>
      <c r="AR54" s="415"/>
      <c r="AS54" s="415"/>
      <c r="AT54" s="415"/>
    </row>
    <row r="55" spans="1:46" ht="10.5" customHeight="1" x14ac:dyDescent="0.2">
      <c r="A55" s="22"/>
      <c r="B55" s="22"/>
      <c r="C55" s="22"/>
      <c r="D55" s="22"/>
      <c r="E55" s="642"/>
      <c r="F55" s="642"/>
      <c r="G55" s="22"/>
      <c r="H55" s="22"/>
      <c r="I55" s="22"/>
      <c r="J55" s="22"/>
      <c r="K55" s="4"/>
      <c r="L55" s="4"/>
      <c r="M55" s="4"/>
      <c r="N55" s="20"/>
      <c r="O55" s="413"/>
      <c r="T55" s="415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5"/>
      <c r="AJ55" s="415"/>
      <c r="AK55" s="415"/>
      <c r="AL55" s="415"/>
      <c r="AM55" s="415"/>
      <c r="AN55" s="415"/>
      <c r="AO55" s="415"/>
      <c r="AP55" s="415"/>
      <c r="AQ55" s="415"/>
      <c r="AR55" s="415"/>
      <c r="AS55" s="415"/>
      <c r="AT55" s="415"/>
    </row>
    <row r="56" spans="1:46" ht="10.5" customHeight="1" x14ac:dyDescent="0.2">
      <c r="A56" s="22"/>
      <c r="B56" s="22"/>
      <c r="C56" s="22"/>
      <c r="D56" s="22"/>
      <c r="E56" s="642"/>
      <c r="F56" s="642"/>
      <c r="G56" s="22"/>
      <c r="H56" s="22"/>
      <c r="I56" s="22"/>
      <c r="J56" s="22"/>
      <c r="K56" s="4"/>
      <c r="L56" s="4"/>
      <c r="M56" s="4"/>
      <c r="N56" s="20"/>
      <c r="O56" s="413"/>
      <c r="T56" s="415"/>
      <c r="U56" s="415"/>
      <c r="V56" s="415"/>
      <c r="W56" s="415"/>
      <c r="X56" s="415"/>
      <c r="Y56" s="415"/>
      <c r="Z56" s="415"/>
      <c r="AA56" s="415"/>
      <c r="AB56" s="415"/>
      <c r="AC56" s="415"/>
      <c r="AD56" s="415"/>
      <c r="AE56" s="415"/>
      <c r="AF56" s="415"/>
      <c r="AG56" s="415"/>
      <c r="AH56" s="415"/>
      <c r="AI56" s="415"/>
      <c r="AJ56" s="415"/>
      <c r="AK56" s="415"/>
      <c r="AL56" s="415"/>
      <c r="AM56" s="415"/>
      <c r="AN56" s="415"/>
      <c r="AO56" s="415"/>
      <c r="AP56" s="415"/>
      <c r="AQ56" s="415"/>
      <c r="AR56" s="415"/>
      <c r="AS56" s="415"/>
      <c r="AT56" s="415"/>
    </row>
    <row r="57" spans="1:46" ht="10.5" customHeight="1" x14ac:dyDescent="0.2">
      <c r="A57" s="22"/>
      <c r="B57" s="22"/>
      <c r="C57" s="22"/>
      <c r="D57" s="22"/>
      <c r="E57" s="642"/>
      <c r="F57" s="642"/>
      <c r="G57" s="22"/>
      <c r="H57" s="22"/>
      <c r="I57" s="22"/>
      <c r="J57" s="22"/>
      <c r="K57" s="4"/>
      <c r="L57" s="4"/>
      <c r="M57" s="4"/>
      <c r="N57" s="20"/>
      <c r="O57" s="413"/>
      <c r="T57" s="416"/>
      <c r="U57" s="416"/>
      <c r="V57" s="416"/>
      <c r="W57" s="416"/>
      <c r="X57" s="416"/>
      <c r="Y57" s="416"/>
      <c r="Z57" s="416"/>
      <c r="AA57" s="416"/>
      <c r="AB57" s="416"/>
      <c r="AC57" s="416"/>
      <c r="AD57" s="416"/>
      <c r="AE57" s="416"/>
      <c r="AF57" s="416"/>
      <c r="AG57" s="416"/>
      <c r="AH57" s="416"/>
      <c r="AI57" s="416"/>
      <c r="AJ57" s="416"/>
      <c r="AK57" s="416"/>
      <c r="AL57" s="416"/>
      <c r="AM57" s="416"/>
      <c r="AN57" s="416"/>
      <c r="AO57" s="416"/>
      <c r="AP57" s="416"/>
      <c r="AQ57" s="416"/>
      <c r="AR57" s="416"/>
      <c r="AS57" s="416"/>
      <c r="AT57" s="416"/>
    </row>
    <row r="58" spans="1:46" ht="10.5" customHeight="1" x14ac:dyDescent="0.2">
      <c r="A58" s="22"/>
      <c r="B58" s="22"/>
      <c r="C58" s="22"/>
      <c r="D58" s="22"/>
      <c r="E58" s="642"/>
      <c r="F58" s="642"/>
      <c r="G58" s="22"/>
      <c r="H58" s="22"/>
      <c r="I58" s="22"/>
      <c r="J58" s="22"/>
      <c r="K58" s="4"/>
      <c r="L58" s="4"/>
      <c r="M58" s="4"/>
      <c r="N58" s="20"/>
      <c r="O58" s="413"/>
      <c r="T58" s="416"/>
      <c r="U58" s="416"/>
      <c r="V58" s="416"/>
      <c r="W58" s="416"/>
      <c r="X58" s="416"/>
      <c r="Y58" s="416"/>
      <c r="Z58" s="416"/>
      <c r="AA58" s="416"/>
      <c r="AB58" s="416"/>
      <c r="AC58" s="416"/>
      <c r="AD58" s="416"/>
      <c r="AE58" s="416"/>
      <c r="AF58" s="416"/>
      <c r="AG58" s="416"/>
      <c r="AH58" s="416"/>
      <c r="AI58" s="416"/>
      <c r="AJ58" s="416"/>
      <c r="AK58" s="416"/>
      <c r="AL58" s="416"/>
      <c r="AM58" s="416"/>
      <c r="AN58" s="416"/>
      <c r="AO58" s="416"/>
      <c r="AP58" s="416"/>
      <c r="AQ58" s="416"/>
      <c r="AR58" s="416"/>
      <c r="AS58" s="416"/>
      <c r="AT58" s="416"/>
    </row>
    <row r="59" spans="1:46" ht="10.5" customHeight="1" x14ac:dyDescent="0.2">
      <c r="A59" s="6"/>
      <c r="B59" s="6"/>
      <c r="C59" s="6"/>
      <c r="D59" s="6"/>
      <c r="E59" s="642"/>
      <c r="F59" s="642"/>
      <c r="G59" s="6"/>
      <c r="H59" s="6"/>
      <c r="I59" s="6"/>
      <c r="J59" s="6"/>
      <c r="K59" s="4"/>
      <c r="L59" s="4"/>
      <c r="M59" s="4"/>
      <c r="N59" s="4"/>
      <c r="O59" s="413"/>
      <c r="T59" s="416"/>
      <c r="U59" s="416"/>
      <c r="V59" s="416"/>
      <c r="W59" s="416"/>
      <c r="X59" s="416"/>
      <c r="Y59" s="416"/>
      <c r="Z59" s="416"/>
      <c r="AA59" s="416"/>
      <c r="AB59" s="416"/>
      <c r="AC59" s="416"/>
      <c r="AD59" s="416"/>
      <c r="AE59" s="416"/>
      <c r="AF59" s="416"/>
      <c r="AG59" s="416"/>
      <c r="AH59" s="416"/>
      <c r="AI59" s="416"/>
      <c r="AJ59" s="416"/>
      <c r="AK59" s="416"/>
      <c r="AL59" s="416"/>
      <c r="AM59" s="416"/>
      <c r="AN59" s="416"/>
      <c r="AO59" s="416"/>
      <c r="AP59" s="416"/>
      <c r="AQ59" s="416"/>
      <c r="AR59" s="416"/>
      <c r="AS59" s="416"/>
      <c r="AT59" s="416"/>
    </row>
    <row r="60" spans="1:46" ht="10.5" customHeight="1" x14ac:dyDescent="0.2">
      <c r="A60" s="6"/>
      <c r="B60" s="6"/>
      <c r="C60" s="6"/>
      <c r="D60" s="6"/>
      <c r="E60" s="642"/>
      <c r="F60" s="642"/>
      <c r="G60" s="6"/>
      <c r="H60" s="6"/>
      <c r="I60" s="6"/>
      <c r="J60" s="6"/>
      <c r="K60" s="4"/>
      <c r="L60" s="4"/>
      <c r="M60" s="4"/>
      <c r="N60" s="4"/>
      <c r="O60" s="413"/>
      <c r="P60" s="417"/>
      <c r="Q60" s="417"/>
      <c r="R60" s="417"/>
      <c r="S60" s="417"/>
      <c r="T60" s="417"/>
      <c r="U60" s="417"/>
      <c r="V60" s="417"/>
      <c r="W60" s="417"/>
      <c r="X60" s="417"/>
      <c r="Y60" s="417"/>
      <c r="Z60" s="417"/>
      <c r="AA60" s="417"/>
      <c r="AB60" s="417"/>
      <c r="AC60" s="417"/>
      <c r="AD60" s="417"/>
      <c r="AE60" s="417"/>
      <c r="AF60" s="417"/>
      <c r="AG60" s="417"/>
      <c r="AH60" s="417"/>
      <c r="AI60" s="417"/>
      <c r="AJ60" s="417"/>
      <c r="AK60" s="417"/>
      <c r="AL60" s="417"/>
      <c r="AM60" s="417"/>
      <c r="AN60" s="417"/>
      <c r="AO60" s="417"/>
      <c r="AP60" s="417"/>
      <c r="AQ60" s="417"/>
      <c r="AR60" s="417"/>
      <c r="AS60" s="417"/>
      <c r="AT60" s="417"/>
    </row>
    <row r="61" spans="1:46" ht="10.5" customHeight="1" x14ac:dyDescent="0.2">
      <c r="A61" s="6"/>
      <c r="B61" s="6"/>
      <c r="C61" s="6"/>
      <c r="D61" s="6"/>
      <c r="E61" s="642"/>
      <c r="F61" s="642"/>
      <c r="G61" s="6"/>
      <c r="H61" s="6"/>
      <c r="I61" s="6"/>
      <c r="J61" s="6"/>
      <c r="K61" s="4"/>
      <c r="L61" s="4"/>
      <c r="M61" s="4"/>
      <c r="N61" s="4"/>
      <c r="O61" s="413"/>
      <c r="P61" s="414"/>
      <c r="Q61" s="414"/>
      <c r="R61" s="414"/>
      <c r="S61" s="414"/>
      <c r="T61" s="414"/>
      <c r="U61" s="414"/>
      <c r="V61" s="414"/>
      <c r="W61" s="414"/>
      <c r="X61" s="414"/>
      <c r="Y61" s="414"/>
      <c r="Z61" s="414"/>
      <c r="AA61" s="414"/>
      <c r="AB61" s="414"/>
      <c r="AC61" s="414"/>
      <c r="AD61" s="414"/>
      <c r="AE61" s="414"/>
      <c r="AF61" s="414"/>
      <c r="AG61" s="414"/>
      <c r="AH61" s="414"/>
      <c r="AI61" s="414"/>
      <c r="AJ61" s="414"/>
      <c r="AK61" s="414"/>
      <c r="AL61" s="414"/>
      <c r="AM61" s="414"/>
      <c r="AN61" s="414"/>
      <c r="AO61" s="414"/>
      <c r="AP61" s="414"/>
      <c r="AQ61" s="414"/>
      <c r="AR61" s="414"/>
      <c r="AS61" s="414"/>
      <c r="AT61" s="414"/>
    </row>
    <row r="62" spans="1:46" ht="10.5" customHeight="1" x14ac:dyDescent="0.2">
      <c r="A62" s="419"/>
      <c r="B62" s="419"/>
      <c r="C62" s="419"/>
      <c r="D62" s="419"/>
      <c r="E62" s="642"/>
      <c r="F62" s="642"/>
      <c r="G62" s="419"/>
      <c r="H62" s="419"/>
      <c r="I62" s="419"/>
      <c r="J62" s="419"/>
      <c r="K62" s="419"/>
      <c r="L62" s="419"/>
      <c r="M62" s="419"/>
      <c r="N62" s="419"/>
      <c r="O62" s="413"/>
      <c r="P62" s="415"/>
      <c r="Q62" s="415"/>
      <c r="R62" s="415"/>
      <c r="S62" s="415"/>
      <c r="T62" s="415"/>
      <c r="U62" s="415"/>
      <c r="V62" s="415"/>
      <c r="W62" s="415"/>
      <c r="X62" s="415"/>
      <c r="Y62" s="415"/>
      <c r="Z62" s="415"/>
      <c r="AA62" s="415"/>
      <c r="AB62" s="415"/>
      <c r="AC62" s="415"/>
      <c r="AD62" s="415"/>
      <c r="AE62" s="415"/>
      <c r="AF62" s="415"/>
      <c r="AG62" s="415"/>
      <c r="AH62" s="415"/>
      <c r="AI62" s="415"/>
      <c r="AJ62" s="415"/>
      <c r="AK62" s="415"/>
      <c r="AL62" s="415"/>
      <c r="AM62" s="415"/>
      <c r="AN62" s="415"/>
      <c r="AO62" s="415"/>
      <c r="AP62" s="415"/>
      <c r="AQ62" s="415"/>
      <c r="AR62" s="415"/>
      <c r="AS62" s="415"/>
      <c r="AT62" s="415"/>
    </row>
    <row r="63" spans="1:46" ht="10.5" customHeight="1" x14ac:dyDescent="0.2">
      <c r="A63" s="415"/>
      <c r="B63" s="415"/>
      <c r="C63" s="415"/>
      <c r="D63" s="415"/>
      <c r="E63" s="415"/>
      <c r="F63" s="415"/>
      <c r="G63" s="415"/>
      <c r="H63" s="415"/>
      <c r="I63" s="415"/>
      <c r="J63" s="415"/>
      <c r="K63" s="415"/>
      <c r="L63" s="415"/>
      <c r="M63" s="415"/>
      <c r="N63" s="415"/>
      <c r="O63" s="413"/>
      <c r="P63" s="415"/>
      <c r="Q63" s="415"/>
      <c r="R63" s="415"/>
      <c r="S63" s="415"/>
      <c r="T63" s="415"/>
      <c r="U63" s="415"/>
      <c r="V63" s="415"/>
      <c r="W63" s="415"/>
      <c r="X63" s="415"/>
      <c r="Y63" s="415"/>
      <c r="Z63" s="415"/>
      <c r="AA63" s="415"/>
      <c r="AB63" s="415"/>
      <c r="AC63" s="415"/>
      <c r="AD63" s="415"/>
      <c r="AE63" s="415"/>
      <c r="AF63" s="415"/>
      <c r="AG63" s="415"/>
      <c r="AH63" s="415"/>
      <c r="AI63" s="415"/>
      <c r="AJ63" s="415"/>
      <c r="AK63" s="415"/>
      <c r="AL63" s="415"/>
      <c r="AM63" s="415"/>
      <c r="AN63" s="415"/>
      <c r="AO63" s="415"/>
      <c r="AP63" s="415"/>
      <c r="AQ63" s="415"/>
      <c r="AR63" s="415"/>
      <c r="AS63" s="415"/>
      <c r="AT63" s="415"/>
    </row>
    <row r="64" spans="1:46" ht="10.5" customHeight="1" x14ac:dyDescent="0.2">
      <c r="A64" s="415"/>
      <c r="B64" s="415"/>
      <c r="C64" s="415"/>
      <c r="D64" s="415"/>
      <c r="E64" s="415"/>
      <c r="F64" s="415"/>
      <c r="G64" s="415"/>
      <c r="H64" s="415"/>
      <c r="I64" s="415"/>
      <c r="J64" s="415"/>
      <c r="K64" s="415"/>
      <c r="L64" s="415"/>
      <c r="M64" s="415"/>
      <c r="N64" s="415"/>
      <c r="O64" s="413"/>
      <c r="P64" s="415"/>
      <c r="Q64" s="415"/>
      <c r="R64" s="415"/>
      <c r="S64" s="415"/>
      <c r="T64" s="415"/>
      <c r="U64" s="415"/>
      <c r="V64" s="415"/>
      <c r="W64" s="415"/>
      <c r="X64" s="415"/>
      <c r="Y64" s="415"/>
      <c r="Z64" s="415"/>
      <c r="AA64" s="415"/>
      <c r="AB64" s="415"/>
      <c r="AC64" s="415"/>
      <c r="AD64" s="415"/>
      <c r="AE64" s="415"/>
      <c r="AF64" s="415"/>
      <c r="AG64" s="415"/>
      <c r="AH64" s="415"/>
      <c r="AI64" s="415"/>
      <c r="AJ64" s="415"/>
      <c r="AK64" s="415"/>
      <c r="AL64" s="415"/>
      <c r="AM64" s="415"/>
      <c r="AN64" s="415"/>
      <c r="AO64" s="415"/>
      <c r="AP64" s="415"/>
      <c r="AQ64" s="415"/>
      <c r="AR64" s="415"/>
      <c r="AS64" s="415"/>
      <c r="AT64" s="415"/>
    </row>
    <row r="65" spans="1:46" ht="10.5" customHeight="1" x14ac:dyDescent="0.2">
      <c r="A65" s="415"/>
      <c r="B65" s="415"/>
      <c r="C65" s="415"/>
      <c r="D65" s="415"/>
      <c r="E65" s="415"/>
      <c r="F65" s="415"/>
      <c r="G65" s="415"/>
      <c r="H65" s="415"/>
      <c r="I65" s="415"/>
      <c r="J65" s="415"/>
      <c r="K65" s="415"/>
      <c r="L65" s="415"/>
      <c r="M65" s="415"/>
      <c r="N65" s="415"/>
      <c r="O65" s="415"/>
      <c r="P65" s="415"/>
      <c r="Q65" s="415"/>
      <c r="R65" s="415"/>
      <c r="S65" s="415"/>
      <c r="T65" s="415"/>
      <c r="U65" s="415"/>
      <c r="V65" s="415"/>
      <c r="W65" s="415"/>
      <c r="X65" s="415"/>
      <c r="Y65" s="415"/>
      <c r="Z65" s="415"/>
      <c r="AA65" s="415"/>
      <c r="AB65" s="415"/>
      <c r="AC65" s="415"/>
      <c r="AD65" s="415"/>
      <c r="AE65" s="415"/>
      <c r="AF65" s="415"/>
      <c r="AG65" s="415"/>
      <c r="AH65" s="415"/>
      <c r="AI65" s="415"/>
      <c r="AJ65" s="415"/>
      <c r="AK65" s="415"/>
      <c r="AL65" s="415"/>
      <c r="AM65" s="415"/>
      <c r="AN65" s="415"/>
      <c r="AO65" s="415"/>
      <c r="AP65" s="415"/>
      <c r="AQ65" s="415"/>
      <c r="AR65" s="415"/>
      <c r="AS65" s="415"/>
      <c r="AT65" s="415"/>
    </row>
    <row r="66" spans="1:46" ht="10.5" customHeight="1" x14ac:dyDescent="0.2">
      <c r="A66" s="415"/>
      <c r="B66" s="415"/>
      <c r="C66" s="415"/>
      <c r="D66" s="415"/>
      <c r="E66" s="415"/>
      <c r="F66" s="415"/>
      <c r="G66" s="415"/>
      <c r="H66" s="415"/>
      <c r="I66" s="415"/>
      <c r="J66" s="415"/>
      <c r="K66" s="415"/>
      <c r="L66" s="415"/>
      <c r="M66" s="415"/>
      <c r="N66" s="415"/>
      <c r="O66" s="415"/>
      <c r="P66" s="415"/>
      <c r="Q66" s="415"/>
      <c r="R66" s="415"/>
      <c r="S66" s="415"/>
      <c r="T66" s="415"/>
      <c r="U66" s="415"/>
      <c r="V66" s="415"/>
      <c r="W66" s="415"/>
      <c r="X66" s="415"/>
      <c r="Y66" s="415"/>
      <c r="Z66" s="415"/>
      <c r="AA66" s="415"/>
      <c r="AB66" s="415"/>
      <c r="AC66" s="415"/>
      <c r="AD66" s="415"/>
      <c r="AE66" s="415"/>
      <c r="AF66" s="415"/>
      <c r="AG66" s="415"/>
      <c r="AH66" s="415"/>
      <c r="AI66" s="415"/>
      <c r="AJ66" s="415"/>
      <c r="AK66" s="415"/>
      <c r="AL66" s="415"/>
      <c r="AM66" s="415"/>
      <c r="AN66" s="415"/>
      <c r="AO66" s="415"/>
      <c r="AP66" s="415"/>
      <c r="AQ66" s="415"/>
      <c r="AR66" s="415"/>
      <c r="AS66" s="415"/>
      <c r="AT66" s="415"/>
    </row>
    <row r="67" spans="1:46" ht="10.5" customHeight="1" x14ac:dyDescent="0.2">
      <c r="A67" s="416"/>
      <c r="B67" s="416"/>
      <c r="C67" s="416"/>
      <c r="D67" s="416"/>
      <c r="E67" s="416"/>
      <c r="F67" s="416"/>
      <c r="G67" s="416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  <c r="T67" s="416"/>
      <c r="U67" s="416"/>
      <c r="V67" s="416"/>
      <c r="W67" s="416"/>
      <c r="X67" s="416"/>
      <c r="Y67" s="416"/>
      <c r="Z67" s="416"/>
      <c r="AA67" s="416"/>
      <c r="AB67" s="416"/>
      <c r="AC67" s="416"/>
      <c r="AD67" s="416"/>
      <c r="AE67" s="416"/>
      <c r="AF67" s="416"/>
      <c r="AG67" s="416"/>
      <c r="AH67" s="416"/>
      <c r="AI67" s="416"/>
      <c r="AJ67" s="416"/>
      <c r="AK67" s="416"/>
      <c r="AL67" s="416"/>
      <c r="AM67" s="416"/>
      <c r="AN67" s="416"/>
      <c r="AO67" s="416"/>
      <c r="AP67" s="416"/>
      <c r="AQ67" s="416"/>
      <c r="AR67" s="416"/>
      <c r="AS67" s="416"/>
      <c r="AT67" s="416"/>
    </row>
    <row r="68" spans="1:46" ht="10.5" customHeight="1" x14ac:dyDescent="0.2">
      <c r="A68" s="416"/>
      <c r="B68" s="416"/>
      <c r="C68" s="416"/>
      <c r="D68" s="416"/>
      <c r="E68" s="416"/>
      <c r="F68" s="416"/>
      <c r="G68" s="416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  <c r="T68" s="416"/>
      <c r="U68" s="416"/>
      <c r="V68" s="416"/>
      <c r="W68" s="416"/>
      <c r="X68" s="416"/>
      <c r="Y68" s="416"/>
      <c r="Z68" s="416"/>
      <c r="AA68" s="416"/>
      <c r="AB68" s="416"/>
      <c r="AC68" s="416"/>
      <c r="AD68" s="416"/>
      <c r="AE68" s="416"/>
      <c r="AF68" s="416"/>
      <c r="AG68" s="416"/>
      <c r="AH68" s="416"/>
      <c r="AI68" s="416"/>
      <c r="AJ68" s="416"/>
      <c r="AK68" s="416"/>
      <c r="AL68" s="416"/>
      <c r="AM68" s="416"/>
      <c r="AN68" s="416"/>
      <c r="AO68" s="416"/>
      <c r="AP68" s="416"/>
      <c r="AQ68" s="416"/>
      <c r="AR68" s="416"/>
      <c r="AS68" s="416"/>
      <c r="AT68" s="416"/>
    </row>
    <row r="69" spans="1:46" ht="10.5" customHeight="1" x14ac:dyDescent="0.2">
      <c r="A69" s="416"/>
      <c r="B69" s="416"/>
      <c r="C69" s="416"/>
      <c r="D69" s="416"/>
      <c r="E69" s="416"/>
      <c r="F69" s="416"/>
      <c r="G69" s="416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  <c r="T69" s="416"/>
      <c r="U69" s="416"/>
      <c r="V69" s="416"/>
      <c r="W69" s="416"/>
      <c r="X69" s="416"/>
      <c r="Y69" s="416"/>
      <c r="Z69" s="416"/>
      <c r="AA69" s="416"/>
      <c r="AB69" s="416"/>
      <c r="AC69" s="416"/>
      <c r="AD69" s="416"/>
      <c r="AE69" s="416"/>
      <c r="AF69" s="416"/>
      <c r="AG69" s="416"/>
      <c r="AH69" s="416"/>
      <c r="AI69" s="416"/>
      <c r="AJ69" s="416"/>
      <c r="AK69" s="416"/>
      <c r="AL69" s="416"/>
      <c r="AM69" s="416"/>
      <c r="AN69" s="416"/>
      <c r="AO69" s="416"/>
      <c r="AP69" s="416"/>
      <c r="AQ69" s="416"/>
      <c r="AR69" s="416"/>
      <c r="AS69" s="416"/>
      <c r="AT69" s="416"/>
    </row>
    <row r="70" spans="1:46" ht="10.5" customHeight="1" x14ac:dyDescent="0.2">
      <c r="A70" s="417"/>
      <c r="B70" s="417"/>
      <c r="C70" s="417"/>
      <c r="D70" s="417"/>
      <c r="E70" s="417"/>
      <c r="F70" s="417"/>
      <c r="G70" s="417"/>
      <c r="H70" s="417"/>
      <c r="I70" s="417"/>
      <c r="J70" s="417"/>
      <c r="K70" s="417"/>
      <c r="L70" s="417"/>
      <c r="M70" s="417"/>
      <c r="N70" s="417"/>
      <c r="O70" s="417"/>
      <c r="P70" s="417"/>
      <c r="Q70" s="417"/>
      <c r="R70" s="417"/>
      <c r="S70" s="417"/>
      <c r="T70" s="417"/>
      <c r="U70" s="417"/>
      <c r="V70" s="417"/>
      <c r="W70" s="417"/>
      <c r="X70" s="417"/>
      <c r="Y70" s="417"/>
      <c r="Z70" s="417"/>
      <c r="AA70" s="417"/>
      <c r="AB70" s="417"/>
      <c r="AC70" s="417"/>
      <c r="AD70" s="417"/>
      <c r="AE70" s="417"/>
      <c r="AF70" s="417"/>
      <c r="AG70" s="417"/>
      <c r="AH70" s="417"/>
      <c r="AI70" s="417"/>
      <c r="AJ70" s="417"/>
      <c r="AK70" s="417"/>
      <c r="AL70" s="417"/>
      <c r="AM70" s="417"/>
      <c r="AN70" s="417"/>
      <c r="AO70" s="417"/>
      <c r="AP70" s="417"/>
      <c r="AQ70" s="417"/>
      <c r="AR70" s="417"/>
      <c r="AS70" s="417"/>
      <c r="AT70" s="417"/>
    </row>
    <row r="71" spans="1:46" ht="10.5" customHeight="1" x14ac:dyDescent="0.2">
      <c r="A71" s="414"/>
      <c r="B71" s="414"/>
      <c r="C71" s="414"/>
      <c r="D71" s="414"/>
      <c r="E71" s="414"/>
      <c r="F71" s="414"/>
      <c r="G71" s="414"/>
      <c r="H71" s="414"/>
      <c r="I71" s="414"/>
      <c r="J71" s="414"/>
      <c r="K71" s="414"/>
      <c r="L71" s="414"/>
      <c r="M71" s="414"/>
      <c r="N71" s="414"/>
      <c r="O71" s="414"/>
      <c r="P71" s="414"/>
      <c r="Q71" s="414"/>
      <c r="R71" s="414"/>
      <c r="S71" s="414"/>
      <c r="T71" s="414"/>
      <c r="U71" s="414"/>
      <c r="V71" s="414"/>
      <c r="W71" s="414"/>
      <c r="X71" s="414"/>
      <c r="Y71" s="414"/>
      <c r="Z71" s="414"/>
      <c r="AA71" s="414"/>
      <c r="AB71" s="414"/>
      <c r="AC71" s="414"/>
      <c r="AD71" s="414"/>
      <c r="AE71" s="414"/>
      <c r="AF71" s="414"/>
      <c r="AG71" s="414"/>
      <c r="AH71" s="414"/>
      <c r="AI71" s="414"/>
      <c r="AJ71" s="414"/>
      <c r="AK71" s="414"/>
      <c r="AL71" s="414"/>
      <c r="AM71" s="414"/>
      <c r="AN71" s="414"/>
      <c r="AO71" s="414"/>
      <c r="AP71" s="414"/>
      <c r="AQ71" s="414"/>
      <c r="AR71" s="414"/>
      <c r="AS71" s="414"/>
      <c r="AT71" s="414"/>
    </row>
    <row r="72" spans="1:46" ht="10.5" customHeight="1" x14ac:dyDescent="0.2">
      <c r="A72" s="415"/>
      <c r="B72" s="415"/>
      <c r="C72" s="415"/>
      <c r="D72" s="415"/>
      <c r="E72" s="415"/>
      <c r="F72" s="415"/>
      <c r="G72" s="415"/>
      <c r="H72" s="415"/>
      <c r="I72" s="415"/>
      <c r="J72" s="415"/>
      <c r="K72" s="415"/>
      <c r="L72" s="415"/>
      <c r="M72" s="415"/>
      <c r="N72" s="415"/>
      <c r="O72" s="415"/>
      <c r="P72" s="415"/>
      <c r="Q72" s="415"/>
      <c r="R72" s="415"/>
      <c r="S72" s="415"/>
      <c r="T72" s="415"/>
      <c r="U72" s="415"/>
      <c r="V72" s="415"/>
      <c r="W72" s="415"/>
      <c r="X72" s="415"/>
      <c r="Y72" s="415"/>
      <c r="Z72" s="415"/>
      <c r="AA72" s="415"/>
      <c r="AB72" s="415"/>
      <c r="AC72" s="415"/>
      <c r="AD72" s="415"/>
      <c r="AE72" s="415"/>
      <c r="AF72" s="415"/>
      <c r="AG72" s="415"/>
      <c r="AH72" s="415"/>
      <c r="AI72" s="415"/>
      <c r="AJ72" s="415"/>
      <c r="AK72" s="415"/>
      <c r="AL72" s="415"/>
      <c r="AM72" s="415"/>
      <c r="AN72" s="415"/>
      <c r="AO72" s="415"/>
      <c r="AP72" s="415"/>
      <c r="AQ72" s="415"/>
      <c r="AR72" s="415"/>
      <c r="AS72" s="415"/>
      <c r="AT72" s="415"/>
    </row>
    <row r="73" spans="1:46" ht="10.5" customHeight="1" x14ac:dyDescent="0.2"/>
    <row r="74" spans="1:46" ht="10.5" customHeight="1" x14ac:dyDescent="0.2"/>
    <row r="75" spans="1:46" ht="10.5" customHeight="1" x14ac:dyDescent="0.2"/>
    <row r="76" spans="1:46" ht="10.5" customHeight="1" x14ac:dyDescent="0.2"/>
    <row r="77" spans="1:46" ht="10.5" customHeight="1" x14ac:dyDescent="0.2"/>
    <row r="78" spans="1:46" ht="10.5" customHeight="1" x14ac:dyDescent="0.2"/>
    <row r="79" spans="1:46" ht="10.5" customHeight="1" x14ac:dyDescent="0.2"/>
    <row r="80" spans="1:46" ht="10.5" customHeight="1" x14ac:dyDescent="0.2"/>
    <row r="81" spans="1:46" ht="10.5" customHeight="1" x14ac:dyDescent="0.2"/>
    <row r="82" spans="1:46" ht="10.5" customHeight="1" x14ac:dyDescent="0.2">
      <c r="A82" s="415"/>
      <c r="B82" s="415"/>
      <c r="C82" s="415"/>
      <c r="D82" s="415"/>
      <c r="E82" s="415"/>
      <c r="F82" s="415"/>
      <c r="G82" s="415"/>
      <c r="H82" s="415"/>
      <c r="I82" s="415"/>
      <c r="J82" s="415"/>
      <c r="K82" s="415"/>
      <c r="L82" s="415"/>
      <c r="M82" s="415"/>
      <c r="O82" s="415"/>
      <c r="P82" s="415"/>
      <c r="Q82" s="415"/>
      <c r="R82" s="415"/>
      <c r="S82" s="415"/>
      <c r="T82" s="415"/>
      <c r="U82" s="415"/>
      <c r="V82" s="415"/>
      <c r="W82" s="415"/>
      <c r="X82" s="415"/>
      <c r="Y82" s="415"/>
      <c r="Z82" s="415"/>
      <c r="AA82" s="415"/>
      <c r="AB82" s="415"/>
      <c r="AC82" s="415"/>
      <c r="AD82" s="415"/>
      <c r="AE82" s="415"/>
      <c r="AF82" s="415"/>
      <c r="AG82" s="415"/>
      <c r="AH82" s="415"/>
      <c r="AI82" s="415"/>
      <c r="AJ82" s="415"/>
      <c r="AK82" s="415"/>
      <c r="AL82" s="415"/>
      <c r="AM82" s="415"/>
      <c r="AN82" s="415"/>
      <c r="AO82" s="415"/>
      <c r="AP82" s="415"/>
      <c r="AQ82" s="415"/>
      <c r="AR82" s="415"/>
      <c r="AS82" s="415"/>
      <c r="AT82" s="415"/>
    </row>
    <row r="83" spans="1:46" ht="10.5" customHeight="1" x14ac:dyDescent="0.2">
      <c r="A83" s="415"/>
      <c r="B83" s="415"/>
      <c r="C83" s="415"/>
      <c r="D83" s="415"/>
      <c r="E83" s="415"/>
      <c r="F83" s="415"/>
      <c r="G83" s="415"/>
      <c r="H83" s="415"/>
      <c r="I83" s="415"/>
      <c r="J83" s="415"/>
      <c r="K83" s="415"/>
      <c r="L83" s="415"/>
      <c r="M83" s="415"/>
      <c r="O83" s="415"/>
      <c r="P83" s="415"/>
      <c r="Q83" s="415"/>
      <c r="R83" s="415"/>
      <c r="S83" s="415"/>
      <c r="T83" s="415"/>
      <c r="U83" s="415"/>
      <c r="V83" s="415"/>
      <c r="W83" s="415"/>
      <c r="X83" s="415"/>
      <c r="Y83" s="415"/>
      <c r="Z83" s="415"/>
      <c r="AA83" s="415"/>
      <c r="AB83" s="415"/>
      <c r="AC83" s="415"/>
      <c r="AD83" s="415"/>
      <c r="AE83" s="415"/>
      <c r="AF83" s="415"/>
      <c r="AG83" s="415"/>
      <c r="AH83" s="415"/>
      <c r="AI83" s="415"/>
      <c r="AJ83" s="415"/>
      <c r="AK83" s="415"/>
      <c r="AL83" s="415"/>
      <c r="AM83" s="415"/>
      <c r="AN83" s="415"/>
      <c r="AO83" s="415"/>
      <c r="AP83" s="415"/>
      <c r="AQ83" s="415"/>
      <c r="AR83" s="415"/>
      <c r="AS83" s="415"/>
      <c r="AT83" s="415"/>
    </row>
    <row r="84" spans="1:46" ht="10.5" customHeight="1" x14ac:dyDescent="0.2">
      <c r="A84" s="416"/>
      <c r="B84" s="416"/>
      <c r="C84" s="416"/>
      <c r="D84" s="416"/>
      <c r="E84" s="416"/>
      <c r="F84" s="416"/>
      <c r="G84" s="416"/>
      <c r="H84" s="416"/>
      <c r="I84" s="416"/>
      <c r="J84" s="416"/>
      <c r="K84" s="416"/>
      <c r="L84" s="416"/>
      <c r="M84" s="416"/>
      <c r="O84" s="416"/>
      <c r="P84" s="416"/>
      <c r="Q84" s="416"/>
      <c r="R84" s="416"/>
      <c r="S84" s="416"/>
      <c r="T84" s="416"/>
      <c r="U84" s="416"/>
      <c r="V84" s="416"/>
      <c r="W84" s="416"/>
      <c r="X84" s="416"/>
      <c r="Y84" s="416"/>
      <c r="Z84" s="416"/>
      <c r="AA84" s="416"/>
      <c r="AB84" s="416"/>
      <c r="AC84" s="416"/>
      <c r="AD84" s="416"/>
      <c r="AE84" s="416"/>
      <c r="AF84" s="416"/>
      <c r="AG84" s="416"/>
      <c r="AH84" s="416"/>
      <c r="AI84" s="416"/>
      <c r="AJ84" s="416"/>
      <c r="AK84" s="416"/>
      <c r="AL84" s="416"/>
      <c r="AM84" s="416"/>
      <c r="AN84" s="416"/>
      <c r="AO84" s="416"/>
      <c r="AP84" s="416"/>
      <c r="AQ84" s="416"/>
      <c r="AR84" s="416"/>
      <c r="AS84" s="416"/>
      <c r="AT84" s="416"/>
    </row>
    <row r="85" spans="1:46" ht="10.5" customHeight="1" x14ac:dyDescent="0.2">
      <c r="A85" s="416"/>
      <c r="B85" s="416"/>
      <c r="C85" s="416"/>
      <c r="D85" s="416"/>
      <c r="E85" s="416"/>
      <c r="F85" s="416"/>
      <c r="G85" s="416"/>
      <c r="H85" s="416"/>
      <c r="I85" s="416"/>
      <c r="J85" s="416"/>
      <c r="K85" s="416"/>
      <c r="L85" s="416"/>
      <c r="M85" s="416"/>
      <c r="O85" s="416"/>
      <c r="P85" s="416"/>
      <c r="Q85" s="416"/>
      <c r="R85" s="416"/>
      <c r="S85" s="416"/>
      <c r="T85" s="416"/>
      <c r="U85" s="416"/>
      <c r="V85" s="416"/>
      <c r="W85" s="416"/>
      <c r="X85" s="416"/>
      <c r="Y85" s="416"/>
      <c r="Z85" s="416"/>
      <c r="AA85" s="416"/>
      <c r="AB85" s="416"/>
      <c r="AC85" s="416"/>
      <c r="AD85" s="416"/>
      <c r="AE85" s="416"/>
      <c r="AF85" s="416"/>
      <c r="AG85" s="416"/>
      <c r="AH85" s="416"/>
      <c r="AI85" s="416"/>
      <c r="AJ85" s="416"/>
      <c r="AK85" s="416"/>
      <c r="AL85" s="416"/>
      <c r="AM85" s="416"/>
      <c r="AN85" s="416"/>
      <c r="AO85" s="416"/>
      <c r="AP85" s="416"/>
      <c r="AQ85" s="416"/>
      <c r="AR85" s="416"/>
      <c r="AS85" s="416"/>
      <c r="AT85" s="416"/>
    </row>
    <row r="86" spans="1:46" ht="10.5" customHeight="1" x14ac:dyDescent="0.2">
      <c r="A86" s="416"/>
      <c r="B86" s="416"/>
      <c r="C86" s="416"/>
      <c r="D86" s="416"/>
      <c r="E86" s="416"/>
      <c r="F86" s="416"/>
      <c r="G86" s="416"/>
      <c r="H86" s="416"/>
      <c r="I86" s="416"/>
      <c r="J86" s="416"/>
      <c r="K86" s="416"/>
      <c r="L86" s="416"/>
      <c r="M86" s="416"/>
      <c r="O86" s="416"/>
      <c r="P86" s="416"/>
      <c r="Q86" s="416"/>
      <c r="R86" s="416"/>
      <c r="S86" s="416"/>
      <c r="T86" s="416"/>
      <c r="U86" s="416"/>
      <c r="V86" s="416"/>
      <c r="W86" s="416"/>
      <c r="X86" s="416"/>
      <c r="Y86" s="416"/>
      <c r="Z86" s="416"/>
      <c r="AA86" s="416"/>
      <c r="AB86" s="416"/>
      <c r="AC86" s="416"/>
      <c r="AD86" s="416"/>
      <c r="AE86" s="416"/>
      <c r="AF86" s="416"/>
      <c r="AG86" s="416"/>
      <c r="AH86" s="416"/>
      <c r="AI86" s="416"/>
      <c r="AJ86" s="416"/>
      <c r="AK86" s="416"/>
      <c r="AL86" s="416"/>
      <c r="AM86" s="416"/>
      <c r="AN86" s="416"/>
      <c r="AO86" s="416"/>
      <c r="AP86" s="416"/>
      <c r="AQ86" s="416"/>
      <c r="AR86" s="416"/>
      <c r="AS86" s="416"/>
      <c r="AT86" s="416"/>
    </row>
    <row r="87" spans="1:46" ht="10.5" customHeight="1" x14ac:dyDescent="0.2">
      <c r="A87" s="417"/>
      <c r="B87" s="417"/>
      <c r="C87" s="417"/>
      <c r="D87" s="417"/>
      <c r="E87" s="417"/>
      <c r="F87" s="417"/>
      <c r="G87" s="417"/>
      <c r="H87" s="417"/>
      <c r="I87" s="417"/>
      <c r="J87" s="417"/>
      <c r="K87" s="417"/>
      <c r="L87" s="417"/>
      <c r="M87" s="417"/>
      <c r="O87" s="417"/>
      <c r="P87" s="417"/>
      <c r="Q87" s="417"/>
      <c r="R87" s="417"/>
      <c r="S87" s="417"/>
      <c r="T87" s="417"/>
      <c r="U87" s="417"/>
      <c r="V87" s="417"/>
      <c r="W87" s="417"/>
      <c r="X87" s="417"/>
      <c r="Y87" s="417"/>
      <c r="Z87" s="417"/>
      <c r="AA87" s="417"/>
      <c r="AB87" s="417"/>
      <c r="AC87" s="417"/>
      <c r="AD87" s="417"/>
      <c r="AE87" s="417"/>
      <c r="AF87" s="417"/>
      <c r="AG87" s="417"/>
      <c r="AH87" s="417"/>
      <c r="AI87" s="417"/>
      <c r="AJ87" s="417"/>
      <c r="AK87" s="417"/>
      <c r="AL87" s="417"/>
      <c r="AM87" s="417"/>
      <c r="AN87" s="417"/>
      <c r="AO87" s="417"/>
      <c r="AP87" s="417"/>
      <c r="AQ87" s="417"/>
      <c r="AR87" s="417"/>
      <c r="AS87" s="417"/>
      <c r="AT87" s="417"/>
    </row>
    <row r="88" spans="1:46" ht="10.5" customHeight="1" x14ac:dyDescent="0.2">
      <c r="A88" s="414"/>
      <c r="B88" s="414"/>
      <c r="C88" s="414"/>
      <c r="D88" s="414"/>
      <c r="E88" s="414"/>
      <c r="F88" s="414"/>
      <c r="G88" s="414"/>
      <c r="H88" s="414"/>
      <c r="I88" s="414"/>
      <c r="J88" s="414"/>
      <c r="K88" s="414"/>
      <c r="L88" s="414"/>
      <c r="M88" s="414"/>
      <c r="O88" s="414"/>
      <c r="P88" s="414"/>
      <c r="Q88" s="414"/>
      <c r="R88" s="414"/>
      <c r="S88" s="414"/>
      <c r="T88" s="414"/>
      <c r="U88" s="414"/>
      <c r="V88" s="414"/>
      <c r="W88" s="414"/>
      <c r="X88" s="414"/>
      <c r="Y88" s="414"/>
      <c r="Z88" s="414"/>
      <c r="AA88" s="414"/>
      <c r="AB88" s="414"/>
      <c r="AC88" s="414"/>
      <c r="AD88" s="414"/>
      <c r="AE88" s="414"/>
      <c r="AF88" s="414"/>
      <c r="AG88" s="414"/>
      <c r="AH88" s="414"/>
      <c r="AI88" s="414"/>
      <c r="AJ88" s="414"/>
      <c r="AK88" s="414"/>
      <c r="AL88" s="414"/>
      <c r="AM88" s="414"/>
      <c r="AN88" s="414"/>
      <c r="AO88" s="414"/>
      <c r="AP88" s="414"/>
      <c r="AQ88" s="414"/>
      <c r="AR88" s="414"/>
      <c r="AS88" s="414"/>
      <c r="AT88" s="414"/>
    </row>
    <row r="89" spans="1:46" ht="10.5" customHeight="1" x14ac:dyDescent="0.2">
      <c r="A89" s="415"/>
      <c r="B89" s="415"/>
      <c r="C89" s="415"/>
      <c r="D89" s="415"/>
      <c r="E89" s="415"/>
      <c r="F89" s="415"/>
      <c r="G89" s="415"/>
      <c r="H89" s="415"/>
      <c r="I89" s="415"/>
      <c r="J89" s="415"/>
      <c r="K89" s="415"/>
      <c r="L89" s="415"/>
      <c r="M89" s="415"/>
      <c r="O89" s="415"/>
      <c r="P89" s="415"/>
      <c r="Q89" s="415"/>
      <c r="R89" s="415"/>
      <c r="S89" s="415"/>
      <c r="T89" s="415"/>
      <c r="U89" s="415"/>
      <c r="V89" s="415"/>
      <c r="W89" s="415"/>
      <c r="X89" s="415"/>
      <c r="Y89" s="415"/>
      <c r="Z89" s="415"/>
      <c r="AA89" s="415"/>
      <c r="AB89" s="415"/>
      <c r="AC89" s="415"/>
      <c r="AD89" s="415"/>
      <c r="AE89" s="415"/>
      <c r="AF89" s="415"/>
      <c r="AG89" s="415"/>
      <c r="AH89" s="415"/>
      <c r="AI89" s="415"/>
      <c r="AJ89" s="415"/>
      <c r="AK89" s="415"/>
      <c r="AL89" s="415"/>
      <c r="AM89" s="415"/>
      <c r="AN89" s="415"/>
      <c r="AO89" s="415"/>
      <c r="AP89" s="415"/>
      <c r="AQ89" s="415"/>
      <c r="AR89" s="415"/>
      <c r="AS89" s="415"/>
      <c r="AT89" s="415"/>
    </row>
    <row r="90" spans="1:46" ht="10.5" customHeight="1" x14ac:dyDescent="0.2">
      <c r="A90" s="415"/>
      <c r="B90" s="415"/>
      <c r="C90" s="415"/>
      <c r="D90" s="415"/>
      <c r="E90" s="415"/>
      <c r="F90" s="415"/>
      <c r="G90" s="415"/>
      <c r="H90" s="415"/>
      <c r="I90" s="415"/>
      <c r="J90" s="415"/>
      <c r="K90" s="415"/>
      <c r="L90" s="415"/>
      <c r="M90" s="415"/>
      <c r="N90" s="415"/>
      <c r="O90" s="415"/>
      <c r="P90" s="415"/>
      <c r="Q90" s="415"/>
      <c r="R90" s="415"/>
      <c r="S90" s="415"/>
      <c r="T90" s="415"/>
      <c r="U90" s="415"/>
      <c r="V90" s="415"/>
      <c r="W90" s="415"/>
      <c r="X90" s="415"/>
      <c r="Y90" s="415"/>
      <c r="Z90" s="415"/>
      <c r="AA90" s="415"/>
      <c r="AB90" s="415"/>
      <c r="AC90" s="415"/>
      <c r="AD90" s="415"/>
      <c r="AE90" s="415"/>
      <c r="AF90" s="415"/>
      <c r="AG90" s="415"/>
      <c r="AH90" s="415"/>
      <c r="AI90" s="415"/>
      <c r="AJ90" s="415"/>
      <c r="AK90" s="415"/>
      <c r="AL90" s="415"/>
      <c r="AM90" s="415"/>
      <c r="AN90" s="415"/>
      <c r="AO90" s="415"/>
      <c r="AP90" s="415"/>
      <c r="AQ90" s="415"/>
      <c r="AR90" s="415"/>
      <c r="AS90" s="415"/>
      <c r="AT90" s="415"/>
    </row>
    <row r="91" spans="1:46" ht="10.5" customHeight="1" x14ac:dyDescent="0.2">
      <c r="A91" s="415"/>
      <c r="B91" s="415"/>
      <c r="C91" s="415"/>
      <c r="D91" s="415"/>
      <c r="E91" s="415"/>
      <c r="F91" s="415"/>
      <c r="G91" s="415"/>
      <c r="H91" s="415"/>
      <c r="I91" s="415"/>
      <c r="J91" s="415"/>
      <c r="K91" s="415"/>
      <c r="L91" s="415"/>
      <c r="M91" s="415"/>
      <c r="N91" s="415"/>
      <c r="O91" s="415"/>
      <c r="P91" s="415"/>
      <c r="Q91" s="415"/>
      <c r="R91" s="415"/>
      <c r="S91" s="415"/>
      <c r="T91" s="415"/>
      <c r="U91" s="415"/>
      <c r="V91" s="415"/>
      <c r="W91" s="415"/>
      <c r="X91" s="415"/>
      <c r="Y91" s="415"/>
      <c r="Z91" s="415"/>
      <c r="AA91" s="415"/>
      <c r="AB91" s="415"/>
      <c r="AC91" s="415"/>
      <c r="AD91" s="415"/>
      <c r="AE91" s="415"/>
      <c r="AF91" s="415"/>
      <c r="AG91" s="415"/>
      <c r="AH91" s="415"/>
      <c r="AI91" s="415"/>
      <c r="AJ91" s="415"/>
      <c r="AK91" s="415"/>
      <c r="AL91" s="415"/>
      <c r="AM91" s="415"/>
      <c r="AN91" s="415"/>
      <c r="AO91" s="415"/>
      <c r="AP91" s="415"/>
      <c r="AQ91" s="415"/>
      <c r="AR91" s="415"/>
      <c r="AS91" s="415"/>
      <c r="AT91" s="415"/>
    </row>
    <row r="92" spans="1:46" ht="10.5" customHeight="1" x14ac:dyDescent="0.2">
      <c r="A92" s="415"/>
      <c r="B92" s="415"/>
      <c r="C92" s="415"/>
      <c r="D92" s="415"/>
      <c r="E92" s="415"/>
      <c r="F92" s="415"/>
      <c r="G92" s="415"/>
      <c r="H92" s="415"/>
      <c r="I92" s="415"/>
      <c r="J92" s="415"/>
      <c r="K92" s="415"/>
      <c r="L92" s="415"/>
      <c r="M92" s="415"/>
      <c r="N92" s="415"/>
      <c r="O92" s="415"/>
      <c r="P92" s="415"/>
      <c r="Q92" s="415"/>
      <c r="R92" s="415"/>
      <c r="S92" s="415"/>
      <c r="T92" s="415"/>
      <c r="U92" s="415"/>
      <c r="V92" s="415"/>
      <c r="W92" s="415"/>
      <c r="X92" s="415"/>
      <c r="Y92" s="415"/>
      <c r="Z92" s="415"/>
      <c r="AA92" s="415"/>
      <c r="AB92" s="415"/>
      <c r="AC92" s="415"/>
      <c r="AD92" s="415"/>
      <c r="AE92" s="415"/>
      <c r="AF92" s="415"/>
      <c r="AG92" s="415"/>
      <c r="AH92" s="415"/>
      <c r="AI92" s="415"/>
      <c r="AJ92" s="415"/>
      <c r="AK92" s="415"/>
      <c r="AL92" s="415"/>
      <c r="AM92" s="415"/>
      <c r="AN92" s="415"/>
      <c r="AO92" s="415"/>
      <c r="AP92" s="415"/>
      <c r="AQ92" s="415"/>
      <c r="AR92" s="415"/>
      <c r="AS92" s="415"/>
      <c r="AT92" s="415"/>
    </row>
    <row r="93" spans="1:46" ht="10.5" customHeight="1" x14ac:dyDescent="0.2">
      <c r="A93" s="415"/>
      <c r="B93" s="415"/>
      <c r="C93" s="415"/>
      <c r="D93" s="415"/>
      <c r="E93" s="415"/>
      <c r="F93" s="415"/>
      <c r="G93" s="415"/>
      <c r="H93" s="415"/>
      <c r="I93" s="415"/>
      <c r="J93" s="415"/>
      <c r="K93" s="415"/>
      <c r="L93" s="415"/>
      <c r="M93" s="415"/>
      <c r="N93" s="415"/>
      <c r="O93" s="415"/>
      <c r="P93" s="415"/>
      <c r="Q93" s="415"/>
      <c r="R93" s="415"/>
      <c r="S93" s="415"/>
      <c r="T93" s="415"/>
      <c r="U93" s="415"/>
      <c r="V93" s="415"/>
      <c r="W93" s="415"/>
      <c r="X93" s="415"/>
      <c r="Y93" s="415"/>
      <c r="Z93" s="415"/>
      <c r="AA93" s="415"/>
      <c r="AB93" s="415"/>
      <c r="AC93" s="415"/>
      <c r="AD93" s="415"/>
      <c r="AE93" s="415"/>
      <c r="AF93" s="415"/>
      <c r="AG93" s="415"/>
      <c r="AH93" s="415"/>
      <c r="AI93" s="415"/>
      <c r="AJ93" s="415"/>
      <c r="AK93" s="415"/>
      <c r="AL93" s="415"/>
      <c r="AM93" s="415"/>
      <c r="AN93" s="415"/>
      <c r="AO93" s="415"/>
      <c r="AP93" s="415"/>
      <c r="AQ93" s="415"/>
      <c r="AR93" s="415"/>
      <c r="AS93" s="415"/>
      <c r="AT93" s="415"/>
    </row>
    <row r="94" spans="1:46" ht="10.5" customHeight="1" x14ac:dyDescent="0.2">
      <c r="A94" s="415"/>
      <c r="B94" s="415"/>
      <c r="C94" s="415"/>
      <c r="D94" s="415"/>
      <c r="E94" s="415"/>
      <c r="F94" s="415"/>
      <c r="G94" s="415"/>
      <c r="H94" s="415"/>
      <c r="I94" s="415"/>
      <c r="J94" s="415"/>
      <c r="K94" s="415"/>
      <c r="L94" s="415"/>
      <c r="M94" s="415"/>
      <c r="N94" s="415"/>
      <c r="O94" s="415"/>
      <c r="P94" s="415"/>
      <c r="Q94" s="415"/>
      <c r="R94" s="415"/>
      <c r="S94" s="415"/>
      <c r="T94" s="415"/>
      <c r="U94" s="415"/>
      <c r="V94" s="415"/>
      <c r="W94" s="415"/>
      <c r="X94" s="415"/>
      <c r="Y94" s="415"/>
      <c r="Z94" s="415"/>
      <c r="AA94" s="415"/>
      <c r="AB94" s="415"/>
      <c r="AC94" s="415"/>
      <c r="AD94" s="415"/>
      <c r="AE94" s="415"/>
      <c r="AF94" s="415"/>
      <c r="AG94" s="415"/>
      <c r="AH94" s="415"/>
      <c r="AI94" s="415"/>
      <c r="AJ94" s="415"/>
      <c r="AK94" s="415"/>
      <c r="AL94" s="415"/>
      <c r="AM94" s="415"/>
      <c r="AN94" s="415"/>
      <c r="AO94" s="415"/>
      <c r="AP94" s="415"/>
      <c r="AQ94" s="415"/>
      <c r="AR94" s="415"/>
      <c r="AS94" s="415"/>
      <c r="AT94" s="415"/>
    </row>
    <row r="95" spans="1:46" ht="10.5" customHeight="1" x14ac:dyDescent="0.2">
      <c r="A95" s="416"/>
      <c r="B95" s="416"/>
      <c r="C95" s="416"/>
      <c r="D95" s="416"/>
      <c r="E95" s="416"/>
      <c r="F95" s="416"/>
      <c r="G95" s="416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  <c r="T95" s="416"/>
      <c r="U95" s="416"/>
      <c r="V95" s="416"/>
      <c r="W95" s="416"/>
      <c r="X95" s="416"/>
      <c r="Y95" s="416"/>
      <c r="Z95" s="416"/>
      <c r="AA95" s="416"/>
      <c r="AB95" s="416"/>
      <c r="AC95" s="416"/>
      <c r="AD95" s="416"/>
      <c r="AE95" s="416"/>
      <c r="AF95" s="416"/>
      <c r="AG95" s="416"/>
      <c r="AH95" s="416"/>
      <c r="AI95" s="416"/>
      <c r="AJ95" s="416"/>
      <c r="AK95" s="416"/>
      <c r="AL95" s="416"/>
      <c r="AM95" s="416"/>
      <c r="AN95" s="416"/>
      <c r="AO95" s="416"/>
      <c r="AP95" s="416"/>
      <c r="AQ95" s="416"/>
      <c r="AR95" s="416"/>
      <c r="AS95" s="416"/>
      <c r="AT95" s="416"/>
    </row>
    <row r="96" spans="1:46" ht="10.5" customHeight="1" x14ac:dyDescent="0.2">
      <c r="A96" s="416"/>
      <c r="B96" s="416"/>
      <c r="C96" s="416"/>
      <c r="D96" s="416"/>
      <c r="E96" s="416"/>
      <c r="F96" s="416"/>
      <c r="G96" s="41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  <c r="T96" s="416"/>
      <c r="U96" s="416"/>
      <c r="V96" s="416"/>
      <c r="W96" s="416"/>
      <c r="X96" s="416"/>
      <c r="Y96" s="416"/>
      <c r="Z96" s="416"/>
      <c r="AA96" s="416"/>
      <c r="AB96" s="416"/>
      <c r="AC96" s="416"/>
      <c r="AD96" s="416"/>
      <c r="AE96" s="416"/>
      <c r="AF96" s="416"/>
      <c r="AG96" s="416"/>
      <c r="AH96" s="416"/>
      <c r="AI96" s="416"/>
      <c r="AJ96" s="416"/>
      <c r="AK96" s="416"/>
      <c r="AL96" s="416"/>
      <c r="AM96" s="416"/>
      <c r="AN96" s="416"/>
      <c r="AO96" s="416"/>
      <c r="AP96" s="416"/>
      <c r="AQ96" s="416"/>
      <c r="AR96" s="416"/>
      <c r="AS96" s="416"/>
      <c r="AT96" s="416"/>
    </row>
    <row r="97" spans="1:46" ht="10.5" customHeight="1" x14ac:dyDescent="0.2">
      <c r="A97" s="416"/>
      <c r="B97" s="416"/>
      <c r="C97" s="416"/>
      <c r="D97" s="416"/>
      <c r="E97" s="416"/>
      <c r="F97" s="416"/>
      <c r="G97" s="416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  <c r="T97" s="416"/>
      <c r="U97" s="416"/>
      <c r="V97" s="416"/>
      <c r="W97" s="416"/>
      <c r="X97" s="416"/>
      <c r="Y97" s="416"/>
      <c r="Z97" s="416"/>
      <c r="AA97" s="416"/>
      <c r="AB97" s="416"/>
      <c r="AC97" s="416"/>
      <c r="AD97" s="416"/>
      <c r="AE97" s="416"/>
      <c r="AF97" s="416"/>
      <c r="AG97" s="416"/>
      <c r="AH97" s="416"/>
      <c r="AI97" s="416"/>
      <c r="AJ97" s="416"/>
      <c r="AK97" s="416"/>
      <c r="AL97" s="416"/>
      <c r="AM97" s="416"/>
      <c r="AN97" s="416"/>
      <c r="AO97" s="416"/>
      <c r="AP97" s="416"/>
      <c r="AQ97" s="416"/>
      <c r="AR97" s="416"/>
      <c r="AS97" s="416"/>
      <c r="AT97" s="416"/>
    </row>
    <row r="98" spans="1:46" ht="10.5" customHeight="1" x14ac:dyDescent="0.2">
      <c r="A98" s="417"/>
      <c r="B98" s="417"/>
      <c r="C98" s="417"/>
      <c r="D98" s="417"/>
      <c r="E98" s="417"/>
      <c r="F98" s="417"/>
      <c r="G98" s="417"/>
      <c r="H98" s="417"/>
      <c r="I98" s="417"/>
      <c r="J98" s="417"/>
      <c r="K98" s="417"/>
      <c r="L98" s="417"/>
      <c r="M98" s="417"/>
      <c r="N98" s="417"/>
      <c r="O98" s="417"/>
      <c r="P98" s="417"/>
      <c r="Q98" s="417"/>
      <c r="R98" s="417"/>
      <c r="S98" s="417"/>
      <c r="T98" s="417"/>
      <c r="U98" s="417"/>
      <c r="V98" s="417"/>
      <c r="W98" s="417"/>
      <c r="X98" s="417"/>
      <c r="Y98" s="417"/>
      <c r="Z98" s="417"/>
      <c r="AA98" s="417"/>
      <c r="AB98" s="417"/>
      <c r="AC98" s="417"/>
      <c r="AD98" s="417"/>
      <c r="AE98" s="417"/>
      <c r="AF98" s="417"/>
      <c r="AG98" s="417"/>
      <c r="AH98" s="417"/>
      <c r="AI98" s="417"/>
      <c r="AJ98" s="417"/>
      <c r="AK98" s="417"/>
      <c r="AL98" s="417"/>
      <c r="AM98" s="417"/>
      <c r="AN98" s="417"/>
      <c r="AO98" s="417"/>
      <c r="AP98" s="417"/>
      <c r="AQ98" s="417"/>
      <c r="AR98" s="417"/>
      <c r="AS98" s="417"/>
      <c r="AT98" s="417"/>
    </row>
    <row r="99" spans="1:46" ht="10.5" customHeight="1" x14ac:dyDescent="0.2">
      <c r="A99" s="414"/>
      <c r="B99" s="414"/>
      <c r="C99" s="414"/>
      <c r="D99" s="414"/>
      <c r="E99" s="414"/>
      <c r="F99" s="414"/>
      <c r="G99" s="414"/>
      <c r="H99" s="414"/>
      <c r="I99" s="414"/>
      <c r="J99" s="414"/>
      <c r="K99" s="414"/>
      <c r="L99" s="414"/>
      <c r="M99" s="414"/>
      <c r="N99" s="414"/>
      <c r="O99" s="414"/>
      <c r="P99" s="414"/>
      <c r="Q99" s="414"/>
      <c r="R99" s="414"/>
      <c r="S99" s="414"/>
      <c r="T99" s="414"/>
      <c r="U99" s="414"/>
      <c r="V99" s="414"/>
      <c r="W99" s="414"/>
      <c r="X99" s="414"/>
      <c r="Y99" s="414"/>
      <c r="Z99" s="414"/>
      <c r="AA99" s="414"/>
      <c r="AB99" s="414"/>
      <c r="AC99" s="414"/>
      <c r="AD99" s="414"/>
      <c r="AE99" s="414"/>
      <c r="AF99" s="414"/>
      <c r="AG99" s="414"/>
      <c r="AH99" s="414"/>
      <c r="AI99" s="414"/>
      <c r="AJ99" s="414"/>
      <c r="AK99" s="414"/>
      <c r="AL99" s="414"/>
      <c r="AM99" s="414"/>
      <c r="AN99" s="414"/>
      <c r="AO99" s="414"/>
      <c r="AP99" s="414"/>
      <c r="AQ99" s="414"/>
      <c r="AR99" s="414"/>
      <c r="AS99" s="414"/>
      <c r="AT99" s="414"/>
    </row>
    <row r="100" spans="1:46" ht="10.5" customHeight="1" x14ac:dyDescent="0.2">
      <c r="A100" s="415"/>
      <c r="B100" s="415"/>
      <c r="C100" s="415"/>
      <c r="D100" s="415"/>
      <c r="E100" s="415"/>
      <c r="F100" s="415"/>
      <c r="G100" s="415"/>
      <c r="H100" s="415"/>
      <c r="I100" s="415"/>
      <c r="J100" s="415"/>
      <c r="K100" s="415"/>
      <c r="L100" s="415"/>
      <c r="M100" s="415"/>
      <c r="N100" s="415"/>
      <c r="O100" s="415"/>
      <c r="P100" s="415"/>
      <c r="Q100" s="415"/>
      <c r="R100" s="415"/>
      <c r="S100" s="415"/>
      <c r="T100" s="415"/>
      <c r="U100" s="415"/>
      <c r="V100" s="415"/>
      <c r="W100" s="415"/>
      <c r="X100" s="415"/>
      <c r="Y100" s="415"/>
      <c r="Z100" s="415"/>
      <c r="AA100" s="415"/>
      <c r="AB100" s="415"/>
      <c r="AC100" s="415"/>
      <c r="AD100" s="415"/>
      <c r="AE100" s="415"/>
      <c r="AF100" s="415"/>
      <c r="AG100" s="415"/>
      <c r="AH100" s="415"/>
      <c r="AI100" s="415"/>
      <c r="AJ100" s="415"/>
      <c r="AK100" s="415"/>
      <c r="AL100" s="415"/>
      <c r="AM100" s="415"/>
      <c r="AN100" s="415"/>
      <c r="AO100" s="415"/>
      <c r="AP100" s="415"/>
      <c r="AQ100" s="415"/>
      <c r="AR100" s="415"/>
      <c r="AS100" s="415"/>
      <c r="AT100" s="415"/>
    </row>
    <row r="101" spans="1:46" ht="10.5" customHeight="1" x14ac:dyDescent="0.2">
      <c r="A101" s="415"/>
      <c r="B101" s="415"/>
      <c r="C101" s="415"/>
      <c r="D101" s="415"/>
      <c r="E101" s="415"/>
      <c r="F101" s="415"/>
      <c r="G101" s="415"/>
      <c r="H101" s="415"/>
      <c r="I101" s="415"/>
      <c r="J101" s="415"/>
      <c r="K101" s="415"/>
      <c r="L101" s="415"/>
      <c r="M101" s="415"/>
      <c r="N101" s="415"/>
      <c r="O101" s="415"/>
      <c r="P101" s="415"/>
      <c r="Q101" s="415"/>
      <c r="R101" s="415"/>
      <c r="S101" s="415"/>
      <c r="T101" s="415"/>
      <c r="U101" s="415"/>
      <c r="V101" s="415"/>
      <c r="W101" s="415"/>
      <c r="X101" s="415"/>
      <c r="Y101" s="415"/>
      <c r="Z101" s="415"/>
      <c r="AA101" s="415"/>
      <c r="AB101" s="415"/>
      <c r="AC101" s="415"/>
      <c r="AD101" s="415"/>
      <c r="AE101" s="415"/>
      <c r="AF101" s="415"/>
      <c r="AG101" s="415"/>
      <c r="AH101" s="415"/>
      <c r="AI101" s="415"/>
      <c r="AJ101" s="415"/>
      <c r="AK101" s="415"/>
      <c r="AL101" s="415"/>
      <c r="AM101" s="415"/>
      <c r="AN101" s="415"/>
      <c r="AO101" s="415"/>
      <c r="AP101" s="415"/>
      <c r="AQ101" s="415"/>
      <c r="AR101" s="415"/>
      <c r="AS101" s="415"/>
      <c r="AT101" s="415"/>
    </row>
    <row r="102" spans="1:46" ht="10.5" customHeight="1" x14ac:dyDescent="0.2">
      <c r="A102" s="415"/>
      <c r="B102" s="415"/>
      <c r="C102" s="415"/>
      <c r="D102" s="415"/>
      <c r="E102" s="415"/>
      <c r="F102" s="415"/>
      <c r="G102" s="415"/>
      <c r="H102" s="415"/>
      <c r="I102" s="415"/>
      <c r="J102" s="415"/>
      <c r="K102" s="415"/>
      <c r="L102" s="415"/>
      <c r="M102" s="415"/>
      <c r="N102" s="415"/>
      <c r="O102" s="415"/>
      <c r="P102" s="415"/>
      <c r="Q102" s="415"/>
      <c r="R102" s="415"/>
      <c r="S102" s="415"/>
      <c r="T102" s="415"/>
      <c r="U102" s="415"/>
      <c r="V102" s="415"/>
      <c r="W102" s="415"/>
      <c r="X102" s="415"/>
      <c r="Y102" s="415"/>
      <c r="Z102" s="415"/>
      <c r="AA102" s="415"/>
      <c r="AB102" s="415"/>
      <c r="AC102" s="415"/>
      <c r="AD102" s="415"/>
      <c r="AE102" s="415"/>
      <c r="AF102" s="415"/>
      <c r="AG102" s="415"/>
      <c r="AH102" s="415"/>
      <c r="AI102" s="415"/>
      <c r="AJ102" s="415"/>
      <c r="AK102" s="415"/>
      <c r="AL102" s="415"/>
      <c r="AM102" s="415"/>
      <c r="AN102" s="415"/>
      <c r="AO102" s="415"/>
      <c r="AP102" s="415"/>
      <c r="AQ102" s="415"/>
      <c r="AR102" s="415"/>
      <c r="AS102" s="415"/>
      <c r="AT102" s="415"/>
    </row>
    <row r="103" spans="1:46" ht="10.5" customHeight="1" x14ac:dyDescent="0.2">
      <c r="A103" s="415"/>
      <c r="B103" s="415"/>
      <c r="C103" s="415"/>
      <c r="D103" s="415"/>
      <c r="E103" s="415"/>
      <c r="F103" s="415"/>
      <c r="G103" s="415"/>
      <c r="H103" s="415"/>
      <c r="I103" s="415"/>
      <c r="J103" s="415"/>
      <c r="K103" s="415"/>
      <c r="L103" s="415"/>
      <c r="M103" s="415"/>
      <c r="N103" s="415"/>
      <c r="O103" s="415"/>
      <c r="P103" s="415"/>
      <c r="Q103" s="415"/>
      <c r="R103" s="415"/>
      <c r="S103" s="415"/>
      <c r="T103" s="415"/>
      <c r="U103" s="415"/>
      <c r="V103" s="415"/>
      <c r="W103" s="415"/>
      <c r="X103" s="415"/>
      <c r="Y103" s="415"/>
      <c r="Z103" s="415"/>
      <c r="AA103" s="415"/>
      <c r="AB103" s="415"/>
      <c r="AC103" s="415"/>
      <c r="AD103" s="415"/>
      <c r="AE103" s="415"/>
      <c r="AF103" s="415"/>
      <c r="AG103" s="415"/>
      <c r="AH103" s="415"/>
      <c r="AI103" s="415"/>
      <c r="AJ103" s="415"/>
      <c r="AK103" s="415"/>
      <c r="AL103" s="415"/>
      <c r="AM103" s="415"/>
      <c r="AN103" s="415"/>
      <c r="AO103" s="415"/>
      <c r="AP103" s="415"/>
      <c r="AQ103" s="415"/>
      <c r="AR103" s="415"/>
      <c r="AS103" s="415"/>
      <c r="AT103" s="415"/>
    </row>
    <row r="104" spans="1:46" ht="10.5" customHeight="1" x14ac:dyDescent="0.2">
      <c r="A104" s="415"/>
      <c r="B104" s="415"/>
      <c r="C104" s="415"/>
      <c r="D104" s="415"/>
      <c r="E104" s="415"/>
      <c r="F104" s="415"/>
      <c r="G104" s="415"/>
      <c r="H104" s="415"/>
      <c r="I104" s="415"/>
      <c r="J104" s="415"/>
      <c r="K104" s="415"/>
      <c r="L104" s="415"/>
      <c r="M104" s="415"/>
      <c r="N104" s="415"/>
      <c r="O104" s="415"/>
      <c r="P104" s="415"/>
      <c r="Q104" s="415"/>
      <c r="R104" s="415"/>
      <c r="S104" s="415"/>
      <c r="T104" s="415"/>
      <c r="U104" s="415"/>
      <c r="V104" s="415"/>
      <c r="W104" s="415"/>
      <c r="X104" s="415"/>
      <c r="Y104" s="415"/>
      <c r="Z104" s="415"/>
      <c r="AA104" s="415"/>
      <c r="AB104" s="415"/>
      <c r="AC104" s="415"/>
      <c r="AD104" s="415"/>
      <c r="AE104" s="415"/>
      <c r="AF104" s="415"/>
      <c r="AG104" s="415"/>
      <c r="AH104" s="415"/>
      <c r="AI104" s="415"/>
      <c r="AJ104" s="415"/>
      <c r="AK104" s="415"/>
      <c r="AL104" s="415"/>
      <c r="AM104" s="415"/>
      <c r="AN104" s="415"/>
      <c r="AO104" s="415"/>
      <c r="AP104" s="415"/>
      <c r="AQ104" s="415"/>
      <c r="AR104" s="415"/>
      <c r="AS104" s="415"/>
      <c r="AT104" s="415"/>
    </row>
    <row r="105" spans="1:46" ht="10.5" customHeight="1" x14ac:dyDescent="0.2">
      <c r="A105" s="415"/>
      <c r="B105" s="415"/>
      <c r="C105" s="415"/>
      <c r="D105" s="415"/>
      <c r="E105" s="415"/>
      <c r="F105" s="415"/>
      <c r="G105" s="415"/>
      <c r="H105" s="415"/>
      <c r="I105" s="415"/>
      <c r="J105" s="415"/>
      <c r="K105" s="415"/>
      <c r="L105" s="415"/>
      <c r="M105" s="415"/>
      <c r="N105" s="415"/>
      <c r="O105" s="415"/>
      <c r="P105" s="415"/>
      <c r="Q105" s="415"/>
      <c r="R105" s="415"/>
      <c r="S105" s="415"/>
      <c r="T105" s="415"/>
      <c r="U105" s="415"/>
      <c r="V105" s="415"/>
      <c r="W105" s="415"/>
      <c r="X105" s="415"/>
      <c r="Y105" s="415"/>
      <c r="Z105" s="415"/>
      <c r="AA105" s="415"/>
      <c r="AB105" s="415"/>
      <c r="AC105" s="415"/>
      <c r="AD105" s="415"/>
      <c r="AE105" s="415"/>
      <c r="AF105" s="415"/>
      <c r="AG105" s="415"/>
      <c r="AH105" s="415"/>
      <c r="AI105" s="415"/>
      <c r="AJ105" s="415"/>
      <c r="AK105" s="415"/>
      <c r="AL105" s="415"/>
      <c r="AM105" s="415"/>
      <c r="AN105" s="415"/>
      <c r="AO105" s="415"/>
      <c r="AP105" s="415"/>
      <c r="AQ105" s="415"/>
      <c r="AR105" s="415"/>
      <c r="AS105" s="415"/>
      <c r="AT105" s="415"/>
    </row>
    <row r="106" spans="1:46" ht="10.5" customHeight="1" x14ac:dyDescent="0.2">
      <c r="A106" s="416"/>
      <c r="B106" s="416"/>
      <c r="C106" s="416"/>
      <c r="D106" s="416"/>
      <c r="E106" s="416"/>
      <c r="F106" s="416"/>
      <c r="G106" s="41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  <c r="T106" s="416"/>
      <c r="U106" s="416"/>
      <c r="V106" s="416"/>
      <c r="W106" s="416"/>
      <c r="X106" s="416"/>
      <c r="Y106" s="416"/>
      <c r="Z106" s="416"/>
      <c r="AA106" s="416"/>
      <c r="AB106" s="416"/>
      <c r="AC106" s="416"/>
      <c r="AD106" s="416"/>
      <c r="AE106" s="416"/>
      <c r="AF106" s="416"/>
      <c r="AG106" s="416"/>
      <c r="AH106" s="416"/>
      <c r="AI106" s="416"/>
      <c r="AJ106" s="416"/>
      <c r="AK106" s="416"/>
      <c r="AL106" s="416"/>
      <c r="AM106" s="416"/>
      <c r="AN106" s="416"/>
      <c r="AO106" s="416"/>
      <c r="AP106" s="416"/>
      <c r="AQ106" s="416"/>
      <c r="AR106" s="416"/>
      <c r="AS106" s="416"/>
      <c r="AT106" s="416"/>
    </row>
    <row r="107" spans="1:46" ht="10.5" customHeight="1" x14ac:dyDescent="0.2">
      <c r="A107" s="416"/>
      <c r="B107" s="416"/>
      <c r="C107" s="416"/>
      <c r="D107" s="416"/>
      <c r="E107" s="416"/>
      <c r="F107" s="416"/>
      <c r="G107" s="416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  <c r="T107" s="416"/>
      <c r="U107" s="416"/>
      <c r="V107" s="416"/>
      <c r="W107" s="416"/>
      <c r="X107" s="416"/>
      <c r="Y107" s="416"/>
      <c r="Z107" s="416"/>
      <c r="AA107" s="416"/>
      <c r="AB107" s="416"/>
      <c r="AC107" s="416"/>
      <c r="AD107" s="416"/>
      <c r="AE107" s="416"/>
      <c r="AF107" s="416"/>
      <c r="AG107" s="416"/>
      <c r="AH107" s="416"/>
      <c r="AI107" s="416"/>
      <c r="AJ107" s="416"/>
      <c r="AK107" s="416"/>
      <c r="AL107" s="416"/>
      <c r="AM107" s="416"/>
      <c r="AN107" s="416"/>
      <c r="AO107" s="416"/>
      <c r="AP107" s="416"/>
      <c r="AQ107" s="416"/>
      <c r="AR107" s="416"/>
      <c r="AS107" s="416"/>
      <c r="AT107" s="416"/>
    </row>
    <row r="108" spans="1:46" ht="10.5" customHeight="1" x14ac:dyDescent="0.2">
      <c r="A108" s="416"/>
      <c r="B108" s="416"/>
      <c r="C108" s="416"/>
      <c r="D108" s="416"/>
      <c r="E108" s="416"/>
      <c r="F108" s="416"/>
      <c r="G108" s="416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  <c r="T108" s="416"/>
      <c r="U108" s="416"/>
      <c r="V108" s="416"/>
      <c r="W108" s="416"/>
      <c r="X108" s="416"/>
      <c r="Y108" s="416"/>
      <c r="Z108" s="416"/>
      <c r="AA108" s="416"/>
      <c r="AB108" s="416"/>
      <c r="AC108" s="416"/>
      <c r="AD108" s="416"/>
      <c r="AE108" s="416"/>
      <c r="AF108" s="416"/>
      <c r="AG108" s="416"/>
      <c r="AH108" s="416"/>
      <c r="AI108" s="416"/>
      <c r="AJ108" s="416"/>
      <c r="AK108" s="416"/>
      <c r="AL108" s="416"/>
      <c r="AM108" s="416"/>
      <c r="AN108" s="416"/>
      <c r="AO108" s="416"/>
      <c r="AP108" s="416"/>
      <c r="AQ108" s="416"/>
      <c r="AR108" s="416"/>
      <c r="AS108" s="416"/>
      <c r="AT108" s="416"/>
    </row>
    <row r="109" spans="1:46" ht="10.5" customHeight="1" x14ac:dyDescent="0.2">
      <c r="A109" s="417"/>
      <c r="B109" s="417"/>
      <c r="C109" s="417"/>
      <c r="D109" s="417"/>
      <c r="E109" s="417"/>
      <c r="F109" s="417"/>
      <c r="G109" s="417"/>
      <c r="H109" s="417"/>
      <c r="I109" s="417"/>
      <c r="J109" s="417"/>
      <c r="K109" s="417"/>
      <c r="L109" s="417"/>
      <c r="M109" s="417"/>
      <c r="N109" s="417"/>
      <c r="O109" s="417"/>
      <c r="P109" s="417"/>
      <c r="Q109" s="417"/>
      <c r="R109" s="417"/>
      <c r="S109" s="417"/>
      <c r="T109" s="417"/>
      <c r="U109" s="417"/>
      <c r="V109" s="417"/>
      <c r="W109" s="417"/>
      <c r="X109" s="417"/>
      <c r="Y109" s="417"/>
      <c r="Z109" s="417"/>
      <c r="AA109" s="417"/>
      <c r="AB109" s="417"/>
      <c r="AC109" s="417"/>
      <c r="AD109" s="417"/>
      <c r="AE109" s="417"/>
      <c r="AF109" s="417"/>
      <c r="AG109" s="417"/>
      <c r="AH109" s="417"/>
      <c r="AI109" s="417"/>
      <c r="AJ109" s="417"/>
      <c r="AK109" s="417"/>
      <c r="AL109" s="417"/>
      <c r="AM109" s="417"/>
      <c r="AN109" s="417"/>
      <c r="AO109" s="417"/>
      <c r="AP109" s="417"/>
      <c r="AQ109" s="417"/>
      <c r="AR109" s="417"/>
      <c r="AS109" s="417"/>
      <c r="AT109" s="417"/>
    </row>
    <row r="110" spans="1:46" ht="10.5" customHeight="1" x14ac:dyDescent="0.2">
      <c r="A110" s="414"/>
      <c r="B110" s="414"/>
      <c r="C110" s="414"/>
      <c r="D110" s="414"/>
      <c r="E110" s="414"/>
      <c r="F110" s="414"/>
      <c r="G110" s="414"/>
      <c r="H110" s="414"/>
      <c r="I110" s="414"/>
      <c r="J110" s="414"/>
      <c r="K110" s="414"/>
      <c r="L110" s="414"/>
      <c r="M110" s="414"/>
      <c r="N110" s="414"/>
      <c r="O110" s="414"/>
      <c r="P110" s="414"/>
      <c r="Q110" s="414"/>
      <c r="R110" s="414"/>
      <c r="S110" s="414"/>
      <c r="T110" s="414"/>
      <c r="U110" s="414"/>
      <c r="V110" s="414"/>
      <c r="W110" s="414"/>
      <c r="X110" s="414"/>
      <c r="Y110" s="414"/>
      <c r="Z110" s="414"/>
      <c r="AA110" s="414"/>
      <c r="AB110" s="414"/>
      <c r="AC110" s="414"/>
      <c r="AD110" s="414"/>
      <c r="AE110" s="414"/>
      <c r="AF110" s="414"/>
      <c r="AG110" s="414"/>
      <c r="AH110" s="414"/>
      <c r="AI110" s="414"/>
      <c r="AJ110" s="414"/>
      <c r="AK110" s="414"/>
      <c r="AL110" s="414"/>
      <c r="AM110" s="414"/>
      <c r="AN110" s="414"/>
      <c r="AO110" s="414"/>
      <c r="AP110" s="414"/>
      <c r="AQ110" s="414"/>
      <c r="AR110" s="414"/>
      <c r="AS110" s="414"/>
      <c r="AT110" s="414"/>
    </row>
    <row r="111" spans="1:46" ht="10.5" customHeight="1" x14ac:dyDescent="0.2">
      <c r="A111" s="415"/>
      <c r="B111" s="415"/>
      <c r="C111" s="415"/>
      <c r="D111" s="415"/>
      <c r="E111" s="415"/>
      <c r="F111" s="415"/>
      <c r="G111" s="415"/>
      <c r="H111" s="415"/>
      <c r="I111" s="415"/>
      <c r="J111" s="415"/>
      <c r="K111" s="415"/>
      <c r="L111" s="415"/>
      <c r="M111" s="415"/>
      <c r="N111" s="415"/>
      <c r="O111" s="415"/>
      <c r="P111" s="415"/>
      <c r="Q111" s="415"/>
      <c r="R111" s="415"/>
      <c r="S111" s="415"/>
      <c r="T111" s="415"/>
      <c r="U111" s="415"/>
      <c r="V111" s="415"/>
      <c r="W111" s="415"/>
      <c r="X111" s="415"/>
      <c r="Y111" s="415"/>
      <c r="Z111" s="415"/>
      <c r="AA111" s="415"/>
      <c r="AB111" s="415"/>
      <c r="AC111" s="415"/>
      <c r="AD111" s="415"/>
      <c r="AE111" s="415"/>
      <c r="AF111" s="415"/>
      <c r="AG111" s="415"/>
      <c r="AH111" s="415"/>
      <c r="AI111" s="415"/>
      <c r="AJ111" s="415"/>
      <c r="AK111" s="415"/>
      <c r="AL111" s="415"/>
      <c r="AM111" s="415"/>
      <c r="AN111" s="415"/>
      <c r="AO111" s="415"/>
      <c r="AP111" s="415"/>
      <c r="AQ111" s="415"/>
      <c r="AR111" s="415"/>
      <c r="AS111" s="415"/>
      <c r="AT111" s="415"/>
    </row>
    <row r="112" spans="1:46" ht="10.5" customHeight="1" x14ac:dyDescent="0.2">
      <c r="A112" s="415"/>
      <c r="B112" s="415"/>
      <c r="C112" s="415"/>
      <c r="D112" s="415"/>
      <c r="E112" s="415"/>
      <c r="F112" s="415"/>
      <c r="G112" s="415"/>
      <c r="H112" s="415"/>
      <c r="I112" s="415"/>
      <c r="J112" s="415"/>
      <c r="K112" s="415"/>
      <c r="L112" s="415"/>
      <c r="M112" s="415"/>
      <c r="N112" s="415"/>
      <c r="O112" s="415"/>
      <c r="P112" s="415"/>
      <c r="Q112" s="415"/>
      <c r="R112" s="415"/>
      <c r="S112" s="415"/>
      <c r="T112" s="415"/>
      <c r="U112" s="415"/>
      <c r="V112" s="415"/>
      <c r="W112" s="415"/>
      <c r="X112" s="415"/>
      <c r="Y112" s="415"/>
      <c r="Z112" s="415"/>
      <c r="AA112" s="415"/>
      <c r="AB112" s="415"/>
      <c r="AC112" s="415"/>
      <c r="AD112" s="415"/>
      <c r="AE112" s="415"/>
      <c r="AF112" s="415"/>
      <c r="AG112" s="415"/>
      <c r="AH112" s="415"/>
      <c r="AI112" s="415"/>
      <c r="AJ112" s="415"/>
      <c r="AK112" s="415"/>
      <c r="AL112" s="415"/>
      <c r="AM112" s="415"/>
      <c r="AN112" s="415"/>
      <c r="AO112" s="415"/>
      <c r="AP112" s="415"/>
      <c r="AQ112" s="415"/>
      <c r="AR112" s="415"/>
      <c r="AS112" s="415"/>
      <c r="AT112" s="415"/>
    </row>
    <row r="113" spans="1:46" ht="10.5" customHeight="1" x14ac:dyDescent="0.2">
      <c r="A113" s="415"/>
      <c r="B113" s="415"/>
      <c r="C113" s="415"/>
      <c r="D113" s="415"/>
      <c r="E113" s="415"/>
      <c r="F113" s="415"/>
      <c r="G113" s="415"/>
      <c r="H113" s="415"/>
      <c r="I113" s="415"/>
      <c r="J113" s="415"/>
      <c r="K113" s="415"/>
      <c r="L113" s="415"/>
      <c r="M113" s="415"/>
      <c r="N113" s="415"/>
      <c r="O113" s="415"/>
      <c r="P113" s="415"/>
      <c r="Q113" s="415"/>
      <c r="R113" s="415"/>
      <c r="S113" s="415"/>
      <c r="T113" s="415"/>
      <c r="U113" s="415"/>
      <c r="V113" s="415"/>
      <c r="W113" s="415"/>
      <c r="X113" s="415"/>
      <c r="Y113" s="415"/>
      <c r="Z113" s="415"/>
      <c r="AA113" s="415"/>
      <c r="AB113" s="415"/>
      <c r="AC113" s="415"/>
      <c r="AD113" s="415"/>
      <c r="AE113" s="415"/>
      <c r="AF113" s="415"/>
      <c r="AG113" s="415"/>
      <c r="AH113" s="415"/>
      <c r="AI113" s="415"/>
      <c r="AJ113" s="415"/>
      <c r="AK113" s="415"/>
      <c r="AL113" s="415"/>
      <c r="AM113" s="415"/>
      <c r="AN113" s="415"/>
      <c r="AO113" s="415"/>
      <c r="AP113" s="415"/>
      <c r="AQ113" s="415"/>
      <c r="AR113" s="415"/>
      <c r="AS113" s="415"/>
      <c r="AT113" s="415"/>
    </row>
    <row r="114" spans="1:46" ht="10.5" customHeight="1" x14ac:dyDescent="0.2">
      <c r="A114" s="415"/>
      <c r="B114" s="415"/>
      <c r="C114" s="415"/>
      <c r="D114" s="415"/>
      <c r="E114" s="415"/>
      <c r="F114" s="415"/>
      <c r="G114" s="415"/>
      <c r="H114" s="415"/>
      <c r="I114" s="415"/>
      <c r="J114" s="415"/>
      <c r="K114" s="415"/>
      <c r="L114" s="415"/>
      <c r="M114" s="415"/>
      <c r="N114" s="415"/>
      <c r="O114" s="415"/>
      <c r="P114" s="415"/>
      <c r="Q114" s="415"/>
      <c r="R114" s="415"/>
      <c r="S114" s="415"/>
      <c r="T114" s="415"/>
      <c r="U114" s="415"/>
      <c r="V114" s="415"/>
      <c r="W114" s="415"/>
      <c r="X114" s="415"/>
      <c r="Y114" s="415"/>
      <c r="Z114" s="415"/>
      <c r="AA114" s="415"/>
      <c r="AB114" s="415"/>
      <c r="AC114" s="415"/>
      <c r="AD114" s="415"/>
      <c r="AE114" s="415"/>
      <c r="AF114" s="415"/>
      <c r="AG114" s="415"/>
      <c r="AH114" s="415"/>
      <c r="AI114" s="415"/>
      <c r="AJ114" s="415"/>
      <c r="AK114" s="415"/>
      <c r="AL114" s="415"/>
      <c r="AM114" s="415"/>
      <c r="AN114" s="415"/>
      <c r="AO114" s="415"/>
      <c r="AP114" s="415"/>
      <c r="AQ114" s="415"/>
      <c r="AR114" s="415"/>
      <c r="AS114" s="415"/>
      <c r="AT114" s="415"/>
    </row>
    <row r="115" spans="1:46" ht="10.5" customHeight="1" x14ac:dyDescent="0.2">
      <c r="A115" s="415"/>
      <c r="B115" s="415"/>
      <c r="C115" s="415"/>
      <c r="D115" s="415"/>
      <c r="E115" s="415"/>
      <c r="F115" s="415"/>
      <c r="G115" s="415"/>
      <c r="H115" s="415"/>
      <c r="I115" s="415"/>
      <c r="J115" s="415"/>
      <c r="K115" s="415"/>
      <c r="L115" s="415"/>
      <c r="M115" s="415"/>
      <c r="N115" s="415"/>
      <c r="O115" s="415"/>
      <c r="P115" s="415"/>
      <c r="Q115" s="415"/>
      <c r="R115" s="415"/>
      <c r="S115" s="415"/>
      <c r="T115" s="415"/>
      <c r="U115" s="415"/>
      <c r="V115" s="415"/>
      <c r="W115" s="415"/>
      <c r="X115" s="415"/>
      <c r="Y115" s="415"/>
      <c r="Z115" s="415"/>
      <c r="AA115" s="415"/>
      <c r="AB115" s="415"/>
      <c r="AC115" s="415"/>
      <c r="AD115" s="415"/>
      <c r="AE115" s="415"/>
      <c r="AF115" s="415"/>
      <c r="AG115" s="415"/>
      <c r="AH115" s="415"/>
      <c r="AI115" s="415"/>
      <c r="AJ115" s="415"/>
      <c r="AK115" s="415"/>
      <c r="AL115" s="415"/>
      <c r="AM115" s="415"/>
      <c r="AN115" s="415"/>
      <c r="AO115" s="415"/>
      <c r="AP115" s="415"/>
      <c r="AQ115" s="415"/>
      <c r="AR115" s="415"/>
      <c r="AS115" s="415"/>
      <c r="AT115" s="415"/>
    </row>
    <row r="116" spans="1:46" ht="10.5" customHeight="1" x14ac:dyDescent="0.2">
      <c r="A116" s="415"/>
      <c r="B116" s="415"/>
      <c r="C116" s="415"/>
      <c r="D116" s="415"/>
      <c r="E116" s="415"/>
      <c r="F116" s="415"/>
      <c r="G116" s="415"/>
      <c r="H116" s="415"/>
      <c r="I116" s="415"/>
      <c r="J116" s="415"/>
      <c r="K116" s="415"/>
      <c r="L116" s="415"/>
      <c r="M116" s="415"/>
      <c r="N116" s="415"/>
      <c r="O116" s="415"/>
      <c r="P116" s="415"/>
      <c r="Q116" s="415"/>
      <c r="R116" s="415"/>
      <c r="S116" s="415"/>
      <c r="T116" s="415"/>
      <c r="U116" s="415"/>
      <c r="V116" s="415"/>
      <c r="W116" s="415"/>
      <c r="X116" s="415"/>
      <c r="Y116" s="415"/>
      <c r="Z116" s="415"/>
      <c r="AA116" s="415"/>
      <c r="AB116" s="415"/>
      <c r="AC116" s="415"/>
      <c r="AD116" s="415"/>
      <c r="AE116" s="415"/>
      <c r="AF116" s="415"/>
      <c r="AG116" s="415"/>
      <c r="AH116" s="415"/>
      <c r="AI116" s="415"/>
      <c r="AJ116" s="415"/>
      <c r="AK116" s="415"/>
      <c r="AL116" s="415"/>
      <c r="AM116" s="415"/>
      <c r="AN116" s="415"/>
      <c r="AO116" s="415"/>
      <c r="AP116" s="415"/>
      <c r="AQ116" s="415"/>
      <c r="AR116" s="415"/>
      <c r="AS116" s="415"/>
      <c r="AT116" s="415"/>
    </row>
    <row r="117" spans="1:46" ht="10.5" customHeight="1" x14ac:dyDescent="0.2">
      <c r="A117" s="416"/>
      <c r="B117" s="416"/>
      <c r="C117" s="416"/>
      <c r="D117" s="416"/>
      <c r="E117" s="416"/>
      <c r="F117" s="416"/>
      <c r="G117" s="416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  <c r="T117" s="416"/>
      <c r="U117" s="416"/>
      <c r="V117" s="416"/>
      <c r="W117" s="416"/>
      <c r="X117" s="416"/>
      <c r="Y117" s="416"/>
      <c r="Z117" s="416"/>
      <c r="AA117" s="416"/>
      <c r="AB117" s="416"/>
      <c r="AC117" s="416"/>
      <c r="AD117" s="416"/>
      <c r="AE117" s="416"/>
      <c r="AF117" s="416"/>
      <c r="AG117" s="416"/>
      <c r="AH117" s="416"/>
      <c r="AI117" s="416"/>
      <c r="AJ117" s="416"/>
      <c r="AK117" s="416"/>
      <c r="AL117" s="416"/>
      <c r="AM117" s="416"/>
      <c r="AN117" s="416"/>
      <c r="AO117" s="416"/>
      <c r="AP117" s="416"/>
      <c r="AQ117" s="416"/>
      <c r="AR117" s="416"/>
      <c r="AS117" s="416"/>
      <c r="AT117" s="416"/>
    </row>
    <row r="118" spans="1:46" ht="10.5" customHeight="1" x14ac:dyDescent="0.2">
      <c r="A118" s="416"/>
      <c r="B118" s="416"/>
      <c r="C118" s="416"/>
      <c r="D118" s="416"/>
      <c r="E118" s="416"/>
      <c r="F118" s="416"/>
      <c r="G118" s="416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  <c r="T118" s="416"/>
      <c r="U118" s="416"/>
      <c r="V118" s="416"/>
      <c r="W118" s="416"/>
      <c r="X118" s="416"/>
      <c r="Y118" s="416"/>
      <c r="Z118" s="416"/>
      <c r="AA118" s="416"/>
      <c r="AB118" s="416"/>
      <c r="AC118" s="416"/>
      <c r="AD118" s="416"/>
      <c r="AE118" s="416"/>
      <c r="AF118" s="416"/>
      <c r="AG118" s="416"/>
      <c r="AH118" s="416"/>
      <c r="AI118" s="416"/>
      <c r="AJ118" s="416"/>
      <c r="AK118" s="416"/>
      <c r="AL118" s="416"/>
      <c r="AM118" s="416"/>
      <c r="AN118" s="416"/>
      <c r="AO118" s="416"/>
      <c r="AP118" s="416"/>
      <c r="AQ118" s="416"/>
      <c r="AR118" s="416"/>
      <c r="AS118" s="416"/>
      <c r="AT118" s="416"/>
    </row>
    <row r="119" spans="1:46" ht="10.5" customHeight="1" x14ac:dyDescent="0.2">
      <c r="A119" s="416"/>
      <c r="B119" s="416"/>
      <c r="C119" s="416"/>
      <c r="D119" s="416"/>
      <c r="E119" s="416"/>
      <c r="F119" s="416"/>
      <c r="G119" s="416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  <c r="T119" s="416"/>
      <c r="U119" s="416"/>
      <c r="V119" s="416"/>
      <c r="W119" s="416"/>
      <c r="X119" s="416"/>
      <c r="Y119" s="416"/>
      <c r="Z119" s="416"/>
      <c r="AA119" s="416"/>
      <c r="AB119" s="416"/>
      <c r="AC119" s="416"/>
      <c r="AD119" s="416"/>
      <c r="AE119" s="416"/>
      <c r="AF119" s="416"/>
      <c r="AG119" s="416"/>
      <c r="AH119" s="416"/>
      <c r="AI119" s="416"/>
      <c r="AJ119" s="416"/>
      <c r="AK119" s="416"/>
      <c r="AL119" s="416"/>
      <c r="AM119" s="416"/>
      <c r="AN119" s="416"/>
      <c r="AO119" s="416"/>
      <c r="AP119" s="416"/>
      <c r="AQ119" s="416"/>
      <c r="AR119" s="416"/>
      <c r="AS119" s="416"/>
      <c r="AT119" s="416"/>
    </row>
    <row r="120" spans="1:46" ht="10.5" customHeight="1" x14ac:dyDescent="0.2">
      <c r="A120" s="417"/>
      <c r="B120" s="417"/>
      <c r="C120" s="417"/>
      <c r="D120" s="417"/>
      <c r="E120" s="417"/>
      <c r="F120" s="417"/>
      <c r="G120" s="417"/>
      <c r="H120" s="417"/>
      <c r="I120" s="417"/>
      <c r="J120" s="417"/>
      <c r="K120" s="417"/>
      <c r="L120" s="417"/>
      <c r="M120" s="417"/>
      <c r="N120" s="417"/>
      <c r="O120" s="417"/>
      <c r="P120" s="417"/>
      <c r="Q120" s="417"/>
      <c r="R120" s="417"/>
      <c r="S120" s="417"/>
      <c r="T120" s="417"/>
      <c r="U120" s="417"/>
      <c r="V120" s="417"/>
      <c r="W120" s="417"/>
      <c r="X120" s="417"/>
      <c r="Y120" s="417"/>
      <c r="Z120" s="417"/>
      <c r="AA120" s="417"/>
      <c r="AB120" s="417"/>
      <c r="AC120" s="417"/>
      <c r="AD120" s="417"/>
      <c r="AE120" s="417"/>
      <c r="AF120" s="417"/>
      <c r="AG120" s="417"/>
      <c r="AH120" s="417"/>
      <c r="AI120" s="417"/>
      <c r="AJ120" s="417"/>
      <c r="AK120" s="417"/>
      <c r="AL120" s="417"/>
      <c r="AM120" s="417"/>
      <c r="AN120" s="417"/>
      <c r="AO120" s="417"/>
      <c r="AP120" s="417"/>
      <c r="AQ120" s="417"/>
      <c r="AR120" s="417"/>
      <c r="AS120" s="417"/>
      <c r="AT120" s="417"/>
    </row>
    <row r="121" spans="1:46" ht="10.5" customHeight="1" x14ac:dyDescent="0.2">
      <c r="A121" s="414"/>
      <c r="B121" s="414"/>
      <c r="C121" s="414"/>
      <c r="D121" s="414"/>
      <c r="E121" s="414"/>
      <c r="F121" s="414"/>
      <c r="G121" s="414"/>
      <c r="H121" s="414"/>
      <c r="I121" s="414"/>
      <c r="J121" s="414"/>
      <c r="K121" s="414"/>
      <c r="L121" s="414"/>
      <c r="M121" s="414"/>
      <c r="N121" s="414"/>
      <c r="O121" s="414"/>
      <c r="P121" s="414"/>
      <c r="Q121" s="414"/>
      <c r="R121" s="414"/>
      <c r="S121" s="414"/>
      <c r="T121" s="414"/>
      <c r="U121" s="414"/>
      <c r="V121" s="414"/>
      <c r="W121" s="414"/>
      <c r="X121" s="414"/>
      <c r="Y121" s="414"/>
      <c r="Z121" s="414"/>
      <c r="AA121" s="414"/>
      <c r="AB121" s="414"/>
      <c r="AC121" s="414"/>
      <c r="AD121" s="414"/>
      <c r="AE121" s="414"/>
      <c r="AF121" s="414"/>
      <c r="AG121" s="414"/>
      <c r="AH121" s="414"/>
      <c r="AI121" s="414"/>
      <c r="AJ121" s="414"/>
      <c r="AK121" s="414"/>
      <c r="AL121" s="414"/>
      <c r="AM121" s="414"/>
      <c r="AN121" s="414"/>
      <c r="AO121" s="414"/>
      <c r="AP121" s="414"/>
      <c r="AQ121" s="414"/>
      <c r="AR121" s="414"/>
      <c r="AS121" s="414"/>
      <c r="AT121" s="414"/>
    </row>
    <row r="122" spans="1:46" ht="10.5" customHeight="1" x14ac:dyDescent="0.2">
      <c r="A122" s="415"/>
      <c r="B122" s="415"/>
      <c r="C122" s="415"/>
      <c r="D122" s="415"/>
      <c r="E122" s="415"/>
      <c r="F122" s="415"/>
      <c r="G122" s="415"/>
      <c r="H122" s="415"/>
      <c r="I122" s="415"/>
      <c r="J122" s="415"/>
      <c r="K122" s="415"/>
      <c r="L122" s="415"/>
      <c r="M122" s="415"/>
      <c r="N122" s="415"/>
      <c r="O122" s="415"/>
      <c r="P122" s="415"/>
      <c r="Q122" s="415"/>
      <c r="R122" s="415"/>
      <c r="S122" s="415"/>
      <c r="T122" s="415"/>
      <c r="U122" s="415"/>
      <c r="V122" s="415"/>
      <c r="W122" s="415"/>
      <c r="X122" s="415"/>
      <c r="Y122" s="415"/>
      <c r="Z122" s="415"/>
      <c r="AA122" s="415"/>
      <c r="AB122" s="415"/>
      <c r="AC122" s="415"/>
      <c r="AD122" s="415"/>
      <c r="AE122" s="415"/>
      <c r="AF122" s="415"/>
      <c r="AG122" s="415"/>
      <c r="AH122" s="415"/>
      <c r="AI122" s="415"/>
      <c r="AJ122" s="415"/>
      <c r="AK122" s="415"/>
      <c r="AL122" s="415"/>
      <c r="AM122" s="415"/>
      <c r="AN122" s="415"/>
      <c r="AO122" s="415"/>
      <c r="AP122" s="415"/>
      <c r="AQ122" s="415"/>
      <c r="AR122" s="415"/>
      <c r="AS122" s="415"/>
      <c r="AT122" s="415"/>
    </row>
    <row r="123" spans="1:46" ht="10.5" customHeight="1" x14ac:dyDescent="0.2">
      <c r="A123" s="415"/>
      <c r="B123" s="415"/>
      <c r="C123" s="415"/>
      <c r="D123" s="415"/>
      <c r="E123" s="415"/>
      <c r="F123" s="415"/>
      <c r="G123" s="415"/>
      <c r="H123" s="415"/>
      <c r="I123" s="415"/>
      <c r="J123" s="415"/>
      <c r="K123" s="415"/>
      <c r="L123" s="415"/>
      <c r="M123" s="415"/>
      <c r="N123" s="415"/>
      <c r="O123" s="415"/>
      <c r="P123" s="415"/>
      <c r="Q123" s="415"/>
      <c r="R123" s="415"/>
      <c r="S123" s="415"/>
      <c r="T123" s="415"/>
      <c r="U123" s="415"/>
      <c r="V123" s="415"/>
      <c r="W123" s="415"/>
      <c r="X123" s="415"/>
      <c r="Y123" s="415"/>
      <c r="Z123" s="415"/>
      <c r="AA123" s="415"/>
      <c r="AB123" s="415"/>
      <c r="AC123" s="415"/>
      <c r="AD123" s="415"/>
      <c r="AE123" s="415"/>
      <c r="AF123" s="415"/>
      <c r="AG123" s="415"/>
      <c r="AH123" s="415"/>
      <c r="AI123" s="415"/>
      <c r="AJ123" s="415"/>
      <c r="AK123" s="415"/>
      <c r="AL123" s="415"/>
      <c r="AM123" s="415"/>
      <c r="AN123" s="415"/>
      <c r="AO123" s="415"/>
      <c r="AP123" s="415"/>
      <c r="AQ123" s="415"/>
      <c r="AR123" s="415"/>
      <c r="AS123" s="415"/>
      <c r="AT123" s="415"/>
    </row>
    <row r="124" spans="1:46" ht="10.5" customHeight="1" x14ac:dyDescent="0.2">
      <c r="A124" s="415"/>
      <c r="B124" s="415"/>
      <c r="C124" s="415"/>
      <c r="D124" s="415"/>
      <c r="E124" s="415"/>
      <c r="F124" s="415"/>
      <c r="G124" s="415"/>
      <c r="H124" s="415"/>
      <c r="I124" s="415"/>
      <c r="J124" s="415"/>
      <c r="K124" s="415"/>
      <c r="L124" s="415"/>
      <c r="M124" s="415"/>
      <c r="N124" s="415"/>
      <c r="O124" s="415"/>
      <c r="P124" s="415"/>
      <c r="Q124" s="415"/>
      <c r="R124" s="415"/>
      <c r="S124" s="415"/>
      <c r="T124" s="415"/>
      <c r="U124" s="415"/>
      <c r="V124" s="415"/>
      <c r="W124" s="415"/>
      <c r="X124" s="415"/>
      <c r="Y124" s="415"/>
      <c r="Z124" s="415"/>
      <c r="AA124" s="415"/>
      <c r="AB124" s="415"/>
      <c r="AC124" s="415"/>
      <c r="AD124" s="415"/>
      <c r="AE124" s="415"/>
      <c r="AF124" s="415"/>
      <c r="AG124" s="415"/>
      <c r="AH124" s="415"/>
      <c r="AI124" s="415"/>
      <c r="AJ124" s="415"/>
      <c r="AK124" s="415"/>
      <c r="AL124" s="415"/>
      <c r="AM124" s="415"/>
      <c r="AN124" s="415"/>
      <c r="AO124" s="415"/>
      <c r="AP124" s="415"/>
      <c r="AQ124" s="415"/>
      <c r="AR124" s="415"/>
      <c r="AS124" s="415"/>
      <c r="AT124" s="415"/>
    </row>
    <row r="125" spans="1:46" ht="10.5" customHeight="1" x14ac:dyDescent="0.2">
      <c r="A125" s="415"/>
      <c r="B125" s="415"/>
      <c r="C125" s="415"/>
      <c r="D125" s="415"/>
      <c r="E125" s="415"/>
      <c r="F125" s="415"/>
      <c r="G125" s="415"/>
      <c r="H125" s="415"/>
      <c r="I125" s="415"/>
      <c r="J125" s="415"/>
      <c r="K125" s="415"/>
      <c r="L125" s="415"/>
      <c r="M125" s="415"/>
      <c r="N125" s="415"/>
      <c r="O125" s="415"/>
      <c r="P125" s="415"/>
      <c r="Q125" s="415"/>
      <c r="R125" s="415"/>
      <c r="S125" s="415"/>
      <c r="T125" s="415"/>
      <c r="U125" s="415"/>
      <c r="V125" s="415"/>
      <c r="W125" s="415"/>
      <c r="X125" s="415"/>
      <c r="Y125" s="415"/>
      <c r="Z125" s="415"/>
      <c r="AA125" s="415"/>
      <c r="AB125" s="415"/>
      <c r="AC125" s="415"/>
      <c r="AD125" s="415"/>
      <c r="AE125" s="415"/>
      <c r="AF125" s="415"/>
      <c r="AG125" s="415"/>
      <c r="AH125" s="415"/>
      <c r="AI125" s="415"/>
      <c r="AJ125" s="415"/>
      <c r="AK125" s="415"/>
      <c r="AL125" s="415"/>
      <c r="AM125" s="415"/>
      <c r="AN125" s="415"/>
      <c r="AO125" s="415"/>
      <c r="AP125" s="415"/>
      <c r="AQ125" s="415"/>
      <c r="AR125" s="415"/>
      <c r="AS125" s="415"/>
      <c r="AT125" s="415"/>
    </row>
    <row r="126" spans="1:46" ht="10.5" customHeight="1" x14ac:dyDescent="0.2">
      <c r="A126" s="415"/>
      <c r="B126" s="415"/>
      <c r="C126" s="415"/>
      <c r="D126" s="415"/>
      <c r="E126" s="415"/>
      <c r="F126" s="415"/>
      <c r="G126" s="415"/>
      <c r="H126" s="415"/>
      <c r="I126" s="415"/>
      <c r="J126" s="415"/>
      <c r="K126" s="415"/>
      <c r="L126" s="415"/>
      <c r="M126" s="415"/>
      <c r="N126" s="415"/>
      <c r="O126" s="415"/>
      <c r="P126" s="415"/>
      <c r="Q126" s="415"/>
      <c r="R126" s="415"/>
      <c r="S126" s="415"/>
      <c r="T126" s="415"/>
      <c r="U126" s="415"/>
      <c r="V126" s="415"/>
      <c r="W126" s="415"/>
      <c r="X126" s="415"/>
      <c r="Y126" s="415"/>
      <c r="Z126" s="415"/>
      <c r="AA126" s="415"/>
      <c r="AB126" s="415"/>
      <c r="AC126" s="415"/>
      <c r="AD126" s="415"/>
      <c r="AE126" s="415"/>
      <c r="AF126" s="415"/>
      <c r="AG126" s="415"/>
      <c r="AH126" s="415"/>
      <c r="AI126" s="415"/>
      <c r="AJ126" s="415"/>
      <c r="AK126" s="415"/>
      <c r="AL126" s="415"/>
      <c r="AM126" s="415"/>
      <c r="AN126" s="415"/>
      <c r="AO126" s="415"/>
      <c r="AP126" s="415"/>
      <c r="AQ126" s="415"/>
      <c r="AR126" s="415"/>
      <c r="AS126" s="415"/>
      <c r="AT126" s="415"/>
    </row>
    <row r="127" spans="1:46" ht="10.5" customHeight="1" x14ac:dyDescent="0.2">
      <c r="A127" s="415"/>
      <c r="B127" s="415"/>
      <c r="C127" s="415"/>
      <c r="D127" s="415"/>
      <c r="E127" s="415"/>
      <c r="F127" s="415"/>
      <c r="G127" s="415"/>
      <c r="H127" s="415"/>
      <c r="I127" s="415"/>
      <c r="J127" s="415"/>
      <c r="K127" s="415"/>
      <c r="L127" s="415"/>
      <c r="M127" s="415"/>
      <c r="N127" s="415"/>
      <c r="O127" s="415"/>
      <c r="P127" s="415"/>
      <c r="Q127" s="415"/>
      <c r="R127" s="415"/>
      <c r="S127" s="415"/>
      <c r="T127" s="415"/>
      <c r="U127" s="415"/>
      <c r="V127" s="415"/>
      <c r="W127" s="415"/>
      <c r="X127" s="415"/>
      <c r="Y127" s="415"/>
      <c r="Z127" s="415"/>
      <c r="AA127" s="415"/>
      <c r="AB127" s="415"/>
      <c r="AC127" s="415"/>
      <c r="AD127" s="415"/>
      <c r="AE127" s="415"/>
      <c r="AF127" s="415"/>
      <c r="AG127" s="415"/>
      <c r="AH127" s="415"/>
      <c r="AI127" s="415"/>
      <c r="AJ127" s="415"/>
      <c r="AK127" s="415"/>
      <c r="AL127" s="415"/>
      <c r="AM127" s="415"/>
      <c r="AN127" s="415"/>
      <c r="AO127" s="415"/>
      <c r="AP127" s="415"/>
      <c r="AQ127" s="415"/>
      <c r="AR127" s="415"/>
      <c r="AS127" s="415"/>
      <c r="AT127" s="415"/>
    </row>
    <row r="128" spans="1:46" ht="10.5" customHeight="1" x14ac:dyDescent="0.2">
      <c r="A128" s="416"/>
      <c r="B128" s="416"/>
      <c r="C128" s="416"/>
      <c r="D128" s="416"/>
      <c r="E128" s="416"/>
      <c r="F128" s="416"/>
      <c r="G128" s="416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  <c r="T128" s="416"/>
      <c r="U128" s="416"/>
      <c r="V128" s="416"/>
      <c r="W128" s="416"/>
      <c r="X128" s="416"/>
      <c r="Y128" s="416"/>
      <c r="Z128" s="416"/>
      <c r="AA128" s="416"/>
      <c r="AB128" s="416"/>
      <c r="AC128" s="416"/>
      <c r="AD128" s="416"/>
      <c r="AE128" s="416"/>
      <c r="AF128" s="416"/>
      <c r="AG128" s="416"/>
      <c r="AH128" s="416"/>
      <c r="AI128" s="416"/>
      <c r="AJ128" s="416"/>
      <c r="AK128" s="416"/>
      <c r="AL128" s="416"/>
      <c r="AM128" s="416"/>
      <c r="AN128" s="416"/>
      <c r="AO128" s="416"/>
      <c r="AP128" s="416"/>
      <c r="AQ128" s="416"/>
      <c r="AR128" s="416"/>
      <c r="AS128" s="416"/>
      <c r="AT128" s="416"/>
    </row>
    <row r="129" spans="1:46" ht="10.5" customHeight="1" x14ac:dyDescent="0.2">
      <c r="A129" s="416"/>
      <c r="B129" s="416"/>
      <c r="C129" s="416"/>
      <c r="D129" s="416"/>
      <c r="E129" s="416"/>
      <c r="F129" s="416"/>
      <c r="G129" s="416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  <c r="T129" s="416"/>
      <c r="U129" s="416"/>
      <c r="V129" s="416"/>
      <c r="W129" s="416"/>
      <c r="X129" s="416"/>
      <c r="Y129" s="416"/>
      <c r="Z129" s="416"/>
      <c r="AA129" s="416"/>
      <c r="AB129" s="416"/>
      <c r="AC129" s="416"/>
      <c r="AD129" s="416"/>
      <c r="AE129" s="416"/>
      <c r="AF129" s="416"/>
      <c r="AG129" s="416"/>
      <c r="AH129" s="416"/>
      <c r="AI129" s="416"/>
      <c r="AJ129" s="416"/>
      <c r="AK129" s="416"/>
      <c r="AL129" s="416"/>
      <c r="AM129" s="416"/>
      <c r="AN129" s="416"/>
      <c r="AO129" s="416"/>
      <c r="AP129" s="416"/>
      <c r="AQ129" s="416"/>
      <c r="AR129" s="416"/>
      <c r="AS129" s="416"/>
      <c r="AT129" s="416"/>
    </row>
    <row r="130" spans="1:46" ht="10.5" customHeight="1" x14ac:dyDescent="0.2">
      <c r="A130" s="416"/>
      <c r="B130" s="416"/>
      <c r="C130" s="416"/>
      <c r="D130" s="416"/>
      <c r="E130" s="416"/>
      <c r="F130" s="416"/>
      <c r="G130" s="416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  <c r="T130" s="416"/>
      <c r="U130" s="416"/>
      <c r="V130" s="416"/>
      <c r="W130" s="416"/>
      <c r="X130" s="416"/>
      <c r="Y130" s="416"/>
      <c r="Z130" s="416"/>
      <c r="AA130" s="416"/>
      <c r="AB130" s="416"/>
      <c r="AC130" s="416"/>
      <c r="AD130" s="416"/>
      <c r="AE130" s="416"/>
      <c r="AF130" s="416"/>
      <c r="AG130" s="416"/>
      <c r="AH130" s="416"/>
      <c r="AI130" s="416"/>
      <c r="AJ130" s="416"/>
      <c r="AK130" s="416"/>
      <c r="AL130" s="416"/>
      <c r="AM130" s="416"/>
      <c r="AN130" s="416"/>
      <c r="AO130" s="416"/>
      <c r="AP130" s="416"/>
      <c r="AQ130" s="416"/>
      <c r="AR130" s="416"/>
      <c r="AS130" s="416"/>
      <c r="AT130" s="416"/>
    </row>
    <row r="131" spans="1:46" ht="10.5" customHeight="1" x14ac:dyDescent="0.2">
      <c r="A131" s="417"/>
      <c r="B131" s="417"/>
      <c r="C131" s="417"/>
      <c r="D131" s="417"/>
      <c r="E131" s="417"/>
      <c r="F131" s="417"/>
      <c r="G131" s="417"/>
      <c r="H131" s="417"/>
      <c r="I131" s="417"/>
      <c r="J131" s="417"/>
      <c r="K131" s="417"/>
      <c r="L131" s="417"/>
      <c r="M131" s="417"/>
      <c r="N131" s="417"/>
      <c r="O131" s="417"/>
      <c r="P131" s="417"/>
      <c r="Q131" s="417"/>
      <c r="R131" s="417"/>
      <c r="S131" s="417"/>
      <c r="T131" s="417"/>
      <c r="U131" s="417"/>
      <c r="V131" s="417"/>
      <c r="W131" s="417"/>
      <c r="X131" s="417"/>
      <c r="Y131" s="417"/>
      <c r="Z131" s="417"/>
      <c r="AA131" s="417"/>
      <c r="AB131" s="417"/>
      <c r="AC131" s="417"/>
      <c r="AD131" s="417"/>
      <c r="AE131" s="417"/>
      <c r="AF131" s="417"/>
      <c r="AG131" s="417"/>
      <c r="AH131" s="417"/>
      <c r="AI131" s="417"/>
      <c r="AJ131" s="417"/>
      <c r="AK131" s="417"/>
      <c r="AL131" s="417"/>
      <c r="AM131" s="417"/>
      <c r="AN131" s="417"/>
      <c r="AO131" s="417"/>
      <c r="AP131" s="417"/>
      <c r="AQ131" s="417"/>
      <c r="AR131" s="417"/>
      <c r="AS131" s="417"/>
      <c r="AT131" s="417"/>
    </row>
    <row r="132" spans="1:46" ht="10.5" customHeight="1" x14ac:dyDescent="0.2">
      <c r="A132" s="414"/>
      <c r="B132" s="414"/>
      <c r="C132" s="414"/>
      <c r="D132" s="414"/>
      <c r="E132" s="414"/>
      <c r="F132" s="414"/>
      <c r="G132" s="414"/>
      <c r="H132" s="414"/>
      <c r="I132" s="414"/>
      <c r="J132" s="414"/>
      <c r="K132" s="414"/>
      <c r="L132" s="414"/>
      <c r="M132" s="414"/>
      <c r="N132" s="414"/>
      <c r="O132" s="414"/>
      <c r="P132" s="414"/>
      <c r="Q132" s="414"/>
      <c r="R132" s="414"/>
      <c r="S132" s="414"/>
      <c r="T132" s="414"/>
      <c r="U132" s="414"/>
      <c r="V132" s="414"/>
      <c r="W132" s="414"/>
      <c r="X132" s="414"/>
      <c r="Y132" s="414"/>
      <c r="Z132" s="414"/>
      <c r="AA132" s="414"/>
      <c r="AB132" s="414"/>
      <c r="AC132" s="414"/>
      <c r="AD132" s="414"/>
      <c r="AE132" s="414"/>
      <c r="AF132" s="414"/>
      <c r="AG132" s="414"/>
      <c r="AH132" s="414"/>
      <c r="AI132" s="414"/>
      <c r="AJ132" s="414"/>
      <c r="AK132" s="414"/>
      <c r="AL132" s="414"/>
      <c r="AM132" s="414"/>
      <c r="AN132" s="414"/>
      <c r="AO132" s="414"/>
      <c r="AP132" s="414"/>
      <c r="AQ132" s="414"/>
      <c r="AR132" s="414"/>
      <c r="AS132" s="414"/>
      <c r="AT132" s="414"/>
    </row>
    <row r="133" spans="1:46" ht="10.5" customHeight="1" x14ac:dyDescent="0.2">
      <c r="A133" s="415"/>
      <c r="B133" s="415"/>
      <c r="C133" s="415"/>
      <c r="D133" s="415"/>
      <c r="E133" s="415"/>
      <c r="F133" s="415"/>
      <c r="G133" s="415"/>
      <c r="H133" s="415"/>
      <c r="I133" s="415"/>
      <c r="J133" s="415"/>
      <c r="K133" s="415"/>
      <c r="L133" s="415"/>
      <c r="M133" s="415"/>
      <c r="N133" s="415"/>
      <c r="O133" s="415"/>
      <c r="P133" s="415"/>
      <c r="Q133" s="415"/>
      <c r="R133" s="415"/>
      <c r="S133" s="415"/>
      <c r="T133" s="415"/>
      <c r="U133" s="415"/>
      <c r="V133" s="415"/>
      <c r="W133" s="415"/>
      <c r="X133" s="415"/>
      <c r="Y133" s="415"/>
      <c r="Z133" s="415"/>
      <c r="AA133" s="415"/>
      <c r="AB133" s="415"/>
      <c r="AC133" s="415"/>
      <c r="AD133" s="415"/>
      <c r="AE133" s="415"/>
      <c r="AF133" s="415"/>
      <c r="AG133" s="415"/>
      <c r="AH133" s="415"/>
      <c r="AI133" s="415"/>
      <c r="AJ133" s="415"/>
      <c r="AK133" s="415"/>
      <c r="AL133" s="415"/>
      <c r="AM133" s="415"/>
      <c r="AN133" s="415"/>
      <c r="AO133" s="415"/>
      <c r="AP133" s="415"/>
      <c r="AQ133" s="415"/>
      <c r="AR133" s="415"/>
      <c r="AS133" s="415"/>
      <c r="AT133" s="415"/>
    </row>
    <row r="134" spans="1:46" ht="10.5" customHeight="1" x14ac:dyDescent="0.2">
      <c r="A134" s="415"/>
      <c r="B134" s="415"/>
      <c r="C134" s="415"/>
      <c r="D134" s="415"/>
      <c r="E134" s="415"/>
      <c r="F134" s="415"/>
      <c r="G134" s="415"/>
      <c r="H134" s="415"/>
      <c r="I134" s="415"/>
      <c r="J134" s="415"/>
      <c r="K134" s="415"/>
      <c r="L134" s="415"/>
      <c r="M134" s="415"/>
      <c r="N134" s="415"/>
      <c r="O134" s="415"/>
      <c r="P134" s="415"/>
      <c r="Q134" s="415"/>
      <c r="R134" s="415"/>
      <c r="S134" s="415"/>
      <c r="T134" s="415"/>
      <c r="U134" s="415"/>
      <c r="V134" s="415"/>
      <c r="W134" s="415"/>
      <c r="X134" s="415"/>
      <c r="Y134" s="415"/>
      <c r="Z134" s="415"/>
      <c r="AA134" s="415"/>
      <c r="AB134" s="415"/>
      <c r="AC134" s="415"/>
      <c r="AD134" s="415"/>
      <c r="AE134" s="415"/>
      <c r="AF134" s="415"/>
      <c r="AG134" s="415"/>
      <c r="AH134" s="415"/>
      <c r="AI134" s="415"/>
      <c r="AJ134" s="415"/>
      <c r="AK134" s="415"/>
      <c r="AL134" s="415"/>
      <c r="AM134" s="415"/>
      <c r="AN134" s="415"/>
      <c r="AO134" s="415"/>
      <c r="AP134" s="415"/>
      <c r="AQ134" s="415"/>
      <c r="AR134" s="415"/>
      <c r="AS134" s="415"/>
      <c r="AT134" s="415"/>
    </row>
    <row r="135" spans="1:46" ht="10.5" customHeight="1" x14ac:dyDescent="0.2">
      <c r="A135" s="415"/>
      <c r="B135" s="415"/>
      <c r="C135" s="415"/>
      <c r="D135" s="415"/>
      <c r="E135" s="415"/>
      <c r="F135" s="415"/>
      <c r="G135" s="415"/>
      <c r="H135" s="415"/>
      <c r="I135" s="415"/>
      <c r="J135" s="415"/>
      <c r="K135" s="415"/>
      <c r="L135" s="415"/>
      <c r="M135" s="415"/>
      <c r="N135" s="415"/>
      <c r="O135" s="415"/>
      <c r="P135" s="415"/>
      <c r="Q135" s="415"/>
      <c r="R135" s="415"/>
      <c r="S135" s="415"/>
      <c r="T135" s="415"/>
      <c r="U135" s="415"/>
      <c r="V135" s="415"/>
      <c r="W135" s="415"/>
      <c r="X135" s="415"/>
      <c r="Y135" s="415"/>
      <c r="Z135" s="415"/>
      <c r="AA135" s="415"/>
      <c r="AB135" s="415"/>
      <c r="AC135" s="415"/>
      <c r="AD135" s="415"/>
      <c r="AE135" s="415"/>
      <c r="AF135" s="415"/>
      <c r="AG135" s="415"/>
      <c r="AH135" s="415"/>
      <c r="AI135" s="415"/>
      <c r="AJ135" s="415"/>
      <c r="AK135" s="415"/>
      <c r="AL135" s="415"/>
      <c r="AM135" s="415"/>
      <c r="AN135" s="415"/>
      <c r="AO135" s="415"/>
      <c r="AP135" s="415"/>
      <c r="AQ135" s="415"/>
      <c r="AR135" s="415"/>
      <c r="AS135" s="415"/>
      <c r="AT135" s="415"/>
    </row>
    <row r="136" spans="1:46" ht="10.5" customHeight="1" x14ac:dyDescent="0.2">
      <c r="A136" s="415"/>
      <c r="B136" s="415"/>
      <c r="C136" s="415"/>
      <c r="D136" s="415"/>
      <c r="E136" s="415"/>
      <c r="F136" s="415"/>
      <c r="G136" s="415"/>
      <c r="H136" s="415"/>
      <c r="I136" s="415"/>
      <c r="J136" s="415"/>
      <c r="K136" s="415"/>
      <c r="L136" s="415"/>
      <c r="M136" s="415"/>
      <c r="N136" s="415"/>
      <c r="O136" s="415"/>
      <c r="P136" s="415"/>
      <c r="Q136" s="415"/>
      <c r="R136" s="415"/>
      <c r="S136" s="415"/>
      <c r="T136" s="415"/>
      <c r="U136" s="415"/>
      <c r="V136" s="415"/>
      <c r="W136" s="415"/>
      <c r="X136" s="415"/>
      <c r="Y136" s="415"/>
      <c r="Z136" s="415"/>
      <c r="AA136" s="415"/>
      <c r="AB136" s="415"/>
      <c r="AC136" s="415"/>
      <c r="AD136" s="415"/>
      <c r="AE136" s="415"/>
      <c r="AF136" s="415"/>
      <c r="AG136" s="415"/>
      <c r="AH136" s="415"/>
      <c r="AI136" s="415"/>
      <c r="AJ136" s="415"/>
      <c r="AK136" s="415"/>
      <c r="AL136" s="415"/>
      <c r="AM136" s="415"/>
      <c r="AN136" s="415"/>
      <c r="AO136" s="415"/>
      <c r="AP136" s="415"/>
      <c r="AQ136" s="415"/>
      <c r="AR136" s="415"/>
      <c r="AS136" s="415"/>
      <c r="AT136" s="415"/>
    </row>
    <row r="137" spans="1:46" ht="10.5" customHeight="1" x14ac:dyDescent="0.2">
      <c r="A137" s="415"/>
      <c r="B137" s="415"/>
      <c r="C137" s="415"/>
      <c r="D137" s="415"/>
      <c r="E137" s="415"/>
      <c r="F137" s="415"/>
      <c r="G137" s="415"/>
      <c r="H137" s="415"/>
      <c r="I137" s="415"/>
      <c r="J137" s="415"/>
      <c r="K137" s="415"/>
      <c r="L137" s="415"/>
      <c r="M137" s="415"/>
      <c r="N137" s="415"/>
      <c r="O137" s="415"/>
      <c r="P137" s="415"/>
      <c r="Q137" s="415"/>
      <c r="R137" s="415"/>
      <c r="S137" s="415"/>
      <c r="T137" s="415"/>
      <c r="U137" s="415"/>
      <c r="V137" s="415"/>
      <c r="W137" s="415"/>
      <c r="X137" s="415"/>
      <c r="Y137" s="415"/>
      <c r="Z137" s="415"/>
      <c r="AA137" s="415"/>
      <c r="AB137" s="415"/>
      <c r="AC137" s="415"/>
      <c r="AD137" s="415"/>
      <c r="AE137" s="415"/>
      <c r="AF137" s="415"/>
      <c r="AG137" s="415"/>
      <c r="AH137" s="415"/>
      <c r="AI137" s="415"/>
      <c r="AJ137" s="415"/>
      <c r="AK137" s="415"/>
      <c r="AL137" s="415"/>
      <c r="AM137" s="415"/>
      <c r="AN137" s="415"/>
      <c r="AO137" s="415"/>
      <c r="AP137" s="415"/>
      <c r="AQ137" s="415"/>
      <c r="AR137" s="415"/>
      <c r="AS137" s="415"/>
      <c r="AT137" s="415"/>
    </row>
    <row r="138" spans="1:46" ht="10.5" customHeight="1" x14ac:dyDescent="0.2">
      <c r="A138" s="415"/>
      <c r="B138" s="415"/>
      <c r="C138" s="415"/>
      <c r="D138" s="415"/>
      <c r="E138" s="415"/>
      <c r="F138" s="415"/>
      <c r="G138" s="415"/>
      <c r="H138" s="415"/>
      <c r="I138" s="415"/>
      <c r="J138" s="415"/>
      <c r="K138" s="415"/>
      <c r="L138" s="415"/>
      <c r="M138" s="415"/>
      <c r="N138" s="415"/>
      <c r="O138" s="415"/>
      <c r="P138" s="415"/>
      <c r="Q138" s="415"/>
      <c r="R138" s="415"/>
      <c r="S138" s="415"/>
      <c r="T138" s="415"/>
      <c r="U138" s="415"/>
      <c r="V138" s="415"/>
      <c r="W138" s="415"/>
      <c r="X138" s="415"/>
      <c r="Y138" s="415"/>
      <c r="Z138" s="415"/>
      <c r="AA138" s="415"/>
      <c r="AB138" s="415"/>
      <c r="AC138" s="415"/>
      <c r="AD138" s="415"/>
      <c r="AE138" s="415"/>
      <c r="AF138" s="415"/>
      <c r="AG138" s="415"/>
      <c r="AH138" s="415"/>
      <c r="AI138" s="415"/>
      <c r="AJ138" s="415"/>
      <c r="AK138" s="415"/>
      <c r="AL138" s="415"/>
      <c r="AM138" s="415"/>
      <c r="AN138" s="415"/>
      <c r="AO138" s="415"/>
      <c r="AP138" s="415"/>
      <c r="AQ138" s="415"/>
      <c r="AR138" s="415"/>
      <c r="AS138" s="415"/>
      <c r="AT138" s="415"/>
    </row>
    <row r="139" spans="1:46" ht="10.5" customHeight="1" x14ac:dyDescent="0.2">
      <c r="A139" s="416"/>
      <c r="B139" s="416"/>
      <c r="C139" s="416"/>
      <c r="D139" s="416"/>
      <c r="E139" s="416"/>
      <c r="F139" s="416"/>
      <c r="G139" s="416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  <c r="T139" s="416"/>
      <c r="U139" s="416"/>
      <c r="V139" s="416"/>
      <c r="W139" s="416"/>
      <c r="X139" s="416"/>
      <c r="Y139" s="416"/>
      <c r="Z139" s="416"/>
      <c r="AA139" s="416"/>
      <c r="AB139" s="416"/>
      <c r="AC139" s="416"/>
      <c r="AD139" s="416"/>
      <c r="AE139" s="416"/>
      <c r="AF139" s="416"/>
      <c r="AG139" s="416"/>
      <c r="AH139" s="416"/>
      <c r="AI139" s="416"/>
      <c r="AJ139" s="416"/>
      <c r="AK139" s="416"/>
      <c r="AL139" s="416"/>
      <c r="AM139" s="416"/>
      <c r="AN139" s="416"/>
      <c r="AO139" s="416"/>
      <c r="AP139" s="416"/>
      <c r="AQ139" s="416"/>
      <c r="AR139" s="416"/>
      <c r="AS139" s="416"/>
      <c r="AT139" s="416"/>
    </row>
    <row r="140" spans="1:46" ht="10.5" customHeight="1" x14ac:dyDescent="0.2">
      <c r="A140" s="416"/>
      <c r="B140" s="416"/>
      <c r="C140" s="416"/>
      <c r="D140" s="416"/>
      <c r="E140" s="416"/>
      <c r="F140" s="416"/>
      <c r="G140" s="416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  <c r="T140" s="416"/>
      <c r="U140" s="416"/>
      <c r="V140" s="416"/>
      <c r="W140" s="416"/>
      <c r="X140" s="416"/>
      <c r="Y140" s="416"/>
      <c r="Z140" s="416"/>
      <c r="AA140" s="416"/>
      <c r="AB140" s="416"/>
      <c r="AC140" s="416"/>
      <c r="AD140" s="416"/>
      <c r="AE140" s="416"/>
      <c r="AF140" s="416"/>
      <c r="AG140" s="416"/>
      <c r="AH140" s="416"/>
      <c r="AI140" s="416"/>
      <c r="AJ140" s="416"/>
      <c r="AK140" s="416"/>
      <c r="AL140" s="416"/>
      <c r="AM140" s="416"/>
      <c r="AN140" s="416"/>
      <c r="AO140" s="416"/>
      <c r="AP140" s="416"/>
      <c r="AQ140" s="416"/>
      <c r="AR140" s="416"/>
      <c r="AS140" s="416"/>
      <c r="AT140" s="416"/>
    </row>
    <row r="141" spans="1:46" ht="10.5" customHeight="1" x14ac:dyDescent="0.2">
      <c r="A141" s="416"/>
      <c r="B141" s="416"/>
      <c r="C141" s="416"/>
      <c r="D141" s="416"/>
      <c r="E141" s="416"/>
      <c r="F141" s="416"/>
      <c r="G141" s="416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  <c r="T141" s="416"/>
      <c r="U141" s="416"/>
      <c r="V141" s="416"/>
      <c r="W141" s="416"/>
      <c r="X141" s="416"/>
      <c r="Y141" s="416"/>
      <c r="Z141" s="416"/>
      <c r="AA141" s="416"/>
      <c r="AB141" s="416"/>
      <c r="AC141" s="416"/>
      <c r="AD141" s="416"/>
      <c r="AE141" s="416"/>
      <c r="AF141" s="416"/>
      <c r="AG141" s="416"/>
      <c r="AH141" s="416"/>
      <c r="AI141" s="416"/>
      <c r="AJ141" s="416"/>
      <c r="AK141" s="416"/>
      <c r="AL141" s="416"/>
      <c r="AM141" s="416"/>
      <c r="AN141" s="416"/>
      <c r="AO141" s="416"/>
      <c r="AP141" s="416"/>
      <c r="AQ141" s="416"/>
      <c r="AR141" s="416"/>
      <c r="AS141" s="416"/>
      <c r="AT141" s="416"/>
    </row>
    <row r="142" spans="1:46" ht="10.5" customHeight="1" x14ac:dyDescent="0.2">
      <c r="A142" s="417"/>
      <c r="B142" s="417"/>
      <c r="C142" s="417"/>
      <c r="D142" s="417"/>
      <c r="E142" s="417"/>
      <c r="F142" s="417"/>
      <c r="G142" s="417"/>
      <c r="H142" s="417"/>
      <c r="I142" s="417"/>
      <c r="J142" s="417"/>
      <c r="K142" s="417"/>
      <c r="L142" s="417"/>
      <c r="M142" s="417"/>
      <c r="N142" s="417"/>
      <c r="O142" s="417"/>
      <c r="P142" s="417"/>
      <c r="Q142" s="417"/>
      <c r="R142" s="417"/>
      <c r="S142" s="417"/>
      <c r="T142" s="417"/>
      <c r="U142" s="417"/>
      <c r="V142" s="417"/>
      <c r="W142" s="417"/>
      <c r="X142" s="417"/>
      <c r="Y142" s="417"/>
      <c r="Z142" s="417"/>
      <c r="AA142" s="417"/>
      <c r="AB142" s="417"/>
      <c r="AC142" s="417"/>
      <c r="AD142" s="417"/>
      <c r="AE142" s="417"/>
      <c r="AF142" s="417"/>
      <c r="AG142" s="417"/>
      <c r="AH142" s="417"/>
      <c r="AI142" s="417"/>
      <c r="AJ142" s="417"/>
      <c r="AK142" s="417"/>
      <c r="AL142" s="417"/>
      <c r="AM142" s="417"/>
      <c r="AN142" s="417"/>
      <c r="AO142" s="417"/>
      <c r="AP142" s="417"/>
      <c r="AQ142" s="417"/>
      <c r="AR142" s="417"/>
      <c r="AS142" s="417"/>
      <c r="AT142" s="417"/>
    </row>
    <row r="143" spans="1:46" ht="10.5" customHeight="1" x14ac:dyDescent="0.2">
      <c r="A143" s="414"/>
      <c r="B143" s="414"/>
      <c r="C143" s="414"/>
      <c r="D143" s="414"/>
      <c r="E143" s="414"/>
      <c r="F143" s="414"/>
      <c r="G143" s="414"/>
      <c r="H143" s="414"/>
      <c r="I143" s="414"/>
      <c r="J143" s="414"/>
      <c r="K143" s="414"/>
      <c r="L143" s="414"/>
      <c r="M143" s="414"/>
      <c r="N143" s="414"/>
      <c r="O143" s="414"/>
      <c r="P143" s="414"/>
      <c r="Q143" s="414"/>
      <c r="R143" s="414"/>
      <c r="S143" s="414"/>
      <c r="T143" s="414"/>
      <c r="U143" s="414"/>
      <c r="V143" s="414"/>
      <c r="W143" s="414"/>
      <c r="X143" s="414"/>
      <c r="Y143" s="414"/>
      <c r="Z143" s="414"/>
      <c r="AA143" s="414"/>
      <c r="AB143" s="414"/>
      <c r="AC143" s="414"/>
      <c r="AD143" s="414"/>
      <c r="AE143" s="414"/>
      <c r="AF143" s="414"/>
      <c r="AG143" s="414"/>
      <c r="AH143" s="414"/>
      <c r="AI143" s="414"/>
      <c r="AJ143" s="414"/>
      <c r="AK143" s="414"/>
      <c r="AL143" s="414"/>
      <c r="AM143" s="414"/>
      <c r="AN143" s="414"/>
      <c r="AO143" s="414"/>
      <c r="AP143" s="414"/>
      <c r="AQ143" s="414"/>
      <c r="AR143" s="414"/>
      <c r="AS143" s="414"/>
      <c r="AT143" s="414"/>
    </row>
    <row r="144" spans="1:46" ht="10.5" customHeight="1" x14ac:dyDescent="0.2">
      <c r="A144" s="415"/>
      <c r="B144" s="415"/>
      <c r="C144" s="415"/>
      <c r="D144" s="415"/>
      <c r="E144" s="415"/>
      <c r="F144" s="415"/>
      <c r="G144" s="415"/>
      <c r="H144" s="415"/>
      <c r="I144" s="415"/>
      <c r="J144" s="415"/>
      <c r="K144" s="415"/>
      <c r="L144" s="415"/>
      <c r="M144" s="415"/>
      <c r="N144" s="415"/>
      <c r="O144" s="415"/>
      <c r="P144" s="415"/>
      <c r="Q144" s="415"/>
      <c r="R144" s="415"/>
      <c r="S144" s="415"/>
      <c r="T144" s="415"/>
      <c r="U144" s="415"/>
      <c r="V144" s="415"/>
      <c r="W144" s="415"/>
      <c r="X144" s="415"/>
      <c r="Y144" s="415"/>
      <c r="Z144" s="415"/>
      <c r="AA144" s="415"/>
      <c r="AB144" s="415"/>
      <c r="AC144" s="415"/>
      <c r="AD144" s="415"/>
      <c r="AE144" s="415"/>
      <c r="AF144" s="415"/>
      <c r="AG144" s="415"/>
      <c r="AH144" s="415"/>
      <c r="AI144" s="415"/>
      <c r="AJ144" s="415"/>
      <c r="AK144" s="415"/>
      <c r="AL144" s="415"/>
      <c r="AM144" s="415"/>
      <c r="AN144" s="415"/>
      <c r="AO144" s="415"/>
      <c r="AP144" s="415"/>
      <c r="AQ144" s="415"/>
      <c r="AR144" s="415"/>
      <c r="AS144" s="415"/>
      <c r="AT144" s="415"/>
    </row>
    <row r="145" spans="1:46" ht="10.5" customHeight="1" x14ac:dyDescent="0.2">
      <c r="A145" s="415"/>
      <c r="B145" s="415"/>
      <c r="C145" s="415"/>
      <c r="D145" s="415"/>
      <c r="E145" s="415"/>
      <c r="F145" s="415"/>
      <c r="G145" s="415"/>
      <c r="H145" s="415"/>
      <c r="I145" s="415"/>
      <c r="J145" s="415"/>
      <c r="K145" s="415"/>
      <c r="L145" s="415"/>
      <c r="M145" s="415"/>
      <c r="N145" s="415"/>
      <c r="O145" s="415"/>
      <c r="P145" s="415"/>
      <c r="Q145" s="415"/>
      <c r="R145" s="415"/>
      <c r="S145" s="415"/>
      <c r="T145" s="415"/>
      <c r="U145" s="415"/>
      <c r="V145" s="415"/>
      <c r="W145" s="415"/>
      <c r="X145" s="415"/>
      <c r="Y145" s="415"/>
      <c r="Z145" s="415"/>
      <c r="AA145" s="415"/>
      <c r="AB145" s="415"/>
      <c r="AC145" s="415"/>
      <c r="AD145" s="415"/>
      <c r="AE145" s="415"/>
      <c r="AF145" s="415"/>
      <c r="AG145" s="415"/>
      <c r="AH145" s="415"/>
      <c r="AI145" s="415"/>
      <c r="AJ145" s="415"/>
      <c r="AK145" s="415"/>
      <c r="AL145" s="415"/>
      <c r="AM145" s="415"/>
      <c r="AN145" s="415"/>
      <c r="AO145" s="415"/>
      <c r="AP145" s="415"/>
      <c r="AQ145" s="415"/>
      <c r="AR145" s="415"/>
      <c r="AS145" s="415"/>
      <c r="AT145" s="415"/>
    </row>
    <row r="146" spans="1:46" ht="10.5" customHeight="1" x14ac:dyDescent="0.2">
      <c r="A146" s="415"/>
      <c r="B146" s="415"/>
      <c r="C146" s="415"/>
      <c r="D146" s="415"/>
      <c r="E146" s="415"/>
      <c r="F146" s="415"/>
      <c r="G146" s="415"/>
      <c r="H146" s="415"/>
      <c r="I146" s="415"/>
      <c r="J146" s="415"/>
      <c r="K146" s="415"/>
      <c r="L146" s="415"/>
      <c r="M146" s="415"/>
      <c r="N146" s="415"/>
      <c r="O146" s="415"/>
      <c r="P146" s="415"/>
      <c r="Q146" s="415"/>
      <c r="R146" s="415"/>
      <c r="S146" s="415"/>
      <c r="T146" s="415"/>
      <c r="U146" s="415"/>
      <c r="V146" s="415"/>
      <c r="W146" s="415"/>
      <c r="X146" s="415"/>
      <c r="Y146" s="415"/>
      <c r="Z146" s="415"/>
      <c r="AA146" s="415"/>
      <c r="AB146" s="415"/>
      <c r="AC146" s="415"/>
      <c r="AD146" s="415"/>
      <c r="AE146" s="415"/>
      <c r="AF146" s="415"/>
      <c r="AG146" s="415"/>
      <c r="AH146" s="415"/>
      <c r="AI146" s="415"/>
      <c r="AJ146" s="415"/>
      <c r="AK146" s="415"/>
      <c r="AL146" s="415"/>
      <c r="AM146" s="415"/>
      <c r="AN146" s="415"/>
      <c r="AO146" s="415"/>
      <c r="AP146" s="415"/>
      <c r="AQ146" s="415"/>
      <c r="AR146" s="415"/>
      <c r="AS146" s="415"/>
      <c r="AT146" s="415"/>
    </row>
    <row r="147" spans="1:46" ht="10.5" customHeight="1" x14ac:dyDescent="0.2">
      <c r="A147" s="415"/>
      <c r="B147" s="415"/>
      <c r="C147" s="415"/>
      <c r="D147" s="415"/>
      <c r="E147" s="415"/>
      <c r="F147" s="415"/>
      <c r="G147" s="415"/>
      <c r="H147" s="415"/>
      <c r="I147" s="415"/>
      <c r="J147" s="415"/>
      <c r="K147" s="415"/>
      <c r="L147" s="415"/>
      <c r="M147" s="415"/>
      <c r="N147" s="415"/>
      <c r="O147" s="415"/>
      <c r="P147" s="415"/>
      <c r="Q147" s="415"/>
      <c r="R147" s="415"/>
      <c r="S147" s="415"/>
      <c r="T147" s="415"/>
      <c r="U147" s="415"/>
      <c r="V147" s="415"/>
      <c r="W147" s="415"/>
      <c r="X147" s="415"/>
      <c r="Y147" s="415"/>
      <c r="Z147" s="415"/>
      <c r="AA147" s="415"/>
      <c r="AB147" s="415"/>
      <c r="AC147" s="415"/>
      <c r="AD147" s="415"/>
      <c r="AE147" s="415"/>
      <c r="AF147" s="415"/>
      <c r="AG147" s="415"/>
      <c r="AH147" s="415"/>
      <c r="AI147" s="415"/>
      <c r="AJ147" s="415"/>
      <c r="AK147" s="415"/>
      <c r="AL147" s="415"/>
      <c r="AM147" s="415"/>
      <c r="AN147" s="415"/>
      <c r="AO147" s="415"/>
      <c r="AP147" s="415"/>
      <c r="AQ147" s="415"/>
      <c r="AR147" s="415"/>
      <c r="AS147" s="415"/>
      <c r="AT147" s="415"/>
    </row>
    <row r="148" spans="1:46" ht="10.5" customHeight="1" x14ac:dyDescent="0.2">
      <c r="A148" s="415"/>
      <c r="B148" s="415"/>
      <c r="C148" s="415"/>
      <c r="D148" s="415"/>
      <c r="E148" s="415"/>
      <c r="F148" s="415"/>
      <c r="G148" s="415"/>
      <c r="H148" s="415"/>
      <c r="I148" s="415"/>
      <c r="J148" s="415"/>
      <c r="K148" s="415"/>
      <c r="L148" s="415"/>
      <c r="M148" s="415"/>
      <c r="N148" s="415"/>
      <c r="O148" s="415"/>
      <c r="P148" s="415"/>
      <c r="Q148" s="415"/>
      <c r="R148" s="415"/>
      <c r="S148" s="415"/>
      <c r="T148" s="415"/>
      <c r="U148" s="415"/>
      <c r="V148" s="415"/>
      <c r="W148" s="415"/>
      <c r="X148" s="415"/>
      <c r="Y148" s="415"/>
      <c r="Z148" s="415"/>
      <c r="AA148" s="415"/>
      <c r="AB148" s="415"/>
      <c r="AC148" s="415"/>
      <c r="AD148" s="415"/>
      <c r="AE148" s="415"/>
      <c r="AF148" s="415"/>
      <c r="AG148" s="415"/>
      <c r="AH148" s="415"/>
      <c r="AI148" s="415"/>
      <c r="AJ148" s="415"/>
      <c r="AK148" s="415"/>
      <c r="AL148" s="415"/>
      <c r="AM148" s="415"/>
      <c r="AN148" s="415"/>
      <c r="AO148" s="415"/>
      <c r="AP148" s="415"/>
      <c r="AQ148" s="415"/>
      <c r="AR148" s="415"/>
      <c r="AS148" s="415"/>
      <c r="AT148" s="415"/>
    </row>
    <row r="149" spans="1:46" ht="10.5" customHeight="1" x14ac:dyDescent="0.2">
      <c r="A149" s="415"/>
      <c r="B149" s="415"/>
      <c r="C149" s="415"/>
      <c r="D149" s="415"/>
      <c r="E149" s="415"/>
      <c r="F149" s="415"/>
      <c r="G149" s="415"/>
      <c r="H149" s="415"/>
      <c r="I149" s="415"/>
      <c r="J149" s="415"/>
      <c r="K149" s="415"/>
      <c r="L149" s="415"/>
      <c r="M149" s="415"/>
      <c r="N149" s="415"/>
      <c r="O149" s="415"/>
      <c r="P149" s="415"/>
      <c r="Q149" s="415"/>
      <c r="R149" s="415"/>
      <c r="S149" s="415"/>
      <c r="T149" s="415"/>
      <c r="U149" s="415"/>
      <c r="V149" s="415"/>
      <c r="W149" s="415"/>
      <c r="X149" s="415"/>
      <c r="Y149" s="415"/>
      <c r="Z149" s="415"/>
      <c r="AA149" s="415"/>
      <c r="AB149" s="415"/>
      <c r="AC149" s="415"/>
      <c r="AD149" s="415"/>
      <c r="AE149" s="415"/>
      <c r="AF149" s="415"/>
      <c r="AG149" s="415"/>
      <c r="AH149" s="415"/>
      <c r="AI149" s="415"/>
      <c r="AJ149" s="415"/>
      <c r="AK149" s="415"/>
      <c r="AL149" s="415"/>
      <c r="AM149" s="415"/>
      <c r="AN149" s="415"/>
      <c r="AO149" s="415"/>
      <c r="AP149" s="415"/>
      <c r="AQ149" s="415"/>
      <c r="AR149" s="415"/>
      <c r="AS149" s="415"/>
      <c r="AT149" s="415"/>
    </row>
    <row r="150" spans="1:46" ht="10.5" customHeight="1" x14ac:dyDescent="0.2">
      <c r="A150" s="416"/>
      <c r="B150" s="416"/>
      <c r="C150" s="416"/>
      <c r="D150" s="416"/>
      <c r="E150" s="416"/>
      <c r="F150" s="416"/>
      <c r="G150" s="416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  <c r="T150" s="416"/>
      <c r="U150" s="416"/>
      <c r="V150" s="416"/>
      <c r="W150" s="416"/>
      <c r="X150" s="416"/>
      <c r="Y150" s="416"/>
      <c r="Z150" s="416"/>
      <c r="AA150" s="416"/>
      <c r="AB150" s="416"/>
      <c r="AC150" s="416"/>
      <c r="AD150" s="416"/>
      <c r="AE150" s="416"/>
      <c r="AF150" s="416"/>
      <c r="AG150" s="416"/>
      <c r="AH150" s="416"/>
      <c r="AI150" s="416"/>
      <c r="AJ150" s="416"/>
      <c r="AK150" s="416"/>
      <c r="AL150" s="416"/>
      <c r="AM150" s="416"/>
      <c r="AN150" s="416"/>
      <c r="AO150" s="416"/>
      <c r="AP150" s="416"/>
      <c r="AQ150" s="416"/>
      <c r="AR150" s="416"/>
      <c r="AS150" s="416"/>
      <c r="AT150" s="416"/>
    </row>
    <row r="151" spans="1:46" ht="10.5" customHeight="1" x14ac:dyDescent="0.2">
      <c r="A151" s="416"/>
      <c r="B151" s="416"/>
      <c r="C151" s="416"/>
      <c r="D151" s="416"/>
      <c r="E151" s="416"/>
      <c r="F151" s="416"/>
      <c r="G151" s="416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  <c r="T151" s="416"/>
      <c r="U151" s="416"/>
      <c r="V151" s="416"/>
      <c r="W151" s="416"/>
      <c r="X151" s="416"/>
      <c r="Y151" s="416"/>
      <c r="Z151" s="416"/>
      <c r="AA151" s="416"/>
      <c r="AB151" s="416"/>
      <c r="AC151" s="416"/>
      <c r="AD151" s="416"/>
      <c r="AE151" s="416"/>
      <c r="AF151" s="416"/>
      <c r="AG151" s="416"/>
      <c r="AH151" s="416"/>
      <c r="AI151" s="416"/>
      <c r="AJ151" s="416"/>
      <c r="AK151" s="416"/>
      <c r="AL151" s="416"/>
      <c r="AM151" s="416"/>
      <c r="AN151" s="416"/>
      <c r="AO151" s="416"/>
      <c r="AP151" s="416"/>
      <c r="AQ151" s="416"/>
      <c r="AR151" s="416"/>
      <c r="AS151" s="416"/>
      <c r="AT151" s="416"/>
    </row>
    <row r="152" spans="1:46" ht="10.5" customHeight="1" x14ac:dyDescent="0.2">
      <c r="A152" s="416"/>
      <c r="B152" s="416"/>
      <c r="C152" s="416"/>
      <c r="D152" s="416"/>
      <c r="E152" s="416"/>
      <c r="F152" s="416"/>
      <c r="G152" s="416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  <c r="T152" s="416"/>
      <c r="U152" s="416"/>
      <c r="V152" s="416"/>
      <c r="W152" s="416"/>
      <c r="X152" s="416"/>
      <c r="Y152" s="416"/>
      <c r="Z152" s="416"/>
      <c r="AA152" s="416"/>
      <c r="AB152" s="416"/>
      <c r="AC152" s="416"/>
      <c r="AD152" s="416"/>
      <c r="AE152" s="416"/>
      <c r="AF152" s="416"/>
      <c r="AG152" s="416"/>
      <c r="AH152" s="416"/>
      <c r="AI152" s="416"/>
      <c r="AJ152" s="416"/>
      <c r="AK152" s="416"/>
      <c r="AL152" s="416"/>
      <c r="AM152" s="416"/>
      <c r="AN152" s="416"/>
      <c r="AO152" s="416"/>
      <c r="AP152" s="416"/>
      <c r="AQ152" s="416"/>
      <c r="AR152" s="416"/>
      <c r="AS152" s="416"/>
      <c r="AT152" s="416"/>
    </row>
    <row r="153" spans="1:46" ht="10.5" customHeight="1" x14ac:dyDescent="0.2">
      <c r="A153" s="417"/>
      <c r="B153" s="417"/>
      <c r="C153" s="417"/>
      <c r="D153" s="417"/>
      <c r="E153" s="417"/>
      <c r="F153" s="417"/>
      <c r="G153" s="417"/>
      <c r="H153" s="417"/>
      <c r="I153" s="417"/>
      <c r="J153" s="417"/>
      <c r="K153" s="417"/>
      <c r="L153" s="417"/>
      <c r="M153" s="417"/>
      <c r="N153" s="417"/>
      <c r="O153" s="417"/>
      <c r="P153" s="417"/>
      <c r="Q153" s="417"/>
      <c r="R153" s="417"/>
      <c r="S153" s="417"/>
      <c r="T153" s="417"/>
      <c r="U153" s="417"/>
      <c r="V153" s="417"/>
      <c r="W153" s="417"/>
      <c r="X153" s="417"/>
      <c r="Y153" s="417"/>
      <c r="Z153" s="417"/>
      <c r="AA153" s="417"/>
      <c r="AB153" s="417"/>
      <c r="AC153" s="417"/>
      <c r="AD153" s="417"/>
      <c r="AE153" s="417"/>
      <c r="AF153" s="417"/>
      <c r="AG153" s="417"/>
      <c r="AH153" s="417"/>
      <c r="AI153" s="417"/>
      <c r="AJ153" s="417"/>
      <c r="AK153" s="417"/>
      <c r="AL153" s="417"/>
      <c r="AM153" s="417"/>
      <c r="AN153" s="417"/>
      <c r="AO153" s="417"/>
      <c r="AP153" s="417"/>
      <c r="AQ153" s="417"/>
      <c r="AR153" s="417"/>
      <c r="AS153" s="417"/>
      <c r="AT153" s="417"/>
    </row>
    <row r="154" spans="1:46" ht="10.5" customHeight="1" x14ac:dyDescent="0.2">
      <c r="A154" s="414"/>
      <c r="B154" s="414"/>
      <c r="C154" s="414"/>
      <c r="D154" s="414"/>
      <c r="E154" s="414"/>
      <c r="F154" s="414"/>
      <c r="G154" s="414"/>
      <c r="H154" s="414"/>
      <c r="I154" s="414"/>
      <c r="J154" s="414"/>
      <c r="K154" s="414"/>
      <c r="L154" s="414"/>
      <c r="M154" s="414"/>
      <c r="N154" s="414"/>
      <c r="O154" s="414"/>
      <c r="P154" s="414"/>
      <c r="Q154" s="414"/>
      <c r="R154" s="414"/>
      <c r="S154" s="414"/>
      <c r="T154" s="414"/>
      <c r="U154" s="414"/>
      <c r="V154" s="414"/>
      <c r="W154" s="414"/>
      <c r="X154" s="414"/>
      <c r="Y154" s="414"/>
      <c r="Z154" s="414"/>
      <c r="AA154" s="414"/>
      <c r="AB154" s="414"/>
      <c r="AC154" s="414"/>
      <c r="AD154" s="414"/>
      <c r="AE154" s="414"/>
      <c r="AF154" s="414"/>
      <c r="AG154" s="414"/>
      <c r="AH154" s="414"/>
      <c r="AI154" s="414"/>
      <c r="AJ154" s="414"/>
      <c r="AK154" s="414"/>
      <c r="AL154" s="414"/>
      <c r="AM154" s="414"/>
      <c r="AN154" s="414"/>
      <c r="AO154" s="414"/>
      <c r="AP154" s="414"/>
      <c r="AQ154" s="414"/>
      <c r="AR154" s="414"/>
      <c r="AS154" s="414"/>
      <c r="AT154" s="414"/>
    </row>
    <row r="155" spans="1:46" ht="10.5" customHeight="1" x14ac:dyDescent="0.2">
      <c r="A155" s="415"/>
      <c r="B155" s="415"/>
      <c r="C155" s="415"/>
      <c r="D155" s="415"/>
      <c r="E155" s="415"/>
      <c r="F155" s="415"/>
      <c r="G155" s="415"/>
      <c r="H155" s="415"/>
      <c r="I155" s="415"/>
      <c r="J155" s="415"/>
      <c r="K155" s="415"/>
      <c r="L155" s="415"/>
      <c r="M155" s="415"/>
      <c r="N155" s="415"/>
      <c r="O155" s="415"/>
      <c r="P155" s="415"/>
      <c r="Q155" s="415"/>
      <c r="R155" s="415"/>
      <c r="S155" s="415"/>
      <c r="T155" s="415"/>
      <c r="U155" s="415"/>
      <c r="V155" s="415"/>
      <c r="W155" s="415"/>
      <c r="X155" s="415"/>
      <c r="Y155" s="415"/>
      <c r="Z155" s="415"/>
      <c r="AA155" s="415"/>
      <c r="AB155" s="415"/>
      <c r="AC155" s="415"/>
      <c r="AD155" s="415"/>
      <c r="AE155" s="415"/>
      <c r="AF155" s="415"/>
      <c r="AG155" s="415"/>
      <c r="AH155" s="415"/>
      <c r="AI155" s="415"/>
      <c r="AJ155" s="415"/>
      <c r="AK155" s="415"/>
      <c r="AL155" s="415"/>
      <c r="AM155" s="415"/>
      <c r="AN155" s="415"/>
      <c r="AO155" s="415"/>
      <c r="AP155" s="415"/>
      <c r="AQ155" s="415"/>
      <c r="AR155" s="415"/>
      <c r="AS155" s="415"/>
      <c r="AT155" s="415"/>
    </row>
    <row r="156" spans="1:46" ht="10.5" customHeight="1" x14ac:dyDescent="0.2">
      <c r="A156" s="415"/>
      <c r="B156" s="415"/>
      <c r="C156" s="415"/>
      <c r="D156" s="415"/>
      <c r="E156" s="415"/>
      <c r="F156" s="415"/>
      <c r="G156" s="415"/>
      <c r="H156" s="415"/>
      <c r="I156" s="415"/>
      <c r="J156" s="415"/>
      <c r="K156" s="415"/>
      <c r="L156" s="415"/>
      <c r="M156" s="415"/>
      <c r="N156" s="415"/>
      <c r="O156" s="415"/>
      <c r="P156" s="415"/>
      <c r="Q156" s="415"/>
      <c r="R156" s="415"/>
      <c r="S156" s="415"/>
      <c r="T156" s="415"/>
      <c r="U156" s="415"/>
      <c r="V156" s="415"/>
      <c r="W156" s="415"/>
      <c r="X156" s="415"/>
      <c r="Y156" s="415"/>
      <c r="Z156" s="415"/>
      <c r="AA156" s="415"/>
      <c r="AB156" s="415"/>
      <c r="AC156" s="415"/>
      <c r="AD156" s="415"/>
      <c r="AE156" s="415"/>
      <c r="AF156" s="415"/>
      <c r="AG156" s="415"/>
      <c r="AH156" s="415"/>
      <c r="AI156" s="415"/>
      <c r="AJ156" s="415"/>
      <c r="AK156" s="415"/>
      <c r="AL156" s="415"/>
      <c r="AM156" s="415"/>
      <c r="AN156" s="415"/>
      <c r="AO156" s="415"/>
      <c r="AP156" s="415"/>
      <c r="AQ156" s="415"/>
      <c r="AR156" s="415"/>
      <c r="AS156" s="415"/>
      <c r="AT156" s="415"/>
    </row>
    <row r="157" spans="1:46" ht="10.5" customHeight="1" x14ac:dyDescent="0.2">
      <c r="A157" s="415"/>
      <c r="B157" s="415"/>
      <c r="C157" s="415"/>
      <c r="D157" s="415"/>
      <c r="E157" s="415"/>
      <c r="F157" s="415"/>
      <c r="G157" s="415"/>
      <c r="H157" s="415"/>
      <c r="I157" s="415"/>
      <c r="J157" s="415"/>
      <c r="K157" s="415"/>
      <c r="L157" s="415"/>
      <c r="M157" s="415"/>
      <c r="N157" s="415"/>
      <c r="O157" s="415"/>
      <c r="P157" s="415"/>
      <c r="Q157" s="415"/>
      <c r="R157" s="415"/>
      <c r="S157" s="415"/>
      <c r="T157" s="415"/>
      <c r="U157" s="415"/>
      <c r="V157" s="415"/>
      <c r="W157" s="415"/>
      <c r="X157" s="415"/>
      <c r="Y157" s="415"/>
      <c r="Z157" s="415"/>
      <c r="AA157" s="415"/>
      <c r="AB157" s="415"/>
      <c r="AC157" s="415"/>
      <c r="AD157" s="415"/>
      <c r="AE157" s="415"/>
      <c r="AF157" s="415"/>
      <c r="AG157" s="415"/>
      <c r="AH157" s="415"/>
      <c r="AI157" s="415"/>
      <c r="AJ157" s="415"/>
      <c r="AK157" s="415"/>
      <c r="AL157" s="415"/>
      <c r="AM157" s="415"/>
      <c r="AN157" s="415"/>
      <c r="AO157" s="415"/>
      <c r="AP157" s="415"/>
      <c r="AQ157" s="415"/>
      <c r="AR157" s="415"/>
      <c r="AS157" s="415"/>
      <c r="AT157" s="415"/>
    </row>
    <row r="158" spans="1:46" ht="10.5" customHeight="1" x14ac:dyDescent="0.2">
      <c r="A158" s="415"/>
      <c r="B158" s="415"/>
      <c r="C158" s="415"/>
      <c r="D158" s="415"/>
      <c r="E158" s="415"/>
      <c r="F158" s="415"/>
      <c r="G158" s="415"/>
      <c r="H158" s="415"/>
      <c r="I158" s="415"/>
      <c r="J158" s="415"/>
      <c r="K158" s="415"/>
      <c r="L158" s="415"/>
      <c r="M158" s="415"/>
      <c r="N158" s="415"/>
      <c r="O158" s="415"/>
      <c r="P158" s="415"/>
      <c r="Q158" s="415"/>
      <c r="R158" s="415"/>
      <c r="S158" s="415"/>
      <c r="T158" s="415"/>
      <c r="U158" s="415"/>
      <c r="V158" s="415"/>
      <c r="W158" s="415"/>
      <c r="X158" s="415"/>
      <c r="Y158" s="415"/>
      <c r="Z158" s="415"/>
      <c r="AA158" s="415"/>
      <c r="AB158" s="415"/>
      <c r="AC158" s="415"/>
      <c r="AD158" s="415"/>
      <c r="AE158" s="415"/>
      <c r="AF158" s="415"/>
      <c r="AG158" s="415"/>
      <c r="AH158" s="415"/>
      <c r="AI158" s="415"/>
      <c r="AJ158" s="415"/>
      <c r="AK158" s="415"/>
      <c r="AL158" s="415"/>
      <c r="AM158" s="415"/>
      <c r="AN158" s="415"/>
      <c r="AO158" s="415"/>
      <c r="AP158" s="415"/>
      <c r="AQ158" s="415"/>
      <c r="AR158" s="415"/>
      <c r="AS158" s="415"/>
      <c r="AT158" s="415"/>
    </row>
    <row r="159" spans="1:46" ht="10.5" customHeight="1" x14ac:dyDescent="0.2">
      <c r="A159" s="415"/>
      <c r="B159" s="415"/>
      <c r="C159" s="415"/>
      <c r="D159" s="415"/>
      <c r="E159" s="415"/>
      <c r="F159" s="415"/>
      <c r="G159" s="415"/>
      <c r="H159" s="415"/>
      <c r="I159" s="415"/>
      <c r="J159" s="415"/>
      <c r="K159" s="415"/>
      <c r="L159" s="415"/>
      <c r="M159" s="415"/>
      <c r="N159" s="415"/>
      <c r="O159" s="415"/>
      <c r="P159" s="415"/>
      <c r="Q159" s="415"/>
      <c r="R159" s="415"/>
      <c r="S159" s="415"/>
      <c r="T159" s="415"/>
      <c r="U159" s="415"/>
      <c r="V159" s="415"/>
      <c r="W159" s="415"/>
      <c r="X159" s="415"/>
      <c r="Y159" s="415"/>
      <c r="Z159" s="415"/>
      <c r="AA159" s="415"/>
      <c r="AB159" s="415"/>
      <c r="AC159" s="415"/>
      <c r="AD159" s="415"/>
      <c r="AE159" s="415"/>
      <c r="AF159" s="415"/>
      <c r="AG159" s="415"/>
      <c r="AH159" s="415"/>
      <c r="AI159" s="415"/>
      <c r="AJ159" s="415"/>
      <c r="AK159" s="415"/>
      <c r="AL159" s="415"/>
      <c r="AM159" s="415"/>
      <c r="AN159" s="415"/>
      <c r="AO159" s="415"/>
      <c r="AP159" s="415"/>
      <c r="AQ159" s="415"/>
      <c r="AR159" s="415"/>
      <c r="AS159" s="415"/>
      <c r="AT159" s="415"/>
    </row>
    <row r="160" spans="1:46" ht="10.5" customHeight="1" x14ac:dyDescent="0.2">
      <c r="A160" s="415"/>
      <c r="B160" s="415"/>
      <c r="C160" s="415"/>
      <c r="D160" s="415"/>
      <c r="E160" s="415"/>
      <c r="F160" s="415"/>
      <c r="G160" s="415"/>
      <c r="H160" s="415"/>
      <c r="I160" s="415"/>
      <c r="J160" s="415"/>
      <c r="K160" s="415"/>
      <c r="L160" s="415"/>
      <c r="M160" s="415"/>
      <c r="N160" s="415"/>
      <c r="O160" s="415"/>
      <c r="P160" s="415"/>
      <c r="Q160" s="415"/>
      <c r="R160" s="415"/>
      <c r="S160" s="415"/>
      <c r="T160" s="415"/>
      <c r="U160" s="415"/>
      <c r="V160" s="415"/>
      <c r="W160" s="415"/>
      <c r="X160" s="415"/>
      <c r="Y160" s="415"/>
      <c r="Z160" s="415"/>
      <c r="AA160" s="415"/>
      <c r="AB160" s="415"/>
      <c r="AC160" s="415"/>
      <c r="AD160" s="415"/>
      <c r="AE160" s="415"/>
      <c r="AF160" s="415"/>
      <c r="AG160" s="415"/>
      <c r="AH160" s="415"/>
      <c r="AI160" s="415"/>
      <c r="AJ160" s="415"/>
      <c r="AK160" s="415"/>
      <c r="AL160" s="415"/>
      <c r="AM160" s="415"/>
      <c r="AN160" s="415"/>
      <c r="AO160" s="415"/>
      <c r="AP160" s="415"/>
      <c r="AQ160" s="415"/>
      <c r="AR160" s="415"/>
      <c r="AS160" s="415"/>
      <c r="AT160" s="415"/>
    </row>
    <row r="161" spans="1:46" ht="10.5" customHeight="1" x14ac:dyDescent="0.2">
      <c r="A161" s="416"/>
      <c r="B161" s="416"/>
      <c r="C161" s="416"/>
      <c r="D161" s="416"/>
      <c r="E161" s="416"/>
      <c r="F161" s="416"/>
      <c r="G161" s="416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  <c r="T161" s="416"/>
      <c r="U161" s="416"/>
      <c r="V161" s="416"/>
      <c r="W161" s="416"/>
      <c r="X161" s="416"/>
      <c r="Y161" s="416"/>
      <c r="Z161" s="416"/>
      <c r="AA161" s="416"/>
      <c r="AB161" s="416"/>
      <c r="AC161" s="416"/>
      <c r="AD161" s="416"/>
      <c r="AE161" s="416"/>
      <c r="AF161" s="416"/>
      <c r="AG161" s="416"/>
      <c r="AH161" s="416"/>
      <c r="AI161" s="416"/>
      <c r="AJ161" s="416"/>
      <c r="AK161" s="416"/>
      <c r="AL161" s="416"/>
      <c r="AM161" s="416"/>
      <c r="AN161" s="416"/>
      <c r="AO161" s="416"/>
      <c r="AP161" s="416"/>
      <c r="AQ161" s="416"/>
      <c r="AR161" s="416"/>
      <c r="AS161" s="416"/>
      <c r="AT161" s="416"/>
    </row>
    <row r="162" spans="1:46" ht="10.5" customHeight="1" x14ac:dyDescent="0.2">
      <c r="A162" s="416"/>
      <c r="B162" s="416"/>
      <c r="C162" s="416"/>
      <c r="D162" s="416"/>
      <c r="E162" s="416"/>
      <c r="F162" s="416"/>
      <c r="G162" s="416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  <c r="T162" s="416"/>
      <c r="U162" s="416"/>
      <c r="V162" s="416"/>
      <c r="W162" s="416"/>
      <c r="X162" s="416"/>
      <c r="Y162" s="416"/>
      <c r="Z162" s="416"/>
      <c r="AA162" s="416"/>
      <c r="AB162" s="416"/>
      <c r="AC162" s="416"/>
      <c r="AD162" s="416"/>
      <c r="AE162" s="416"/>
      <c r="AF162" s="416"/>
      <c r="AG162" s="416"/>
      <c r="AH162" s="416"/>
      <c r="AI162" s="416"/>
      <c r="AJ162" s="416"/>
      <c r="AK162" s="416"/>
      <c r="AL162" s="416"/>
      <c r="AM162" s="416"/>
      <c r="AN162" s="416"/>
      <c r="AO162" s="416"/>
      <c r="AP162" s="416"/>
      <c r="AQ162" s="416"/>
      <c r="AR162" s="416"/>
      <c r="AS162" s="416"/>
      <c r="AT162" s="416"/>
    </row>
    <row r="163" spans="1:46" ht="10.5" customHeight="1" x14ac:dyDescent="0.2">
      <c r="A163" s="416"/>
      <c r="B163" s="416"/>
      <c r="C163" s="416"/>
      <c r="D163" s="416"/>
      <c r="E163" s="416"/>
      <c r="F163" s="416"/>
      <c r="G163" s="416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  <c r="T163" s="416"/>
      <c r="U163" s="416"/>
      <c r="V163" s="416"/>
      <c r="W163" s="416"/>
      <c r="X163" s="416"/>
      <c r="Y163" s="416"/>
      <c r="Z163" s="416"/>
      <c r="AA163" s="416"/>
      <c r="AB163" s="416"/>
      <c r="AC163" s="416"/>
      <c r="AD163" s="416"/>
      <c r="AE163" s="416"/>
      <c r="AF163" s="416"/>
      <c r="AG163" s="416"/>
      <c r="AH163" s="416"/>
      <c r="AI163" s="416"/>
      <c r="AJ163" s="416"/>
      <c r="AK163" s="416"/>
      <c r="AL163" s="416"/>
      <c r="AM163" s="416"/>
      <c r="AN163" s="416"/>
      <c r="AO163" s="416"/>
      <c r="AP163" s="416"/>
      <c r="AQ163" s="416"/>
      <c r="AR163" s="416"/>
      <c r="AS163" s="416"/>
      <c r="AT163" s="416"/>
    </row>
    <row r="164" spans="1:46" ht="10.5" customHeight="1" x14ac:dyDescent="0.2">
      <c r="A164" s="417"/>
      <c r="B164" s="417"/>
      <c r="C164" s="417"/>
      <c r="D164" s="417"/>
      <c r="E164" s="417"/>
      <c r="F164" s="417"/>
      <c r="G164" s="417"/>
      <c r="H164" s="417"/>
      <c r="I164" s="417"/>
      <c r="J164" s="417"/>
      <c r="K164" s="417"/>
      <c r="L164" s="417"/>
      <c r="M164" s="417"/>
      <c r="N164" s="417"/>
      <c r="O164" s="417"/>
      <c r="P164" s="417"/>
      <c r="Q164" s="417"/>
      <c r="R164" s="417"/>
      <c r="S164" s="417"/>
      <c r="T164" s="417"/>
      <c r="U164" s="417"/>
      <c r="V164" s="417"/>
      <c r="W164" s="417"/>
      <c r="X164" s="417"/>
      <c r="Y164" s="417"/>
      <c r="Z164" s="417"/>
      <c r="AA164" s="417"/>
      <c r="AB164" s="417"/>
      <c r="AC164" s="417"/>
      <c r="AD164" s="417"/>
      <c r="AE164" s="417"/>
      <c r="AF164" s="417"/>
      <c r="AG164" s="417"/>
      <c r="AH164" s="417"/>
      <c r="AI164" s="417"/>
      <c r="AJ164" s="417"/>
      <c r="AK164" s="417"/>
      <c r="AL164" s="417"/>
      <c r="AM164" s="417"/>
      <c r="AN164" s="417"/>
      <c r="AO164" s="417"/>
      <c r="AP164" s="417"/>
      <c r="AQ164" s="417"/>
      <c r="AR164" s="417"/>
      <c r="AS164" s="417"/>
      <c r="AT164" s="417"/>
    </row>
    <row r="165" spans="1:46" ht="10.5" customHeight="1" x14ac:dyDescent="0.2">
      <c r="A165" s="414"/>
      <c r="B165" s="414"/>
      <c r="C165" s="414"/>
      <c r="D165" s="414"/>
      <c r="E165" s="414"/>
      <c r="F165" s="414"/>
      <c r="G165" s="414"/>
      <c r="H165" s="414"/>
      <c r="I165" s="414"/>
      <c r="J165" s="414"/>
      <c r="K165" s="414"/>
      <c r="L165" s="414"/>
      <c r="M165" s="414"/>
      <c r="N165" s="414"/>
      <c r="O165" s="414"/>
      <c r="P165" s="414"/>
      <c r="Q165" s="414"/>
      <c r="R165" s="414"/>
      <c r="S165" s="414"/>
      <c r="T165" s="414"/>
      <c r="U165" s="414"/>
      <c r="V165" s="414"/>
      <c r="W165" s="414"/>
      <c r="X165" s="414"/>
      <c r="Y165" s="414"/>
      <c r="Z165" s="414"/>
      <c r="AA165" s="414"/>
      <c r="AB165" s="414"/>
      <c r="AC165" s="414"/>
      <c r="AD165" s="414"/>
      <c r="AE165" s="414"/>
      <c r="AF165" s="414"/>
      <c r="AG165" s="414"/>
      <c r="AH165" s="414"/>
      <c r="AI165" s="414"/>
      <c r="AJ165" s="414"/>
      <c r="AK165" s="414"/>
      <c r="AL165" s="414"/>
      <c r="AM165" s="414"/>
      <c r="AN165" s="414"/>
      <c r="AO165" s="414"/>
      <c r="AP165" s="414"/>
      <c r="AQ165" s="414"/>
      <c r="AR165" s="414"/>
      <c r="AS165" s="414"/>
      <c r="AT165" s="414"/>
    </row>
    <row r="166" spans="1:46" ht="10.5" customHeight="1" x14ac:dyDescent="0.2">
      <c r="A166" s="415"/>
      <c r="B166" s="415"/>
      <c r="C166" s="415"/>
      <c r="D166" s="415"/>
      <c r="E166" s="415"/>
      <c r="F166" s="415"/>
      <c r="G166" s="415"/>
      <c r="H166" s="415"/>
      <c r="I166" s="415"/>
      <c r="J166" s="415"/>
      <c r="K166" s="415"/>
      <c r="L166" s="415"/>
      <c r="M166" s="415"/>
      <c r="N166" s="415"/>
      <c r="O166" s="415"/>
      <c r="P166" s="415"/>
      <c r="Q166" s="415"/>
      <c r="R166" s="415"/>
      <c r="S166" s="415"/>
      <c r="T166" s="415"/>
      <c r="U166" s="415"/>
      <c r="V166" s="415"/>
      <c r="W166" s="415"/>
      <c r="X166" s="415"/>
      <c r="Y166" s="415"/>
      <c r="Z166" s="415"/>
      <c r="AA166" s="415"/>
      <c r="AB166" s="415"/>
      <c r="AC166" s="415"/>
      <c r="AD166" s="415"/>
      <c r="AE166" s="415"/>
      <c r="AF166" s="415"/>
      <c r="AG166" s="415"/>
      <c r="AH166" s="415"/>
      <c r="AI166" s="415"/>
      <c r="AJ166" s="415"/>
      <c r="AK166" s="415"/>
      <c r="AL166" s="415"/>
      <c r="AM166" s="415"/>
      <c r="AN166" s="415"/>
      <c r="AO166" s="415"/>
      <c r="AP166" s="415"/>
      <c r="AQ166" s="415"/>
      <c r="AR166" s="415"/>
      <c r="AS166" s="415"/>
      <c r="AT166" s="415"/>
    </row>
    <row r="167" spans="1:46" ht="10.5" customHeight="1" x14ac:dyDescent="0.2">
      <c r="A167" s="415"/>
      <c r="B167" s="415"/>
      <c r="C167" s="415"/>
      <c r="D167" s="415"/>
      <c r="E167" s="415"/>
      <c r="F167" s="415"/>
      <c r="G167" s="415"/>
      <c r="H167" s="415"/>
      <c r="I167" s="415"/>
      <c r="J167" s="415"/>
      <c r="K167" s="415"/>
      <c r="L167" s="415"/>
      <c r="M167" s="415"/>
      <c r="N167" s="415"/>
      <c r="O167" s="415"/>
      <c r="P167" s="415"/>
      <c r="Q167" s="415"/>
      <c r="R167" s="415"/>
      <c r="S167" s="415"/>
      <c r="T167" s="415"/>
      <c r="U167" s="415"/>
      <c r="V167" s="415"/>
      <c r="W167" s="415"/>
      <c r="X167" s="415"/>
      <c r="Y167" s="415"/>
      <c r="Z167" s="415"/>
      <c r="AA167" s="415"/>
      <c r="AB167" s="415"/>
      <c r="AC167" s="415"/>
      <c r="AD167" s="415"/>
      <c r="AE167" s="415"/>
      <c r="AF167" s="415"/>
      <c r="AG167" s="415"/>
      <c r="AH167" s="415"/>
      <c r="AI167" s="415"/>
      <c r="AJ167" s="415"/>
      <c r="AK167" s="415"/>
      <c r="AL167" s="415"/>
      <c r="AM167" s="415"/>
      <c r="AN167" s="415"/>
      <c r="AO167" s="415"/>
      <c r="AP167" s="415"/>
      <c r="AQ167" s="415"/>
      <c r="AR167" s="415"/>
      <c r="AS167" s="415"/>
      <c r="AT167" s="415"/>
    </row>
    <row r="168" spans="1:46" ht="10.5" customHeight="1" x14ac:dyDescent="0.2">
      <c r="A168" s="415"/>
      <c r="B168" s="415"/>
      <c r="C168" s="415"/>
      <c r="D168" s="415"/>
      <c r="E168" s="415"/>
      <c r="F168" s="415"/>
      <c r="G168" s="415"/>
      <c r="H168" s="415"/>
      <c r="I168" s="415"/>
      <c r="J168" s="415"/>
      <c r="K168" s="415"/>
      <c r="L168" s="415"/>
      <c r="M168" s="415"/>
      <c r="N168" s="415"/>
      <c r="O168" s="415"/>
      <c r="P168" s="415"/>
      <c r="Q168" s="415"/>
      <c r="R168" s="415"/>
      <c r="S168" s="415"/>
      <c r="T168" s="415"/>
      <c r="U168" s="415"/>
      <c r="V168" s="415"/>
      <c r="W168" s="415"/>
      <c r="X168" s="415"/>
      <c r="Y168" s="415"/>
      <c r="Z168" s="415"/>
      <c r="AA168" s="415"/>
      <c r="AB168" s="415"/>
      <c r="AC168" s="415"/>
      <c r="AD168" s="415"/>
      <c r="AE168" s="415"/>
      <c r="AF168" s="415"/>
      <c r="AG168" s="415"/>
      <c r="AH168" s="415"/>
      <c r="AI168" s="415"/>
      <c r="AJ168" s="415"/>
      <c r="AK168" s="415"/>
      <c r="AL168" s="415"/>
      <c r="AM168" s="415"/>
      <c r="AN168" s="415"/>
      <c r="AO168" s="415"/>
      <c r="AP168" s="415"/>
      <c r="AQ168" s="415"/>
      <c r="AR168" s="415"/>
      <c r="AS168" s="415"/>
      <c r="AT168" s="415"/>
    </row>
    <row r="169" spans="1:46" ht="10.5" customHeight="1" x14ac:dyDescent="0.2">
      <c r="A169" s="415"/>
      <c r="B169" s="415"/>
      <c r="C169" s="415"/>
      <c r="D169" s="415"/>
      <c r="E169" s="415"/>
      <c r="F169" s="415"/>
      <c r="G169" s="415"/>
      <c r="H169" s="415"/>
      <c r="I169" s="415"/>
      <c r="J169" s="415"/>
      <c r="K169" s="415"/>
      <c r="L169" s="415"/>
      <c r="M169" s="415"/>
      <c r="N169" s="415"/>
      <c r="O169" s="415"/>
      <c r="P169" s="415"/>
      <c r="Q169" s="415"/>
      <c r="R169" s="415"/>
      <c r="S169" s="415"/>
      <c r="T169" s="415"/>
      <c r="U169" s="415"/>
      <c r="V169" s="415"/>
      <c r="W169" s="415"/>
      <c r="X169" s="415"/>
      <c r="Y169" s="415"/>
      <c r="Z169" s="415"/>
      <c r="AA169" s="415"/>
      <c r="AB169" s="415"/>
      <c r="AC169" s="415"/>
      <c r="AD169" s="415"/>
      <c r="AE169" s="415"/>
      <c r="AF169" s="415"/>
      <c r="AG169" s="415"/>
      <c r="AH169" s="415"/>
      <c r="AI169" s="415"/>
      <c r="AJ169" s="415"/>
      <c r="AK169" s="415"/>
      <c r="AL169" s="415"/>
      <c r="AM169" s="415"/>
      <c r="AN169" s="415"/>
      <c r="AO169" s="415"/>
      <c r="AP169" s="415"/>
      <c r="AQ169" s="415"/>
      <c r="AR169" s="415"/>
      <c r="AS169" s="415"/>
      <c r="AT169" s="415"/>
    </row>
    <row r="170" spans="1:46" ht="10.5" customHeight="1" x14ac:dyDescent="0.2">
      <c r="A170" s="415"/>
      <c r="B170" s="415"/>
      <c r="C170" s="415"/>
      <c r="D170" s="415"/>
      <c r="E170" s="415"/>
      <c r="F170" s="415"/>
      <c r="G170" s="415"/>
      <c r="H170" s="415"/>
      <c r="I170" s="415"/>
      <c r="J170" s="415"/>
      <c r="K170" s="415"/>
      <c r="L170" s="415"/>
      <c r="M170" s="415"/>
      <c r="N170" s="415"/>
      <c r="O170" s="415"/>
      <c r="P170" s="415"/>
      <c r="Q170" s="415"/>
      <c r="R170" s="415"/>
      <c r="S170" s="415"/>
      <c r="T170" s="415"/>
      <c r="U170" s="415"/>
      <c r="V170" s="415"/>
      <c r="W170" s="415"/>
      <c r="X170" s="415"/>
      <c r="Y170" s="415"/>
      <c r="Z170" s="415"/>
      <c r="AA170" s="415"/>
      <c r="AB170" s="415"/>
      <c r="AC170" s="415"/>
      <c r="AD170" s="415"/>
      <c r="AE170" s="415"/>
      <c r="AF170" s="415"/>
      <c r="AG170" s="415"/>
      <c r="AH170" s="415"/>
      <c r="AI170" s="415"/>
      <c r="AJ170" s="415"/>
      <c r="AK170" s="415"/>
      <c r="AL170" s="415"/>
      <c r="AM170" s="415"/>
      <c r="AN170" s="415"/>
      <c r="AO170" s="415"/>
      <c r="AP170" s="415"/>
      <c r="AQ170" s="415"/>
      <c r="AR170" s="415"/>
      <c r="AS170" s="415"/>
      <c r="AT170" s="415"/>
    </row>
    <row r="171" spans="1:46" ht="10.5" customHeight="1" x14ac:dyDescent="0.2">
      <c r="A171" s="415"/>
      <c r="B171" s="415"/>
      <c r="C171" s="415"/>
      <c r="D171" s="415"/>
      <c r="E171" s="415"/>
      <c r="F171" s="415"/>
      <c r="G171" s="415"/>
      <c r="H171" s="415"/>
      <c r="I171" s="415"/>
      <c r="J171" s="415"/>
      <c r="K171" s="415"/>
      <c r="L171" s="415"/>
      <c r="M171" s="415"/>
      <c r="N171" s="415"/>
      <c r="O171" s="415"/>
      <c r="P171" s="415"/>
      <c r="Q171" s="415"/>
      <c r="R171" s="415"/>
      <c r="S171" s="415"/>
      <c r="T171" s="415"/>
      <c r="U171" s="415"/>
      <c r="V171" s="415"/>
      <c r="W171" s="415"/>
      <c r="X171" s="415"/>
      <c r="Y171" s="415"/>
      <c r="Z171" s="415"/>
      <c r="AA171" s="415"/>
      <c r="AB171" s="415"/>
      <c r="AC171" s="415"/>
      <c r="AD171" s="415"/>
      <c r="AE171" s="415"/>
      <c r="AF171" s="415"/>
      <c r="AG171" s="415"/>
      <c r="AH171" s="415"/>
      <c r="AI171" s="415"/>
      <c r="AJ171" s="415"/>
      <c r="AK171" s="415"/>
      <c r="AL171" s="415"/>
      <c r="AM171" s="415"/>
      <c r="AN171" s="415"/>
      <c r="AO171" s="415"/>
      <c r="AP171" s="415"/>
      <c r="AQ171" s="415"/>
      <c r="AR171" s="415"/>
      <c r="AS171" s="415"/>
      <c r="AT171" s="415"/>
    </row>
    <row r="172" spans="1:46" ht="10.5" customHeight="1" x14ac:dyDescent="0.2">
      <c r="A172" s="416"/>
      <c r="B172" s="416"/>
      <c r="C172" s="416"/>
      <c r="D172" s="416"/>
      <c r="E172" s="416"/>
      <c r="F172" s="416"/>
      <c r="G172" s="416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  <c r="T172" s="416"/>
      <c r="U172" s="416"/>
      <c r="V172" s="416"/>
      <c r="W172" s="416"/>
      <c r="X172" s="416"/>
      <c r="Y172" s="416"/>
      <c r="Z172" s="416"/>
      <c r="AA172" s="416"/>
      <c r="AB172" s="416"/>
      <c r="AC172" s="416"/>
      <c r="AD172" s="416"/>
      <c r="AE172" s="416"/>
      <c r="AF172" s="416"/>
      <c r="AG172" s="416"/>
      <c r="AH172" s="416"/>
      <c r="AI172" s="416"/>
      <c r="AJ172" s="416"/>
      <c r="AK172" s="416"/>
      <c r="AL172" s="416"/>
      <c r="AM172" s="416"/>
      <c r="AN172" s="416"/>
      <c r="AO172" s="416"/>
      <c r="AP172" s="416"/>
      <c r="AQ172" s="416"/>
      <c r="AR172" s="416"/>
      <c r="AS172" s="416"/>
      <c r="AT172" s="416"/>
    </row>
    <row r="173" spans="1:46" ht="10.5" customHeight="1" x14ac:dyDescent="0.2">
      <c r="A173" s="416"/>
      <c r="B173" s="416"/>
      <c r="C173" s="416"/>
      <c r="D173" s="416"/>
      <c r="E173" s="416"/>
      <c r="F173" s="416"/>
      <c r="G173" s="416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  <c r="T173" s="416"/>
      <c r="U173" s="416"/>
      <c r="V173" s="416"/>
      <c r="W173" s="416"/>
      <c r="X173" s="416"/>
      <c r="Y173" s="416"/>
      <c r="Z173" s="416"/>
      <c r="AA173" s="416"/>
      <c r="AB173" s="416"/>
      <c r="AC173" s="416"/>
      <c r="AD173" s="416"/>
      <c r="AE173" s="416"/>
      <c r="AF173" s="416"/>
      <c r="AG173" s="416"/>
      <c r="AH173" s="416"/>
      <c r="AI173" s="416"/>
      <c r="AJ173" s="416"/>
      <c r="AK173" s="416"/>
      <c r="AL173" s="416"/>
      <c r="AM173" s="416"/>
      <c r="AN173" s="416"/>
      <c r="AO173" s="416"/>
      <c r="AP173" s="416"/>
      <c r="AQ173" s="416"/>
      <c r="AR173" s="416"/>
      <c r="AS173" s="416"/>
      <c r="AT173" s="416"/>
    </row>
    <row r="174" spans="1:46" ht="10.5" customHeight="1" x14ac:dyDescent="0.2">
      <c r="A174" s="416"/>
      <c r="B174" s="416"/>
      <c r="C174" s="416"/>
      <c r="D174" s="416"/>
      <c r="E174" s="416"/>
      <c r="F174" s="416"/>
      <c r="G174" s="416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  <c r="T174" s="416"/>
      <c r="U174" s="416"/>
      <c r="V174" s="416"/>
      <c r="W174" s="416"/>
      <c r="X174" s="416"/>
      <c r="Y174" s="416"/>
      <c r="Z174" s="416"/>
      <c r="AA174" s="416"/>
      <c r="AB174" s="416"/>
      <c r="AC174" s="416"/>
      <c r="AD174" s="416"/>
      <c r="AE174" s="416"/>
      <c r="AF174" s="416"/>
      <c r="AG174" s="416"/>
      <c r="AH174" s="416"/>
      <c r="AI174" s="416"/>
      <c r="AJ174" s="416"/>
      <c r="AK174" s="416"/>
      <c r="AL174" s="416"/>
      <c r="AM174" s="416"/>
      <c r="AN174" s="416"/>
      <c r="AO174" s="416"/>
      <c r="AP174" s="416"/>
      <c r="AQ174" s="416"/>
      <c r="AR174" s="416"/>
      <c r="AS174" s="416"/>
      <c r="AT174" s="416"/>
    </row>
    <row r="175" spans="1:46" ht="10.5" customHeight="1" x14ac:dyDescent="0.2">
      <c r="A175" s="417"/>
      <c r="B175" s="417"/>
      <c r="C175" s="417"/>
      <c r="D175" s="417"/>
      <c r="E175" s="417"/>
      <c r="F175" s="417"/>
      <c r="G175" s="417"/>
      <c r="H175" s="417"/>
      <c r="I175" s="417"/>
      <c r="J175" s="417"/>
      <c r="K175" s="417"/>
      <c r="L175" s="417"/>
      <c r="M175" s="417"/>
      <c r="N175" s="417"/>
      <c r="O175" s="417"/>
      <c r="P175" s="417"/>
      <c r="Q175" s="417"/>
      <c r="R175" s="417"/>
      <c r="S175" s="417"/>
      <c r="T175" s="417"/>
      <c r="U175" s="417"/>
      <c r="V175" s="417"/>
      <c r="W175" s="417"/>
      <c r="X175" s="417"/>
      <c r="Y175" s="417"/>
      <c r="Z175" s="417"/>
      <c r="AA175" s="417"/>
      <c r="AB175" s="417"/>
      <c r="AC175" s="417"/>
      <c r="AD175" s="417"/>
      <c r="AE175" s="417"/>
      <c r="AF175" s="417"/>
      <c r="AG175" s="417"/>
      <c r="AH175" s="417"/>
      <c r="AI175" s="417"/>
      <c r="AJ175" s="417"/>
      <c r="AK175" s="417"/>
      <c r="AL175" s="417"/>
      <c r="AM175" s="417"/>
      <c r="AN175" s="417"/>
      <c r="AO175" s="417"/>
      <c r="AP175" s="417"/>
      <c r="AQ175" s="417"/>
      <c r="AR175" s="417"/>
      <c r="AS175" s="417"/>
      <c r="AT175" s="417"/>
    </row>
    <row r="176" spans="1:46" ht="10.5" customHeight="1" x14ac:dyDescent="0.2">
      <c r="A176" s="414"/>
      <c r="B176" s="414"/>
      <c r="C176" s="414"/>
      <c r="D176" s="414"/>
      <c r="E176" s="414"/>
      <c r="F176" s="414"/>
      <c r="G176" s="414"/>
      <c r="H176" s="414"/>
      <c r="I176" s="414"/>
      <c r="J176" s="414"/>
      <c r="K176" s="414"/>
      <c r="L176" s="414"/>
      <c r="M176" s="414"/>
      <c r="N176" s="414"/>
      <c r="O176" s="414"/>
      <c r="P176" s="414"/>
      <c r="Q176" s="414"/>
      <c r="R176" s="414"/>
      <c r="S176" s="414"/>
      <c r="T176" s="414"/>
      <c r="U176" s="414"/>
      <c r="V176" s="414"/>
      <c r="W176" s="414"/>
      <c r="X176" s="414"/>
      <c r="Y176" s="414"/>
      <c r="Z176" s="414"/>
      <c r="AA176" s="414"/>
      <c r="AB176" s="414"/>
      <c r="AC176" s="414"/>
      <c r="AD176" s="414"/>
      <c r="AE176" s="414"/>
      <c r="AF176" s="414"/>
      <c r="AG176" s="414"/>
      <c r="AH176" s="414"/>
      <c r="AI176" s="414"/>
      <c r="AJ176" s="414"/>
      <c r="AK176" s="414"/>
      <c r="AL176" s="414"/>
      <c r="AM176" s="414"/>
      <c r="AN176" s="414"/>
      <c r="AO176" s="414"/>
      <c r="AP176" s="414"/>
      <c r="AQ176" s="414"/>
      <c r="AR176" s="414"/>
      <c r="AS176" s="414"/>
      <c r="AT176" s="414"/>
    </row>
    <row r="177" spans="1:46" ht="10.5" customHeight="1" x14ac:dyDescent="0.2">
      <c r="A177" s="415"/>
      <c r="B177" s="415"/>
      <c r="C177" s="415"/>
      <c r="D177" s="415"/>
      <c r="E177" s="415"/>
      <c r="F177" s="415"/>
      <c r="G177" s="415"/>
      <c r="H177" s="415"/>
      <c r="I177" s="415"/>
      <c r="J177" s="415"/>
      <c r="K177" s="415"/>
      <c r="L177" s="415"/>
      <c r="M177" s="415"/>
      <c r="N177" s="415"/>
      <c r="O177" s="415"/>
      <c r="P177" s="415"/>
      <c r="Q177" s="415"/>
      <c r="R177" s="415"/>
      <c r="S177" s="415"/>
      <c r="T177" s="415"/>
      <c r="U177" s="415"/>
      <c r="V177" s="415"/>
      <c r="W177" s="415"/>
      <c r="X177" s="415"/>
      <c r="Y177" s="415"/>
      <c r="Z177" s="415"/>
      <c r="AA177" s="415"/>
      <c r="AB177" s="415"/>
      <c r="AC177" s="415"/>
      <c r="AD177" s="415"/>
      <c r="AE177" s="415"/>
      <c r="AF177" s="415"/>
      <c r="AG177" s="415"/>
      <c r="AH177" s="415"/>
      <c r="AI177" s="415"/>
      <c r="AJ177" s="415"/>
      <c r="AK177" s="415"/>
      <c r="AL177" s="415"/>
      <c r="AM177" s="415"/>
      <c r="AN177" s="415"/>
      <c r="AO177" s="415"/>
      <c r="AP177" s="415"/>
      <c r="AQ177" s="415"/>
      <c r="AR177" s="415"/>
      <c r="AS177" s="415"/>
      <c r="AT177" s="415"/>
    </row>
    <row r="178" spans="1:46" ht="10.5" customHeight="1" x14ac:dyDescent="0.2">
      <c r="A178" s="415"/>
      <c r="B178" s="415"/>
      <c r="C178" s="415"/>
      <c r="D178" s="415"/>
      <c r="E178" s="415"/>
      <c r="F178" s="415"/>
      <c r="G178" s="415"/>
      <c r="H178" s="415"/>
      <c r="I178" s="415"/>
      <c r="J178" s="415"/>
      <c r="K178" s="415"/>
      <c r="L178" s="415"/>
      <c r="M178" s="415"/>
      <c r="N178" s="415"/>
      <c r="O178" s="415"/>
      <c r="P178" s="415"/>
      <c r="Q178" s="415"/>
      <c r="R178" s="415"/>
      <c r="S178" s="415"/>
      <c r="T178" s="415"/>
      <c r="U178" s="415"/>
      <c r="V178" s="415"/>
      <c r="W178" s="415"/>
      <c r="X178" s="415"/>
      <c r="Y178" s="415"/>
      <c r="Z178" s="415"/>
      <c r="AA178" s="415"/>
      <c r="AB178" s="415"/>
      <c r="AC178" s="415"/>
      <c r="AD178" s="415"/>
      <c r="AE178" s="415"/>
      <c r="AF178" s="415"/>
      <c r="AG178" s="415"/>
      <c r="AH178" s="415"/>
      <c r="AI178" s="415"/>
      <c r="AJ178" s="415"/>
      <c r="AK178" s="415"/>
      <c r="AL178" s="415"/>
      <c r="AM178" s="415"/>
      <c r="AN178" s="415"/>
      <c r="AO178" s="415"/>
      <c r="AP178" s="415"/>
      <c r="AQ178" s="415"/>
      <c r="AR178" s="415"/>
      <c r="AS178" s="415"/>
      <c r="AT178" s="415"/>
    </row>
    <row r="179" spans="1:46" ht="10.5" customHeight="1" x14ac:dyDescent="0.2">
      <c r="A179" s="415"/>
      <c r="B179" s="415"/>
      <c r="C179" s="415"/>
      <c r="D179" s="415"/>
      <c r="E179" s="415"/>
      <c r="F179" s="415"/>
      <c r="G179" s="415"/>
      <c r="H179" s="415"/>
      <c r="I179" s="415"/>
      <c r="J179" s="415"/>
      <c r="K179" s="415"/>
      <c r="L179" s="415"/>
      <c r="M179" s="415"/>
      <c r="N179" s="415"/>
      <c r="O179" s="415"/>
      <c r="P179" s="415"/>
      <c r="Q179" s="415"/>
      <c r="R179" s="415"/>
      <c r="S179" s="415"/>
      <c r="T179" s="415"/>
      <c r="U179" s="415"/>
      <c r="V179" s="415"/>
      <c r="W179" s="415"/>
      <c r="X179" s="415"/>
      <c r="Y179" s="415"/>
      <c r="Z179" s="415"/>
      <c r="AA179" s="415"/>
      <c r="AB179" s="415"/>
      <c r="AC179" s="415"/>
      <c r="AD179" s="415"/>
      <c r="AE179" s="415"/>
      <c r="AF179" s="415"/>
      <c r="AG179" s="415"/>
      <c r="AH179" s="415"/>
      <c r="AI179" s="415"/>
      <c r="AJ179" s="415"/>
      <c r="AK179" s="415"/>
      <c r="AL179" s="415"/>
      <c r="AM179" s="415"/>
      <c r="AN179" s="415"/>
      <c r="AO179" s="415"/>
      <c r="AP179" s="415"/>
      <c r="AQ179" s="415"/>
      <c r="AR179" s="415"/>
      <c r="AS179" s="415"/>
      <c r="AT179" s="415"/>
    </row>
    <row r="180" spans="1:46" ht="10.5" customHeight="1" x14ac:dyDescent="0.2">
      <c r="A180" s="415"/>
      <c r="B180" s="415"/>
      <c r="C180" s="415"/>
      <c r="D180" s="415"/>
      <c r="E180" s="415"/>
      <c r="F180" s="415"/>
      <c r="G180" s="415"/>
      <c r="H180" s="415"/>
      <c r="I180" s="415"/>
      <c r="J180" s="415"/>
      <c r="K180" s="415"/>
      <c r="L180" s="415"/>
      <c r="M180" s="415"/>
      <c r="N180" s="415"/>
      <c r="O180" s="415"/>
      <c r="P180" s="415"/>
      <c r="Q180" s="415"/>
      <c r="R180" s="415"/>
      <c r="S180" s="415"/>
      <c r="T180" s="415"/>
      <c r="U180" s="415"/>
      <c r="V180" s="415"/>
      <c r="W180" s="415"/>
      <c r="X180" s="415"/>
      <c r="Y180" s="415"/>
      <c r="Z180" s="415"/>
      <c r="AA180" s="415"/>
      <c r="AB180" s="415"/>
      <c r="AC180" s="415"/>
      <c r="AD180" s="415"/>
      <c r="AE180" s="415"/>
      <c r="AF180" s="415"/>
      <c r="AG180" s="415"/>
      <c r="AH180" s="415"/>
      <c r="AI180" s="415"/>
      <c r="AJ180" s="415"/>
      <c r="AK180" s="415"/>
      <c r="AL180" s="415"/>
      <c r="AM180" s="415"/>
      <c r="AN180" s="415"/>
      <c r="AO180" s="415"/>
      <c r="AP180" s="415"/>
      <c r="AQ180" s="415"/>
      <c r="AR180" s="415"/>
      <c r="AS180" s="415"/>
      <c r="AT180" s="415"/>
    </row>
    <row r="181" spans="1:46" ht="10.5" customHeight="1" x14ac:dyDescent="0.2">
      <c r="A181" s="415"/>
      <c r="B181" s="415"/>
      <c r="C181" s="415"/>
      <c r="D181" s="415"/>
      <c r="E181" s="415"/>
      <c r="F181" s="415"/>
      <c r="G181" s="415"/>
      <c r="H181" s="415"/>
      <c r="I181" s="415"/>
      <c r="J181" s="415"/>
      <c r="K181" s="415"/>
      <c r="L181" s="415"/>
      <c r="M181" s="415"/>
      <c r="N181" s="415"/>
      <c r="O181" s="415"/>
      <c r="P181" s="415"/>
      <c r="Q181" s="415"/>
      <c r="R181" s="415"/>
      <c r="S181" s="415"/>
      <c r="T181" s="415"/>
      <c r="U181" s="415"/>
      <c r="V181" s="415"/>
      <c r="W181" s="415"/>
      <c r="X181" s="415"/>
      <c r="Y181" s="415"/>
      <c r="Z181" s="415"/>
      <c r="AA181" s="415"/>
      <c r="AB181" s="415"/>
      <c r="AC181" s="415"/>
      <c r="AD181" s="415"/>
      <c r="AE181" s="415"/>
      <c r="AF181" s="415"/>
      <c r="AG181" s="415"/>
      <c r="AH181" s="415"/>
      <c r="AI181" s="415"/>
      <c r="AJ181" s="415"/>
      <c r="AK181" s="415"/>
      <c r="AL181" s="415"/>
      <c r="AM181" s="415"/>
      <c r="AN181" s="415"/>
      <c r="AO181" s="415"/>
      <c r="AP181" s="415"/>
      <c r="AQ181" s="415"/>
      <c r="AR181" s="415"/>
      <c r="AS181" s="415"/>
      <c r="AT181" s="415"/>
    </row>
    <row r="182" spans="1:46" ht="10.5" customHeight="1" x14ac:dyDescent="0.2">
      <c r="A182" s="415"/>
      <c r="B182" s="415"/>
      <c r="C182" s="415"/>
      <c r="D182" s="415"/>
      <c r="E182" s="415"/>
      <c r="F182" s="415"/>
      <c r="G182" s="415"/>
      <c r="H182" s="415"/>
      <c r="I182" s="415"/>
      <c r="J182" s="415"/>
      <c r="K182" s="415"/>
      <c r="L182" s="415"/>
      <c r="M182" s="415"/>
      <c r="N182" s="415"/>
      <c r="O182" s="415"/>
      <c r="P182" s="415"/>
      <c r="Q182" s="415"/>
      <c r="R182" s="415"/>
      <c r="S182" s="415"/>
      <c r="T182" s="415"/>
      <c r="U182" s="415"/>
      <c r="V182" s="415"/>
      <c r="W182" s="415"/>
      <c r="X182" s="415"/>
      <c r="Y182" s="415"/>
      <c r="Z182" s="415"/>
      <c r="AA182" s="415"/>
      <c r="AB182" s="415"/>
      <c r="AC182" s="415"/>
      <c r="AD182" s="415"/>
      <c r="AE182" s="415"/>
      <c r="AF182" s="415"/>
      <c r="AG182" s="415"/>
      <c r="AH182" s="415"/>
      <c r="AI182" s="415"/>
      <c r="AJ182" s="415"/>
      <c r="AK182" s="415"/>
      <c r="AL182" s="415"/>
      <c r="AM182" s="415"/>
      <c r="AN182" s="415"/>
      <c r="AO182" s="415"/>
      <c r="AP182" s="415"/>
      <c r="AQ182" s="415"/>
      <c r="AR182" s="415"/>
      <c r="AS182" s="415"/>
      <c r="AT182" s="415"/>
    </row>
    <row r="183" spans="1:46" ht="10.5" customHeight="1" x14ac:dyDescent="0.2">
      <c r="A183" s="416"/>
      <c r="B183" s="416"/>
      <c r="C183" s="416"/>
      <c r="D183" s="416"/>
      <c r="E183" s="416"/>
      <c r="F183" s="416"/>
      <c r="G183" s="416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  <c r="T183" s="416"/>
      <c r="U183" s="416"/>
      <c r="V183" s="416"/>
      <c r="W183" s="416"/>
      <c r="X183" s="416"/>
      <c r="Y183" s="416"/>
      <c r="Z183" s="416"/>
      <c r="AA183" s="416"/>
      <c r="AB183" s="416"/>
      <c r="AC183" s="416"/>
      <c r="AD183" s="416"/>
      <c r="AE183" s="416"/>
      <c r="AF183" s="416"/>
      <c r="AG183" s="416"/>
      <c r="AH183" s="416"/>
      <c r="AI183" s="416"/>
      <c r="AJ183" s="416"/>
      <c r="AK183" s="416"/>
      <c r="AL183" s="416"/>
      <c r="AM183" s="416"/>
      <c r="AN183" s="416"/>
      <c r="AO183" s="416"/>
      <c r="AP183" s="416"/>
      <c r="AQ183" s="416"/>
      <c r="AR183" s="416"/>
      <c r="AS183" s="416"/>
      <c r="AT183" s="416"/>
    </row>
    <row r="184" spans="1:46" ht="10.5" customHeight="1" x14ac:dyDescent="0.2">
      <c r="A184" s="416"/>
      <c r="B184" s="416"/>
      <c r="C184" s="416"/>
      <c r="D184" s="416"/>
      <c r="E184" s="416"/>
      <c r="F184" s="416"/>
      <c r="G184" s="416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  <c r="T184" s="416"/>
      <c r="U184" s="416"/>
      <c r="V184" s="416"/>
      <c r="W184" s="416"/>
      <c r="X184" s="416"/>
      <c r="Y184" s="416"/>
      <c r="Z184" s="416"/>
      <c r="AA184" s="416"/>
      <c r="AB184" s="416"/>
      <c r="AC184" s="416"/>
      <c r="AD184" s="416"/>
      <c r="AE184" s="416"/>
      <c r="AF184" s="416"/>
      <c r="AG184" s="416"/>
      <c r="AH184" s="416"/>
      <c r="AI184" s="416"/>
      <c r="AJ184" s="416"/>
      <c r="AK184" s="416"/>
      <c r="AL184" s="416"/>
      <c r="AM184" s="416"/>
      <c r="AN184" s="416"/>
      <c r="AO184" s="416"/>
      <c r="AP184" s="416"/>
      <c r="AQ184" s="416"/>
      <c r="AR184" s="416"/>
      <c r="AS184" s="416"/>
      <c r="AT184" s="416"/>
    </row>
    <row r="185" spans="1:46" ht="10.5" customHeight="1" x14ac:dyDescent="0.2">
      <c r="A185" s="416"/>
      <c r="B185" s="416"/>
      <c r="C185" s="416"/>
      <c r="D185" s="416"/>
      <c r="E185" s="416"/>
      <c r="F185" s="416"/>
      <c r="G185" s="416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  <c r="T185" s="416"/>
      <c r="U185" s="416"/>
      <c r="V185" s="416"/>
      <c r="W185" s="416"/>
      <c r="X185" s="416"/>
      <c r="Y185" s="416"/>
      <c r="Z185" s="416"/>
      <c r="AA185" s="416"/>
      <c r="AB185" s="416"/>
      <c r="AC185" s="416"/>
      <c r="AD185" s="416"/>
      <c r="AE185" s="416"/>
      <c r="AF185" s="416"/>
      <c r="AG185" s="416"/>
      <c r="AH185" s="416"/>
      <c r="AI185" s="416"/>
      <c r="AJ185" s="416"/>
      <c r="AK185" s="416"/>
      <c r="AL185" s="416"/>
      <c r="AM185" s="416"/>
      <c r="AN185" s="416"/>
      <c r="AO185" s="416"/>
      <c r="AP185" s="416"/>
      <c r="AQ185" s="416"/>
      <c r="AR185" s="416"/>
      <c r="AS185" s="416"/>
      <c r="AT185" s="416"/>
    </row>
    <row r="186" spans="1:46" ht="10.5" customHeight="1" x14ac:dyDescent="0.2">
      <c r="A186" s="417"/>
      <c r="B186" s="417"/>
      <c r="C186" s="417"/>
      <c r="D186" s="417"/>
      <c r="E186" s="417"/>
      <c r="F186" s="417"/>
      <c r="G186" s="417"/>
      <c r="H186" s="417"/>
      <c r="I186" s="417"/>
      <c r="J186" s="417"/>
      <c r="K186" s="417"/>
      <c r="L186" s="417"/>
      <c r="M186" s="417"/>
      <c r="N186" s="417"/>
      <c r="O186" s="417"/>
      <c r="P186" s="417"/>
      <c r="Q186" s="417"/>
      <c r="R186" s="417"/>
      <c r="S186" s="417"/>
      <c r="T186" s="417"/>
      <c r="U186" s="417"/>
      <c r="V186" s="417"/>
      <c r="W186" s="417"/>
      <c r="X186" s="417"/>
      <c r="Y186" s="417"/>
      <c r="Z186" s="417"/>
      <c r="AA186" s="417"/>
      <c r="AB186" s="417"/>
      <c r="AC186" s="417"/>
      <c r="AD186" s="417"/>
      <c r="AE186" s="417"/>
      <c r="AF186" s="417"/>
      <c r="AG186" s="417"/>
      <c r="AH186" s="417"/>
      <c r="AI186" s="417"/>
      <c r="AJ186" s="417"/>
      <c r="AK186" s="417"/>
      <c r="AL186" s="417"/>
      <c r="AM186" s="417"/>
      <c r="AN186" s="417"/>
      <c r="AO186" s="417"/>
      <c r="AP186" s="417"/>
      <c r="AQ186" s="417"/>
      <c r="AR186" s="417"/>
      <c r="AS186" s="417"/>
      <c r="AT186" s="417"/>
    </row>
    <row r="187" spans="1:46" ht="10.5" customHeight="1" x14ac:dyDescent="0.2">
      <c r="A187" s="414"/>
      <c r="B187" s="414"/>
      <c r="C187" s="414"/>
      <c r="D187" s="414"/>
      <c r="E187" s="414"/>
      <c r="F187" s="414"/>
      <c r="G187" s="414"/>
      <c r="H187" s="414"/>
      <c r="I187" s="414"/>
      <c r="J187" s="414"/>
      <c r="K187" s="414"/>
      <c r="L187" s="414"/>
      <c r="M187" s="414"/>
      <c r="N187" s="414"/>
      <c r="O187" s="414"/>
      <c r="P187" s="414"/>
      <c r="Q187" s="414"/>
      <c r="R187" s="414"/>
      <c r="S187" s="414"/>
      <c r="T187" s="414"/>
      <c r="U187" s="414"/>
      <c r="V187" s="414"/>
      <c r="W187" s="414"/>
      <c r="X187" s="414"/>
      <c r="Y187" s="414"/>
      <c r="Z187" s="414"/>
      <c r="AA187" s="414"/>
      <c r="AB187" s="414"/>
      <c r="AC187" s="414"/>
      <c r="AD187" s="414"/>
      <c r="AE187" s="414"/>
      <c r="AF187" s="414"/>
      <c r="AG187" s="414"/>
      <c r="AH187" s="414"/>
      <c r="AI187" s="414"/>
      <c r="AJ187" s="414"/>
      <c r="AK187" s="414"/>
      <c r="AL187" s="414"/>
      <c r="AM187" s="414"/>
      <c r="AN187" s="414"/>
      <c r="AO187" s="414"/>
      <c r="AP187" s="414"/>
      <c r="AQ187" s="414"/>
      <c r="AR187" s="414"/>
      <c r="AS187" s="414"/>
      <c r="AT187" s="414"/>
    </row>
    <row r="188" spans="1:46" ht="10.5" customHeight="1" x14ac:dyDescent="0.2">
      <c r="A188" s="415"/>
      <c r="B188" s="415"/>
      <c r="C188" s="415"/>
      <c r="D188" s="415"/>
      <c r="E188" s="415"/>
      <c r="F188" s="415"/>
      <c r="G188" s="415"/>
      <c r="H188" s="415"/>
      <c r="I188" s="415"/>
      <c r="J188" s="415"/>
      <c r="K188" s="415"/>
      <c r="L188" s="415"/>
      <c r="M188" s="415"/>
      <c r="N188" s="415"/>
      <c r="O188" s="415"/>
      <c r="P188" s="415"/>
      <c r="Q188" s="415"/>
      <c r="R188" s="415"/>
      <c r="S188" s="415"/>
      <c r="T188" s="415"/>
      <c r="U188" s="415"/>
      <c r="V188" s="415"/>
      <c r="W188" s="415"/>
      <c r="X188" s="415"/>
      <c r="Y188" s="415"/>
      <c r="Z188" s="415"/>
      <c r="AA188" s="415"/>
      <c r="AB188" s="415"/>
      <c r="AC188" s="415"/>
      <c r="AD188" s="415"/>
      <c r="AE188" s="415"/>
      <c r="AF188" s="415"/>
      <c r="AG188" s="415"/>
      <c r="AH188" s="415"/>
      <c r="AI188" s="415"/>
      <c r="AJ188" s="415"/>
      <c r="AK188" s="415"/>
      <c r="AL188" s="415"/>
      <c r="AM188" s="415"/>
      <c r="AN188" s="415"/>
      <c r="AO188" s="415"/>
      <c r="AP188" s="415"/>
      <c r="AQ188" s="415"/>
      <c r="AR188" s="415"/>
      <c r="AS188" s="415"/>
      <c r="AT188" s="415"/>
    </row>
    <row r="189" spans="1:46" ht="10.5" customHeight="1" x14ac:dyDescent="0.2">
      <c r="A189" s="415"/>
      <c r="B189" s="415"/>
      <c r="C189" s="415"/>
      <c r="D189" s="415"/>
      <c r="E189" s="415"/>
      <c r="F189" s="415"/>
      <c r="G189" s="415"/>
      <c r="H189" s="415"/>
      <c r="I189" s="415"/>
      <c r="J189" s="415"/>
      <c r="K189" s="415"/>
      <c r="L189" s="415"/>
      <c r="M189" s="415"/>
      <c r="N189" s="415"/>
      <c r="O189" s="415"/>
      <c r="P189" s="415"/>
      <c r="Q189" s="415"/>
      <c r="R189" s="415"/>
      <c r="S189" s="415"/>
      <c r="T189" s="415"/>
      <c r="U189" s="415"/>
      <c r="V189" s="415"/>
      <c r="W189" s="415"/>
      <c r="X189" s="415"/>
      <c r="Y189" s="415"/>
      <c r="Z189" s="415"/>
      <c r="AA189" s="415"/>
      <c r="AB189" s="415"/>
      <c r="AC189" s="415"/>
      <c r="AD189" s="415"/>
      <c r="AE189" s="415"/>
      <c r="AF189" s="415"/>
      <c r="AG189" s="415"/>
      <c r="AH189" s="415"/>
      <c r="AI189" s="415"/>
      <c r="AJ189" s="415"/>
      <c r="AK189" s="415"/>
      <c r="AL189" s="415"/>
      <c r="AM189" s="415"/>
      <c r="AN189" s="415"/>
      <c r="AO189" s="415"/>
      <c r="AP189" s="415"/>
      <c r="AQ189" s="415"/>
      <c r="AR189" s="415"/>
      <c r="AS189" s="415"/>
      <c r="AT189" s="415"/>
    </row>
    <row r="190" spans="1:46" ht="10.5" customHeight="1" x14ac:dyDescent="0.2">
      <c r="A190" s="415"/>
      <c r="B190" s="415"/>
      <c r="C190" s="415"/>
      <c r="D190" s="415"/>
      <c r="E190" s="415"/>
      <c r="F190" s="415"/>
      <c r="G190" s="415"/>
      <c r="H190" s="415"/>
      <c r="I190" s="415"/>
      <c r="J190" s="415"/>
      <c r="K190" s="415"/>
      <c r="L190" s="415"/>
      <c r="M190" s="415"/>
      <c r="N190" s="415"/>
      <c r="O190" s="415"/>
      <c r="P190" s="415"/>
      <c r="Q190" s="415"/>
      <c r="R190" s="415"/>
      <c r="S190" s="415"/>
      <c r="T190" s="415"/>
      <c r="U190" s="415"/>
      <c r="V190" s="415"/>
      <c r="W190" s="415"/>
      <c r="X190" s="415"/>
      <c r="Y190" s="415"/>
      <c r="Z190" s="415"/>
      <c r="AA190" s="415"/>
      <c r="AB190" s="415"/>
      <c r="AC190" s="415"/>
      <c r="AD190" s="415"/>
      <c r="AE190" s="415"/>
      <c r="AF190" s="415"/>
      <c r="AG190" s="415"/>
      <c r="AH190" s="415"/>
      <c r="AI190" s="415"/>
      <c r="AJ190" s="415"/>
      <c r="AK190" s="415"/>
      <c r="AL190" s="415"/>
      <c r="AM190" s="415"/>
      <c r="AN190" s="415"/>
      <c r="AO190" s="415"/>
      <c r="AP190" s="415"/>
      <c r="AQ190" s="415"/>
      <c r="AR190" s="415"/>
      <c r="AS190" s="415"/>
      <c r="AT190" s="415"/>
    </row>
    <row r="191" spans="1:46" ht="10.5" customHeight="1" x14ac:dyDescent="0.2">
      <c r="A191" s="415"/>
      <c r="B191" s="415"/>
      <c r="C191" s="415"/>
      <c r="D191" s="415"/>
      <c r="E191" s="415"/>
      <c r="F191" s="415"/>
      <c r="G191" s="415"/>
      <c r="H191" s="415"/>
      <c r="I191" s="415"/>
      <c r="J191" s="415"/>
      <c r="K191" s="415"/>
      <c r="L191" s="415"/>
      <c r="M191" s="415"/>
      <c r="N191" s="415"/>
      <c r="O191" s="415"/>
      <c r="P191" s="415"/>
      <c r="Q191" s="415"/>
      <c r="R191" s="415"/>
      <c r="S191" s="415"/>
      <c r="T191" s="415"/>
      <c r="U191" s="415"/>
      <c r="V191" s="415"/>
      <c r="W191" s="415"/>
      <c r="X191" s="415"/>
      <c r="Y191" s="415"/>
      <c r="Z191" s="415"/>
      <c r="AA191" s="415"/>
      <c r="AB191" s="415"/>
      <c r="AC191" s="415"/>
      <c r="AD191" s="415"/>
      <c r="AE191" s="415"/>
      <c r="AF191" s="415"/>
      <c r="AG191" s="415"/>
      <c r="AH191" s="415"/>
      <c r="AI191" s="415"/>
      <c r="AJ191" s="415"/>
      <c r="AK191" s="415"/>
      <c r="AL191" s="415"/>
      <c r="AM191" s="415"/>
      <c r="AN191" s="415"/>
      <c r="AO191" s="415"/>
      <c r="AP191" s="415"/>
      <c r="AQ191" s="415"/>
      <c r="AR191" s="415"/>
      <c r="AS191" s="415"/>
      <c r="AT191" s="415"/>
    </row>
    <row r="192" spans="1:46" ht="10.5" customHeight="1" x14ac:dyDescent="0.2">
      <c r="A192" s="415"/>
      <c r="B192" s="415"/>
      <c r="C192" s="415"/>
      <c r="D192" s="415"/>
      <c r="E192" s="415"/>
      <c r="F192" s="415"/>
      <c r="G192" s="415"/>
      <c r="H192" s="415"/>
      <c r="I192" s="415"/>
      <c r="J192" s="415"/>
      <c r="K192" s="415"/>
      <c r="L192" s="415"/>
      <c r="M192" s="415"/>
      <c r="N192" s="415"/>
      <c r="O192" s="415"/>
      <c r="P192" s="415"/>
      <c r="Q192" s="415"/>
      <c r="R192" s="415"/>
      <c r="S192" s="415"/>
      <c r="T192" s="415"/>
      <c r="U192" s="415"/>
      <c r="V192" s="415"/>
      <c r="W192" s="415"/>
      <c r="X192" s="415"/>
      <c r="Y192" s="415"/>
      <c r="Z192" s="415"/>
      <c r="AA192" s="415"/>
      <c r="AB192" s="415"/>
      <c r="AC192" s="415"/>
      <c r="AD192" s="415"/>
      <c r="AE192" s="415"/>
      <c r="AF192" s="415"/>
      <c r="AG192" s="415"/>
      <c r="AH192" s="415"/>
      <c r="AI192" s="415"/>
      <c r="AJ192" s="415"/>
      <c r="AK192" s="415"/>
      <c r="AL192" s="415"/>
      <c r="AM192" s="415"/>
      <c r="AN192" s="415"/>
      <c r="AO192" s="415"/>
      <c r="AP192" s="415"/>
      <c r="AQ192" s="415"/>
      <c r="AR192" s="415"/>
      <c r="AS192" s="415"/>
      <c r="AT192" s="415"/>
    </row>
    <row r="193" spans="1:46" ht="10.5" customHeight="1" x14ac:dyDescent="0.2">
      <c r="A193" s="415"/>
      <c r="B193" s="415"/>
      <c r="C193" s="415"/>
      <c r="D193" s="415"/>
      <c r="E193" s="415"/>
      <c r="F193" s="415"/>
      <c r="G193" s="415"/>
      <c r="H193" s="415"/>
      <c r="I193" s="415"/>
      <c r="J193" s="415"/>
      <c r="K193" s="415"/>
      <c r="L193" s="415"/>
      <c r="M193" s="415"/>
      <c r="N193" s="415"/>
      <c r="O193" s="415"/>
      <c r="P193" s="415"/>
      <c r="Q193" s="415"/>
      <c r="R193" s="415"/>
      <c r="S193" s="415"/>
      <c r="T193" s="415"/>
      <c r="U193" s="415"/>
      <c r="V193" s="415"/>
      <c r="W193" s="415"/>
      <c r="X193" s="415"/>
      <c r="Y193" s="415"/>
      <c r="Z193" s="415"/>
      <c r="AA193" s="415"/>
      <c r="AB193" s="415"/>
      <c r="AC193" s="415"/>
      <c r="AD193" s="415"/>
      <c r="AE193" s="415"/>
      <c r="AF193" s="415"/>
      <c r="AG193" s="415"/>
      <c r="AH193" s="415"/>
      <c r="AI193" s="415"/>
      <c r="AJ193" s="415"/>
      <c r="AK193" s="415"/>
      <c r="AL193" s="415"/>
      <c r="AM193" s="415"/>
      <c r="AN193" s="415"/>
      <c r="AO193" s="415"/>
      <c r="AP193" s="415"/>
      <c r="AQ193" s="415"/>
      <c r="AR193" s="415"/>
      <c r="AS193" s="415"/>
      <c r="AT193" s="415"/>
    </row>
    <row r="194" spans="1:46" ht="10.5" customHeight="1" x14ac:dyDescent="0.2">
      <c r="A194" s="416"/>
      <c r="B194" s="416"/>
      <c r="C194" s="416"/>
      <c r="D194" s="416"/>
      <c r="E194" s="416"/>
      <c r="F194" s="416"/>
      <c r="G194" s="416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  <c r="T194" s="416"/>
      <c r="U194" s="416"/>
      <c r="V194" s="416"/>
      <c r="W194" s="416"/>
      <c r="X194" s="416"/>
      <c r="Y194" s="416"/>
      <c r="Z194" s="416"/>
      <c r="AA194" s="416"/>
      <c r="AB194" s="416"/>
      <c r="AC194" s="416"/>
      <c r="AD194" s="416"/>
      <c r="AE194" s="416"/>
      <c r="AF194" s="416"/>
      <c r="AG194" s="416"/>
      <c r="AH194" s="416"/>
      <c r="AI194" s="416"/>
      <c r="AJ194" s="416"/>
      <c r="AK194" s="416"/>
      <c r="AL194" s="416"/>
      <c r="AM194" s="416"/>
      <c r="AN194" s="416"/>
      <c r="AO194" s="416"/>
      <c r="AP194" s="416"/>
      <c r="AQ194" s="416"/>
      <c r="AR194" s="416"/>
      <c r="AS194" s="416"/>
      <c r="AT194" s="416"/>
    </row>
    <row r="195" spans="1:46" ht="10.5" customHeight="1" x14ac:dyDescent="0.2">
      <c r="A195" s="416"/>
      <c r="B195" s="416"/>
      <c r="C195" s="416"/>
      <c r="D195" s="416"/>
      <c r="E195" s="416"/>
      <c r="F195" s="416"/>
      <c r="G195" s="416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  <c r="T195" s="416"/>
      <c r="U195" s="416"/>
      <c r="V195" s="416"/>
      <c r="W195" s="416"/>
      <c r="X195" s="416"/>
      <c r="Y195" s="416"/>
      <c r="Z195" s="416"/>
      <c r="AA195" s="416"/>
      <c r="AB195" s="416"/>
      <c r="AC195" s="416"/>
      <c r="AD195" s="416"/>
      <c r="AE195" s="416"/>
      <c r="AF195" s="416"/>
      <c r="AG195" s="416"/>
      <c r="AH195" s="416"/>
      <c r="AI195" s="416"/>
      <c r="AJ195" s="416"/>
      <c r="AK195" s="416"/>
      <c r="AL195" s="416"/>
      <c r="AM195" s="416"/>
      <c r="AN195" s="416"/>
      <c r="AO195" s="416"/>
      <c r="AP195" s="416"/>
      <c r="AQ195" s="416"/>
      <c r="AR195" s="416"/>
      <c r="AS195" s="416"/>
      <c r="AT195" s="416"/>
    </row>
    <row r="196" spans="1:46" ht="10.5" customHeight="1" x14ac:dyDescent="0.2">
      <c r="A196" s="416"/>
      <c r="B196" s="416"/>
      <c r="C196" s="416"/>
      <c r="D196" s="416"/>
      <c r="E196" s="416"/>
      <c r="F196" s="416"/>
      <c r="G196" s="41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  <c r="T196" s="416"/>
      <c r="U196" s="416"/>
      <c r="V196" s="416"/>
      <c r="W196" s="416"/>
      <c r="X196" s="416"/>
      <c r="Y196" s="416"/>
      <c r="Z196" s="416"/>
      <c r="AA196" s="416"/>
      <c r="AB196" s="416"/>
      <c r="AC196" s="416"/>
      <c r="AD196" s="416"/>
      <c r="AE196" s="416"/>
      <c r="AF196" s="416"/>
      <c r="AG196" s="416"/>
      <c r="AH196" s="416"/>
      <c r="AI196" s="416"/>
      <c r="AJ196" s="416"/>
      <c r="AK196" s="416"/>
      <c r="AL196" s="416"/>
      <c r="AM196" s="416"/>
      <c r="AN196" s="416"/>
      <c r="AO196" s="416"/>
      <c r="AP196" s="416"/>
      <c r="AQ196" s="416"/>
      <c r="AR196" s="416"/>
      <c r="AS196" s="416"/>
      <c r="AT196" s="416"/>
    </row>
    <row r="197" spans="1:46" ht="10.5" customHeight="1" x14ac:dyDescent="0.2">
      <c r="A197" s="417"/>
      <c r="B197" s="417"/>
      <c r="C197" s="417"/>
      <c r="D197" s="417"/>
      <c r="E197" s="417"/>
      <c r="F197" s="417"/>
      <c r="G197" s="417"/>
      <c r="H197" s="417"/>
      <c r="I197" s="417"/>
      <c r="J197" s="417"/>
      <c r="K197" s="417"/>
      <c r="L197" s="417"/>
      <c r="M197" s="417"/>
      <c r="N197" s="417"/>
      <c r="O197" s="417"/>
      <c r="P197" s="417"/>
      <c r="Q197" s="417"/>
      <c r="R197" s="417"/>
      <c r="S197" s="417"/>
      <c r="T197" s="417"/>
      <c r="U197" s="417"/>
      <c r="V197" s="417"/>
      <c r="W197" s="417"/>
      <c r="X197" s="417"/>
      <c r="Y197" s="417"/>
      <c r="Z197" s="417"/>
      <c r="AA197" s="417"/>
      <c r="AB197" s="417"/>
      <c r="AC197" s="417"/>
      <c r="AD197" s="417"/>
      <c r="AE197" s="417"/>
      <c r="AF197" s="417"/>
      <c r="AG197" s="417"/>
      <c r="AH197" s="417"/>
      <c r="AI197" s="417"/>
      <c r="AJ197" s="417"/>
      <c r="AK197" s="417"/>
      <c r="AL197" s="417"/>
      <c r="AM197" s="417"/>
      <c r="AN197" s="417"/>
      <c r="AO197" s="417"/>
      <c r="AP197" s="417"/>
      <c r="AQ197" s="417"/>
      <c r="AR197" s="417"/>
      <c r="AS197" s="417"/>
      <c r="AT197" s="417"/>
    </row>
    <row r="198" spans="1:46" ht="10.5" customHeight="1" x14ac:dyDescent="0.2">
      <c r="A198" s="414"/>
      <c r="B198" s="414"/>
      <c r="C198" s="414"/>
      <c r="D198" s="414"/>
      <c r="E198" s="414"/>
      <c r="F198" s="414"/>
      <c r="G198" s="414"/>
      <c r="H198" s="414"/>
      <c r="I198" s="414"/>
      <c r="J198" s="414"/>
      <c r="K198" s="414"/>
      <c r="L198" s="414"/>
      <c r="M198" s="414"/>
      <c r="N198" s="414"/>
      <c r="O198" s="414"/>
      <c r="P198" s="414"/>
      <c r="Q198" s="414"/>
      <c r="R198" s="414"/>
      <c r="S198" s="414"/>
      <c r="T198" s="414"/>
      <c r="U198" s="414"/>
      <c r="V198" s="414"/>
      <c r="W198" s="414"/>
      <c r="X198" s="414"/>
      <c r="Y198" s="414"/>
      <c r="Z198" s="414"/>
      <c r="AA198" s="414"/>
      <c r="AB198" s="414"/>
      <c r="AC198" s="414"/>
      <c r="AD198" s="414"/>
      <c r="AE198" s="414"/>
      <c r="AF198" s="414"/>
      <c r="AG198" s="414"/>
      <c r="AH198" s="414"/>
      <c r="AI198" s="414"/>
      <c r="AJ198" s="414"/>
      <c r="AK198" s="414"/>
      <c r="AL198" s="414"/>
      <c r="AM198" s="414"/>
      <c r="AN198" s="414"/>
      <c r="AO198" s="414"/>
      <c r="AP198" s="414"/>
      <c r="AQ198" s="414"/>
      <c r="AR198" s="414"/>
      <c r="AS198" s="414"/>
      <c r="AT198" s="414"/>
    </row>
    <row r="199" spans="1:46" ht="10.5" customHeight="1" x14ac:dyDescent="0.2">
      <c r="A199" s="415"/>
      <c r="B199" s="415"/>
      <c r="C199" s="415"/>
      <c r="D199" s="415"/>
      <c r="E199" s="415"/>
      <c r="F199" s="415"/>
      <c r="G199" s="415"/>
      <c r="H199" s="415"/>
      <c r="I199" s="415"/>
      <c r="J199" s="415"/>
      <c r="K199" s="415"/>
      <c r="L199" s="415"/>
      <c r="M199" s="415"/>
      <c r="N199" s="415"/>
      <c r="O199" s="415"/>
      <c r="P199" s="415"/>
      <c r="Q199" s="415"/>
      <c r="R199" s="415"/>
      <c r="S199" s="415"/>
      <c r="T199" s="415"/>
      <c r="U199" s="415"/>
      <c r="V199" s="415"/>
      <c r="W199" s="415"/>
      <c r="X199" s="415"/>
      <c r="Y199" s="415"/>
      <c r="Z199" s="415"/>
      <c r="AA199" s="415"/>
      <c r="AB199" s="415"/>
      <c r="AC199" s="415"/>
      <c r="AD199" s="415"/>
      <c r="AE199" s="415"/>
      <c r="AF199" s="415"/>
      <c r="AG199" s="415"/>
      <c r="AH199" s="415"/>
      <c r="AI199" s="415"/>
      <c r="AJ199" s="415"/>
      <c r="AK199" s="415"/>
      <c r="AL199" s="415"/>
      <c r="AM199" s="415"/>
      <c r="AN199" s="415"/>
      <c r="AO199" s="415"/>
      <c r="AP199" s="415"/>
      <c r="AQ199" s="415"/>
      <c r="AR199" s="415"/>
      <c r="AS199" s="415"/>
      <c r="AT199" s="415"/>
    </row>
    <row r="200" spans="1:46" ht="10.5" customHeight="1" x14ac:dyDescent="0.2">
      <c r="A200" s="415"/>
      <c r="B200" s="415"/>
      <c r="C200" s="415"/>
      <c r="D200" s="415"/>
      <c r="E200" s="415"/>
      <c r="F200" s="415"/>
      <c r="G200" s="415"/>
      <c r="H200" s="415"/>
      <c r="I200" s="415"/>
      <c r="J200" s="415"/>
      <c r="K200" s="415"/>
      <c r="L200" s="415"/>
      <c r="M200" s="415"/>
      <c r="N200" s="415"/>
      <c r="O200" s="415"/>
      <c r="P200" s="415"/>
      <c r="Q200" s="415"/>
      <c r="R200" s="415"/>
      <c r="S200" s="415"/>
      <c r="T200" s="415"/>
      <c r="U200" s="415"/>
      <c r="V200" s="415"/>
      <c r="W200" s="415"/>
      <c r="X200" s="415"/>
      <c r="Y200" s="415"/>
      <c r="Z200" s="415"/>
      <c r="AA200" s="415"/>
      <c r="AB200" s="415"/>
      <c r="AC200" s="415"/>
      <c r="AD200" s="415"/>
      <c r="AE200" s="415"/>
      <c r="AF200" s="415"/>
      <c r="AG200" s="415"/>
      <c r="AH200" s="415"/>
      <c r="AI200" s="415"/>
      <c r="AJ200" s="415"/>
      <c r="AK200" s="415"/>
      <c r="AL200" s="415"/>
      <c r="AM200" s="415"/>
      <c r="AN200" s="415"/>
      <c r="AO200" s="415"/>
      <c r="AP200" s="415"/>
      <c r="AQ200" s="415"/>
      <c r="AR200" s="415"/>
      <c r="AS200" s="415"/>
      <c r="AT200" s="415"/>
    </row>
    <row r="201" spans="1:46" ht="10.5" customHeight="1" x14ac:dyDescent="0.2">
      <c r="A201" s="415"/>
      <c r="B201" s="415"/>
      <c r="C201" s="415"/>
      <c r="D201" s="415"/>
      <c r="E201" s="415"/>
      <c r="F201" s="415"/>
      <c r="G201" s="415"/>
      <c r="H201" s="415"/>
      <c r="I201" s="415"/>
      <c r="J201" s="415"/>
      <c r="K201" s="415"/>
      <c r="L201" s="415"/>
      <c r="M201" s="415"/>
      <c r="N201" s="415"/>
      <c r="O201" s="415"/>
      <c r="P201" s="415"/>
      <c r="Q201" s="415"/>
      <c r="R201" s="415"/>
      <c r="S201" s="415"/>
      <c r="T201" s="415"/>
      <c r="U201" s="415"/>
      <c r="V201" s="415"/>
      <c r="W201" s="415"/>
      <c r="X201" s="415"/>
      <c r="Y201" s="415"/>
      <c r="Z201" s="415"/>
      <c r="AA201" s="415"/>
      <c r="AB201" s="415"/>
      <c r="AC201" s="415"/>
      <c r="AD201" s="415"/>
      <c r="AE201" s="415"/>
      <c r="AF201" s="415"/>
      <c r="AG201" s="415"/>
      <c r="AH201" s="415"/>
      <c r="AI201" s="415"/>
      <c r="AJ201" s="415"/>
      <c r="AK201" s="415"/>
      <c r="AL201" s="415"/>
      <c r="AM201" s="415"/>
      <c r="AN201" s="415"/>
      <c r="AO201" s="415"/>
      <c r="AP201" s="415"/>
      <c r="AQ201" s="415"/>
      <c r="AR201" s="415"/>
      <c r="AS201" s="415"/>
      <c r="AT201" s="415"/>
    </row>
    <row r="202" spans="1:46" ht="10.5" customHeight="1" x14ac:dyDescent="0.2">
      <c r="A202" s="415"/>
      <c r="B202" s="415"/>
      <c r="C202" s="415"/>
      <c r="D202" s="415"/>
      <c r="E202" s="415"/>
      <c r="F202" s="415"/>
      <c r="G202" s="415"/>
      <c r="H202" s="415"/>
      <c r="I202" s="415"/>
      <c r="J202" s="415"/>
      <c r="K202" s="415"/>
      <c r="L202" s="415"/>
      <c r="M202" s="415"/>
      <c r="N202" s="415"/>
      <c r="O202" s="415"/>
      <c r="P202" s="415"/>
      <c r="Q202" s="415"/>
      <c r="R202" s="415"/>
      <c r="S202" s="415"/>
      <c r="T202" s="415"/>
      <c r="U202" s="415"/>
      <c r="V202" s="415"/>
      <c r="W202" s="415"/>
      <c r="X202" s="415"/>
      <c r="Y202" s="415"/>
      <c r="Z202" s="415"/>
      <c r="AA202" s="415"/>
      <c r="AB202" s="415"/>
      <c r="AC202" s="415"/>
      <c r="AD202" s="415"/>
      <c r="AE202" s="415"/>
      <c r="AF202" s="415"/>
      <c r="AG202" s="415"/>
      <c r="AH202" s="415"/>
      <c r="AI202" s="415"/>
      <c r="AJ202" s="415"/>
      <c r="AK202" s="415"/>
      <c r="AL202" s="415"/>
      <c r="AM202" s="415"/>
      <c r="AN202" s="415"/>
      <c r="AO202" s="415"/>
      <c r="AP202" s="415"/>
      <c r="AQ202" s="415"/>
      <c r="AR202" s="415"/>
      <c r="AS202" s="415"/>
      <c r="AT202" s="415"/>
    </row>
    <row r="203" spans="1:46" ht="10.5" customHeight="1" x14ac:dyDescent="0.2">
      <c r="A203" s="415"/>
      <c r="B203" s="415"/>
      <c r="C203" s="415"/>
      <c r="D203" s="415"/>
      <c r="E203" s="415"/>
      <c r="F203" s="415"/>
      <c r="G203" s="415"/>
      <c r="H203" s="415"/>
      <c r="I203" s="415"/>
      <c r="J203" s="415"/>
      <c r="K203" s="415"/>
      <c r="L203" s="415"/>
      <c r="M203" s="415"/>
      <c r="N203" s="415"/>
      <c r="O203" s="415"/>
      <c r="P203" s="415"/>
      <c r="Q203" s="415"/>
      <c r="R203" s="415"/>
      <c r="S203" s="415"/>
      <c r="T203" s="415"/>
      <c r="U203" s="415"/>
      <c r="V203" s="415"/>
      <c r="W203" s="415"/>
      <c r="X203" s="415"/>
      <c r="Y203" s="415"/>
      <c r="Z203" s="415"/>
      <c r="AA203" s="415"/>
      <c r="AB203" s="415"/>
      <c r="AC203" s="415"/>
      <c r="AD203" s="415"/>
      <c r="AE203" s="415"/>
      <c r="AF203" s="415"/>
      <c r="AG203" s="415"/>
      <c r="AH203" s="415"/>
      <c r="AI203" s="415"/>
      <c r="AJ203" s="415"/>
      <c r="AK203" s="415"/>
      <c r="AL203" s="415"/>
      <c r="AM203" s="415"/>
      <c r="AN203" s="415"/>
      <c r="AO203" s="415"/>
      <c r="AP203" s="415"/>
      <c r="AQ203" s="415"/>
      <c r="AR203" s="415"/>
      <c r="AS203" s="415"/>
      <c r="AT203" s="415"/>
    </row>
    <row r="204" spans="1:46" ht="10.5" customHeight="1" x14ac:dyDescent="0.2">
      <c r="A204" s="415"/>
      <c r="B204" s="415"/>
      <c r="C204" s="415"/>
      <c r="D204" s="415"/>
      <c r="E204" s="415"/>
      <c r="F204" s="415"/>
      <c r="G204" s="415"/>
      <c r="H204" s="415"/>
      <c r="I204" s="415"/>
      <c r="J204" s="415"/>
      <c r="K204" s="415"/>
      <c r="L204" s="415"/>
      <c r="M204" s="415"/>
      <c r="N204" s="415"/>
      <c r="O204" s="415"/>
      <c r="P204" s="415"/>
      <c r="Q204" s="415"/>
      <c r="R204" s="415"/>
      <c r="S204" s="415"/>
      <c r="T204" s="415"/>
      <c r="U204" s="415"/>
      <c r="V204" s="415"/>
      <c r="W204" s="415"/>
      <c r="X204" s="415"/>
      <c r="Y204" s="415"/>
      <c r="Z204" s="415"/>
      <c r="AA204" s="415"/>
      <c r="AB204" s="415"/>
      <c r="AC204" s="415"/>
      <c r="AD204" s="415"/>
      <c r="AE204" s="415"/>
      <c r="AF204" s="415"/>
      <c r="AG204" s="415"/>
      <c r="AH204" s="415"/>
      <c r="AI204" s="415"/>
      <c r="AJ204" s="415"/>
      <c r="AK204" s="415"/>
      <c r="AL204" s="415"/>
      <c r="AM204" s="415"/>
      <c r="AN204" s="415"/>
      <c r="AO204" s="415"/>
      <c r="AP204" s="415"/>
      <c r="AQ204" s="415"/>
      <c r="AR204" s="415"/>
      <c r="AS204" s="415"/>
      <c r="AT204" s="415"/>
    </row>
    <row r="205" spans="1:46" ht="10.5" customHeight="1" x14ac:dyDescent="0.2">
      <c r="A205" s="416"/>
      <c r="B205" s="416"/>
      <c r="C205" s="416"/>
      <c r="D205" s="416"/>
      <c r="E205" s="416"/>
      <c r="F205" s="416"/>
      <c r="G205" s="416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  <c r="T205" s="416"/>
      <c r="U205" s="416"/>
      <c r="V205" s="416"/>
      <c r="W205" s="416"/>
      <c r="X205" s="416"/>
      <c r="Y205" s="416"/>
      <c r="Z205" s="416"/>
      <c r="AA205" s="416"/>
      <c r="AB205" s="416"/>
      <c r="AC205" s="416"/>
      <c r="AD205" s="416"/>
      <c r="AE205" s="416"/>
      <c r="AF205" s="416"/>
      <c r="AG205" s="416"/>
      <c r="AH205" s="416"/>
      <c r="AI205" s="416"/>
      <c r="AJ205" s="416"/>
      <c r="AK205" s="416"/>
      <c r="AL205" s="416"/>
      <c r="AM205" s="416"/>
      <c r="AN205" s="416"/>
      <c r="AO205" s="416"/>
      <c r="AP205" s="416"/>
      <c r="AQ205" s="416"/>
      <c r="AR205" s="416"/>
      <c r="AS205" s="416"/>
      <c r="AT205" s="416"/>
    </row>
    <row r="206" spans="1:46" ht="10.5" customHeight="1" x14ac:dyDescent="0.2">
      <c r="A206" s="416"/>
      <c r="B206" s="416"/>
      <c r="C206" s="416"/>
      <c r="D206" s="416"/>
      <c r="E206" s="416"/>
      <c r="F206" s="416"/>
      <c r="G206" s="41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  <c r="T206" s="416"/>
      <c r="U206" s="416"/>
      <c r="V206" s="416"/>
      <c r="W206" s="416"/>
      <c r="X206" s="416"/>
      <c r="Y206" s="416"/>
      <c r="Z206" s="416"/>
      <c r="AA206" s="416"/>
      <c r="AB206" s="416"/>
      <c r="AC206" s="416"/>
      <c r="AD206" s="416"/>
      <c r="AE206" s="416"/>
      <c r="AF206" s="416"/>
      <c r="AG206" s="416"/>
      <c r="AH206" s="416"/>
      <c r="AI206" s="416"/>
      <c r="AJ206" s="416"/>
      <c r="AK206" s="416"/>
      <c r="AL206" s="416"/>
      <c r="AM206" s="416"/>
      <c r="AN206" s="416"/>
      <c r="AO206" s="416"/>
      <c r="AP206" s="416"/>
      <c r="AQ206" s="416"/>
      <c r="AR206" s="416"/>
      <c r="AS206" s="416"/>
      <c r="AT206" s="416"/>
    </row>
    <row r="207" spans="1:46" ht="10.5" customHeight="1" x14ac:dyDescent="0.2">
      <c r="A207" s="416"/>
      <c r="B207" s="416"/>
      <c r="C207" s="416"/>
      <c r="D207" s="416"/>
      <c r="E207" s="416"/>
      <c r="F207" s="416"/>
      <c r="G207" s="416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  <c r="T207" s="416"/>
      <c r="U207" s="416"/>
      <c r="V207" s="416"/>
      <c r="W207" s="416"/>
      <c r="X207" s="416"/>
      <c r="Y207" s="416"/>
      <c r="Z207" s="416"/>
      <c r="AA207" s="416"/>
      <c r="AB207" s="416"/>
      <c r="AC207" s="416"/>
      <c r="AD207" s="416"/>
      <c r="AE207" s="416"/>
      <c r="AF207" s="416"/>
      <c r="AG207" s="416"/>
      <c r="AH207" s="416"/>
      <c r="AI207" s="416"/>
      <c r="AJ207" s="416"/>
      <c r="AK207" s="416"/>
      <c r="AL207" s="416"/>
      <c r="AM207" s="416"/>
      <c r="AN207" s="416"/>
      <c r="AO207" s="416"/>
      <c r="AP207" s="416"/>
      <c r="AQ207" s="416"/>
      <c r="AR207" s="416"/>
      <c r="AS207" s="416"/>
      <c r="AT207" s="416"/>
    </row>
    <row r="208" spans="1:46" ht="10.5" customHeight="1" x14ac:dyDescent="0.2">
      <c r="A208" s="417"/>
      <c r="B208" s="417"/>
      <c r="C208" s="417"/>
      <c r="D208" s="417"/>
      <c r="E208" s="417"/>
      <c r="F208" s="417"/>
      <c r="G208" s="417"/>
      <c r="H208" s="417"/>
      <c r="I208" s="417"/>
      <c r="J208" s="417"/>
      <c r="K208" s="417"/>
      <c r="L208" s="417"/>
      <c r="M208" s="417"/>
      <c r="N208" s="417"/>
      <c r="O208" s="417"/>
      <c r="P208" s="417"/>
      <c r="Q208" s="417"/>
      <c r="R208" s="417"/>
      <c r="S208" s="417"/>
      <c r="T208" s="417"/>
      <c r="U208" s="417"/>
      <c r="V208" s="417"/>
      <c r="W208" s="417"/>
      <c r="X208" s="417"/>
      <c r="Y208" s="417"/>
      <c r="Z208" s="417"/>
      <c r="AA208" s="417"/>
      <c r="AB208" s="417"/>
      <c r="AC208" s="417"/>
      <c r="AD208" s="417"/>
      <c r="AE208" s="417"/>
      <c r="AF208" s="417"/>
      <c r="AG208" s="417"/>
      <c r="AH208" s="417"/>
      <c r="AI208" s="417"/>
      <c r="AJ208" s="417"/>
      <c r="AK208" s="417"/>
      <c r="AL208" s="417"/>
      <c r="AM208" s="417"/>
      <c r="AN208" s="417"/>
      <c r="AO208" s="417"/>
      <c r="AP208" s="417"/>
      <c r="AQ208" s="417"/>
      <c r="AR208" s="417"/>
      <c r="AS208" s="417"/>
      <c r="AT208" s="417"/>
    </row>
    <row r="209" spans="1:46" ht="10.5" customHeight="1" x14ac:dyDescent="0.2">
      <c r="A209" s="414"/>
      <c r="B209" s="414"/>
      <c r="C209" s="414"/>
      <c r="D209" s="414"/>
      <c r="E209" s="414"/>
      <c r="F209" s="414"/>
      <c r="G209" s="414"/>
      <c r="H209" s="414"/>
      <c r="I209" s="414"/>
      <c r="J209" s="414"/>
      <c r="K209" s="414"/>
      <c r="L209" s="414"/>
      <c r="M209" s="414"/>
      <c r="N209" s="414"/>
      <c r="O209" s="414"/>
      <c r="P209" s="414"/>
      <c r="Q209" s="414"/>
      <c r="R209" s="414"/>
      <c r="S209" s="414"/>
      <c r="T209" s="414"/>
      <c r="U209" s="414"/>
      <c r="V209" s="414"/>
      <c r="W209" s="414"/>
      <c r="X209" s="414"/>
      <c r="Y209" s="414"/>
      <c r="Z209" s="414"/>
      <c r="AA209" s="414"/>
      <c r="AB209" s="414"/>
      <c r="AC209" s="414"/>
      <c r="AD209" s="414"/>
      <c r="AE209" s="414"/>
      <c r="AF209" s="414"/>
      <c r="AG209" s="414"/>
      <c r="AH209" s="414"/>
      <c r="AI209" s="414"/>
      <c r="AJ209" s="414"/>
      <c r="AK209" s="414"/>
      <c r="AL209" s="414"/>
      <c r="AM209" s="414"/>
      <c r="AN209" s="414"/>
      <c r="AO209" s="414"/>
      <c r="AP209" s="414"/>
      <c r="AQ209" s="414"/>
      <c r="AR209" s="414"/>
      <c r="AS209" s="414"/>
      <c r="AT209" s="414"/>
    </row>
    <row r="210" spans="1:46" ht="10.5" customHeight="1" x14ac:dyDescent="0.2">
      <c r="A210" s="415"/>
      <c r="B210" s="415"/>
      <c r="C210" s="415"/>
      <c r="D210" s="415"/>
      <c r="E210" s="415"/>
      <c r="F210" s="415"/>
      <c r="G210" s="415"/>
      <c r="H210" s="415"/>
      <c r="I210" s="415"/>
      <c r="J210" s="415"/>
      <c r="K210" s="415"/>
      <c r="L210" s="415"/>
      <c r="M210" s="415"/>
      <c r="N210" s="415"/>
      <c r="O210" s="415"/>
      <c r="P210" s="415"/>
      <c r="Q210" s="415"/>
      <c r="R210" s="415"/>
      <c r="S210" s="415"/>
      <c r="T210" s="415"/>
      <c r="U210" s="415"/>
      <c r="V210" s="415"/>
      <c r="W210" s="415"/>
      <c r="X210" s="415"/>
      <c r="Y210" s="415"/>
      <c r="Z210" s="415"/>
      <c r="AA210" s="415"/>
      <c r="AB210" s="415"/>
      <c r="AC210" s="415"/>
      <c r="AD210" s="415"/>
      <c r="AE210" s="415"/>
      <c r="AF210" s="415"/>
      <c r="AG210" s="415"/>
      <c r="AH210" s="415"/>
      <c r="AI210" s="415"/>
      <c r="AJ210" s="415"/>
      <c r="AK210" s="415"/>
      <c r="AL210" s="415"/>
      <c r="AM210" s="415"/>
      <c r="AN210" s="415"/>
      <c r="AO210" s="415"/>
      <c r="AP210" s="415"/>
      <c r="AQ210" s="415"/>
      <c r="AR210" s="415"/>
      <c r="AS210" s="415"/>
      <c r="AT210" s="415"/>
    </row>
    <row r="211" spans="1:46" ht="10.5" customHeight="1" x14ac:dyDescent="0.2">
      <c r="A211" s="415"/>
      <c r="B211" s="415"/>
      <c r="C211" s="415"/>
      <c r="D211" s="415"/>
      <c r="E211" s="415"/>
      <c r="F211" s="415"/>
      <c r="G211" s="415"/>
      <c r="H211" s="415"/>
      <c r="I211" s="415"/>
      <c r="J211" s="415"/>
      <c r="K211" s="415"/>
      <c r="L211" s="415"/>
      <c r="M211" s="415"/>
      <c r="N211" s="415"/>
      <c r="O211" s="415"/>
      <c r="P211" s="415"/>
      <c r="Q211" s="415"/>
      <c r="R211" s="415"/>
      <c r="S211" s="415"/>
      <c r="T211" s="415"/>
      <c r="U211" s="415"/>
      <c r="V211" s="415"/>
      <c r="W211" s="415"/>
      <c r="X211" s="415"/>
      <c r="Y211" s="415"/>
      <c r="Z211" s="415"/>
      <c r="AA211" s="415"/>
      <c r="AB211" s="415"/>
      <c r="AC211" s="415"/>
      <c r="AD211" s="415"/>
      <c r="AE211" s="415"/>
      <c r="AF211" s="415"/>
      <c r="AG211" s="415"/>
      <c r="AH211" s="415"/>
      <c r="AI211" s="415"/>
      <c r="AJ211" s="415"/>
      <c r="AK211" s="415"/>
      <c r="AL211" s="415"/>
      <c r="AM211" s="415"/>
      <c r="AN211" s="415"/>
      <c r="AO211" s="415"/>
      <c r="AP211" s="415"/>
      <c r="AQ211" s="415"/>
      <c r="AR211" s="415"/>
      <c r="AS211" s="415"/>
      <c r="AT211" s="415"/>
    </row>
    <row r="212" spans="1:46" ht="10.5" customHeight="1" x14ac:dyDescent="0.2">
      <c r="A212" s="415"/>
      <c r="B212" s="415"/>
      <c r="C212" s="415"/>
      <c r="D212" s="415"/>
      <c r="E212" s="415"/>
      <c r="F212" s="415"/>
      <c r="G212" s="415"/>
      <c r="H212" s="415"/>
      <c r="I212" s="415"/>
      <c r="J212" s="415"/>
      <c r="K212" s="415"/>
      <c r="L212" s="415"/>
      <c r="M212" s="415"/>
      <c r="N212" s="415"/>
      <c r="O212" s="415"/>
      <c r="P212" s="415"/>
      <c r="Q212" s="415"/>
      <c r="R212" s="415"/>
      <c r="S212" s="415"/>
      <c r="T212" s="415"/>
      <c r="U212" s="415"/>
      <c r="V212" s="415"/>
      <c r="W212" s="415"/>
      <c r="X212" s="415"/>
      <c r="Y212" s="415"/>
      <c r="Z212" s="415"/>
      <c r="AA212" s="415"/>
      <c r="AB212" s="415"/>
      <c r="AC212" s="415"/>
      <c r="AD212" s="415"/>
      <c r="AE212" s="415"/>
      <c r="AF212" s="415"/>
      <c r="AG212" s="415"/>
      <c r="AH212" s="415"/>
      <c r="AI212" s="415"/>
      <c r="AJ212" s="415"/>
      <c r="AK212" s="415"/>
      <c r="AL212" s="415"/>
      <c r="AM212" s="415"/>
      <c r="AN212" s="415"/>
      <c r="AO212" s="415"/>
      <c r="AP212" s="415"/>
      <c r="AQ212" s="415"/>
      <c r="AR212" s="415"/>
      <c r="AS212" s="415"/>
      <c r="AT212" s="415"/>
    </row>
    <row r="213" spans="1:46" ht="10.5" customHeight="1" x14ac:dyDescent="0.2">
      <c r="A213" s="415"/>
      <c r="B213" s="415"/>
      <c r="C213" s="415"/>
      <c r="D213" s="415"/>
      <c r="E213" s="415"/>
      <c r="F213" s="415"/>
      <c r="G213" s="415"/>
      <c r="H213" s="415"/>
      <c r="I213" s="415"/>
      <c r="J213" s="415"/>
      <c r="K213" s="415"/>
      <c r="L213" s="415"/>
      <c r="M213" s="415"/>
      <c r="N213" s="415"/>
      <c r="O213" s="415"/>
      <c r="P213" s="415"/>
      <c r="Q213" s="415"/>
      <c r="R213" s="415"/>
      <c r="S213" s="415"/>
      <c r="T213" s="415"/>
      <c r="U213" s="415"/>
      <c r="V213" s="415"/>
      <c r="W213" s="415"/>
      <c r="X213" s="415"/>
      <c r="Y213" s="415"/>
      <c r="Z213" s="415"/>
      <c r="AA213" s="415"/>
      <c r="AB213" s="415"/>
      <c r="AC213" s="415"/>
      <c r="AD213" s="415"/>
      <c r="AE213" s="415"/>
      <c r="AF213" s="415"/>
      <c r="AG213" s="415"/>
      <c r="AH213" s="415"/>
      <c r="AI213" s="415"/>
      <c r="AJ213" s="415"/>
      <c r="AK213" s="415"/>
      <c r="AL213" s="415"/>
      <c r="AM213" s="415"/>
      <c r="AN213" s="415"/>
      <c r="AO213" s="415"/>
      <c r="AP213" s="415"/>
      <c r="AQ213" s="415"/>
      <c r="AR213" s="415"/>
      <c r="AS213" s="415"/>
      <c r="AT213" s="415"/>
    </row>
    <row r="214" spans="1:46" ht="10.5" customHeight="1" x14ac:dyDescent="0.2">
      <c r="A214" s="415"/>
      <c r="B214" s="415"/>
      <c r="C214" s="415"/>
      <c r="D214" s="415"/>
      <c r="E214" s="415"/>
      <c r="F214" s="415"/>
      <c r="G214" s="415"/>
      <c r="H214" s="415"/>
      <c r="I214" s="415"/>
      <c r="J214" s="415"/>
      <c r="K214" s="415"/>
      <c r="L214" s="415"/>
      <c r="M214" s="415"/>
      <c r="N214" s="415"/>
      <c r="O214" s="415"/>
      <c r="P214" s="415"/>
      <c r="Q214" s="415"/>
      <c r="R214" s="415"/>
      <c r="S214" s="415"/>
      <c r="T214" s="415"/>
      <c r="U214" s="415"/>
      <c r="V214" s="415"/>
      <c r="W214" s="415"/>
      <c r="X214" s="415"/>
      <c r="Y214" s="415"/>
      <c r="Z214" s="415"/>
      <c r="AA214" s="415"/>
      <c r="AB214" s="415"/>
      <c r="AC214" s="415"/>
      <c r="AD214" s="415"/>
      <c r="AE214" s="415"/>
      <c r="AF214" s="415"/>
      <c r="AG214" s="415"/>
      <c r="AH214" s="415"/>
      <c r="AI214" s="415"/>
      <c r="AJ214" s="415"/>
      <c r="AK214" s="415"/>
      <c r="AL214" s="415"/>
      <c r="AM214" s="415"/>
      <c r="AN214" s="415"/>
      <c r="AO214" s="415"/>
      <c r="AP214" s="415"/>
      <c r="AQ214" s="415"/>
      <c r="AR214" s="415"/>
      <c r="AS214" s="415"/>
      <c r="AT214" s="415"/>
    </row>
    <row r="215" spans="1:46" ht="10.5" customHeight="1" x14ac:dyDescent="0.2">
      <c r="A215" s="415"/>
      <c r="B215" s="415"/>
      <c r="C215" s="415"/>
      <c r="D215" s="415"/>
      <c r="E215" s="415"/>
      <c r="F215" s="415"/>
      <c r="G215" s="415"/>
      <c r="H215" s="415"/>
      <c r="I215" s="415"/>
      <c r="J215" s="415"/>
      <c r="K215" s="415"/>
      <c r="L215" s="415"/>
      <c r="M215" s="415"/>
      <c r="N215" s="415"/>
      <c r="O215" s="415"/>
      <c r="P215" s="415"/>
      <c r="Q215" s="415"/>
      <c r="R215" s="415"/>
      <c r="S215" s="415"/>
      <c r="T215" s="415"/>
      <c r="U215" s="415"/>
      <c r="V215" s="415"/>
      <c r="W215" s="415"/>
      <c r="X215" s="415"/>
      <c r="Y215" s="415"/>
      <c r="Z215" s="415"/>
      <c r="AA215" s="415"/>
      <c r="AB215" s="415"/>
      <c r="AC215" s="415"/>
      <c r="AD215" s="415"/>
      <c r="AE215" s="415"/>
      <c r="AF215" s="415"/>
      <c r="AG215" s="415"/>
      <c r="AH215" s="415"/>
      <c r="AI215" s="415"/>
      <c r="AJ215" s="415"/>
      <c r="AK215" s="415"/>
      <c r="AL215" s="415"/>
      <c r="AM215" s="415"/>
      <c r="AN215" s="415"/>
      <c r="AO215" s="415"/>
      <c r="AP215" s="415"/>
      <c r="AQ215" s="415"/>
      <c r="AR215" s="415"/>
      <c r="AS215" s="415"/>
      <c r="AT215" s="415"/>
    </row>
    <row r="216" spans="1:46" ht="10.5" customHeight="1" x14ac:dyDescent="0.2">
      <c r="A216" s="416"/>
      <c r="B216" s="416"/>
      <c r="C216" s="416"/>
      <c r="D216" s="416"/>
      <c r="E216" s="416"/>
      <c r="F216" s="416"/>
      <c r="G216" s="4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  <c r="T216" s="416"/>
      <c r="U216" s="416"/>
      <c r="V216" s="416"/>
      <c r="W216" s="416"/>
      <c r="X216" s="416"/>
      <c r="Y216" s="416"/>
      <c r="Z216" s="416"/>
      <c r="AA216" s="416"/>
      <c r="AB216" s="416"/>
      <c r="AC216" s="416"/>
      <c r="AD216" s="416"/>
      <c r="AE216" s="416"/>
      <c r="AF216" s="416"/>
      <c r="AG216" s="416"/>
      <c r="AH216" s="416"/>
      <c r="AI216" s="416"/>
      <c r="AJ216" s="416"/>
      <c r="AK216" s="416"/>
      <c r="AL216" s="416"/>
      <c r="AM216" s="416"/>
      <c r="AN216" s="416"/>
      <c r="AO216" s="416"/>
      <c r="AP216" s="416"/>
      <c r="AQ216" s="416"/>
      <c r="AR216" s="416"/>
      <c r="AS216" s="416"/>
      <c r="AT216" s="416"/>
    </row>
    <row r="217" spans="1:46" ht="10.5" customHeight="1" x14ac:dyDescent="0.2">
      <c r="A217" s="416"/>
      <c r="B217" s="416"/>
      <c r="C217" s="416"/>
      <c r="D217" s="416"/>
      <c r="E217" s="416"/>
      <c r="F217" s="416"/>
      <c r="G217" s="416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  <c r="T217" s="416"/>
      <c r="U217" s="416"/>
      <c r="V217" s="416"/>
      <c r="W217" s="416"/>
      <c r="X217" s="416"/>
      <c r="Y217" s="416"/>
      <c r="Z217" s="416"/>
      <c r="AA217" s="416"/>
      <c r="AB217" s="416"/>
      <c r="AC217" s="416"/>
      <c r="AD217" s="416"/>
      <c r="AE217" s="416"/>
      <c r="AF217" s="416"/>
      <c r="AG217" s="416"/>
      <c r="AH217" s="416"/>
      <c r="AI217" s="416"/>
      <c r="AJ217" s="416"/>
      <c r="AK217" s="416"/>
      <c r="AL217" s="416"/>
      <c r="AM217" s="416"/>
      <c r="AN217" s="416"/>
      <c r="AO217" s="416"/>
      <c r="AP217" s="416"/>
      <c r="AQ217" s="416"/>
      <c r="AR217" s="416"/>
      <c r="AS217" s="416"/>
      <c r="AT217" s="416"/>
    </row>
    <row r="218" spans="1:46" ht="10.5" customHeight="1" x14ac:dyDescent="0.2">
      <c r="A218" s="416"/>
      <c r="B218" s="416"/>
      <c r="C218" s="416"/>
      <c r="D218" s="416"/>
      <c r="E218" s="416"/>
      <c r="F218" s="416"/>
      <c r="G218" s="416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  <c r="T218" s="416"/>
      <c r="U218" s="416"/>
      <c r="V218" s="416"/>
      <c r="W218" s="416"/>
      <c r="X218" s="416"/>
      <c r="Y218" s="416"/>
      <c r="Z218" s="416"/>
      <c r="AA218" s="416"/>
      <c r="AB218" s="416"/>
      <c r="AC218" s="416"/>
      <c r="AD218" s="416"/>
      <c r="AE218" s="416"/>
      <c r="AF218" s="416"/>
      <c r="AG218" s="416"/>
      <c r="AH218" s="416"/>
      <c r="AI218" s="416"/>
      <c r="AJ218" s="416"/>
      <c r="AK218" s="416"/>
      <c r="AL218" s="416"/>
      <c r="AM218" s="416"/>
      <c r="AN218" s="416"/>
      <c r="AO218" s="416"/>
      <c r="AP218" s="416"/>
      <c r="AQ218" s="416"/>
      <c r="AR218" s="416"/>
      <c r="AS218" s="416"/>
      <c r="AT218" s="416"/>
    </row>
    <row r="219" spans="1:46" ht="10.5" customHeight="1" x14ac:dyDescent="0.2">
      <c r="A219" s="417"/>
      <c r="B219" s="417"/>
      <c r="C219" s="417"/>
      <c r="D219" s="417"/>
      <c r="E219" s="417"/>
      <c r="F219" s="417"/>
      <c r="G219" s="417"/>
      <c r="H219" s="417"/>
      <c r="I219" s="417"/>
      <c r="J219" s="417"/>
      <c r="K219" s="417"/>
      <c r="L219" s="417"/>
      <c r="M219" s="417"/>
      <c r="N219" s="417"/>
      <c r="O219" s="417"/>
      <c r="P219" s="417"/>
      <c r="Q219" s="417"/>
      <c r="R219" s="417"/>
      <c r="S219" s="417"/>
      <c r="T219" s="417"/>
      <c r="U219" s="417"/>
      <c r="V219" s="417"/>
      <c r="W219" s="417"/>
      <c r="X219" s="417"/>
      <c r="Y219" s="417"/>
      <c r="Z219" s="417"/>
      <c r="AA219" s="417"/>
      <c r="AB219" s="417"/>
      <c r="AC219" s="417"/>
      <c r="AD219" s="417"/>
      <c r="AE219" s="417"/>
      <c r="AF219" s="417"/>
      <c r="AG219" s="417"/>
      <c r="AH219" s="417"/>
      <c r="AI219" s="417"/>
      <c r="AJ219" s="417"/>
      <c r="AK219" s="417"/>
      <c r="AL219" s="417"/>
      <c r="AM219" s="417"/>
      <c r="AN219" s="417"/>
      <c r="AO219" s="417"/>
      <c r="AP219" s="417"/>
      <c r="AQ219" s="417"/>
      <c r="AR219" s="417"/>
      <c r="AS219" s="417"/>
      <c r="AT219" s="417"/>
    </row>
    <row r="220" spans="1:46" ht="10.5" customHeight="1" x14ac:dyDescent="0.2">
      <c r="A220" s="414"/>
      <c r="B220" s="414"/>
      <c r="C220" s="414"/>
      <c r="D220" s="414"/>
      <c r="E220" s="414"/>
      <c r="F220" s="414"/>
      <c r="G220" s="414"/>
      <c r="H220" s="414"/>
      <c r="I220" s="414"/>
      <c r="J220" s="414"/>
      <c r="K220" s="414"/>
      <c r="L220" s="414"/>
      <c r="M220" s="414"/>
      <c r="N220" s="414"/>
      <c r="O220" s="414"/>
      <c r="P220" s="414"/>
      <c r="Q220" s="414"/>
      <c r="R220" s="414"/>
      <c r="S220" s="414"/>
      <c r="T220" s="414"/>
      <c r="U220" s="414"/>
      <c r="V220" s="414"/>
      <c r="W220" s="414"/>
      <c r="X220" s="414"/>
      <c r="Y220" s="414"/>
      <c r="Z220" s="414"/>
      <c r="AA220" s="414"/>
      <c r="AB220" s="414"/>
      <c r="AC220" s="414"/>
      <c r="AD220" s="414"/>
      <c r="AE220" s="414"/>
      <c r="AF220" s="414"/>
      <c r="AG220" s="414"/>
      <c r="AH220" s="414"/>
      <c r="AI220" s="414"/>
      <c r="AJ220" s="414"/>
      <c r="AK220" s="414"/>
      <c r="AL220" s="414"/>
      <c r="AM220" s="414"/>
      <c r="AN220" s="414"/>
      <c r="AO220" s="414"/>
      <c r="AP220" s="414"/>
      <c r="AQ220" s="414"/>
      <c r="AR220" s="414"/>
      <c r="AS220" s="414"/>
      <c r="AT220" s="414"/>
    </row>
    <row r="221" spans="1:46" ht="10.5" customHeight="1" x14ac:dyDescent="0.2">
      <c r="A221" s="415"/>
      <c r="B221" s="415"/>
      <c r="C221" s="415"/>
      <c r="D221" s="415"/>
      <c r="E221" s="415"/>
      <c r="F221" s="415"/>
      <c r="G221" s="415"/>
      <c r="H221" s="415"/>
      <c r="I221" s="415"/>
      <c r="J221" s="415"/>
      <c r="K221" s="415"/>
      <c r="L221" s="415"/>
      <c r="M221" s="415"/>
      <c r="N221" s="415"/>
      <c r="O221" s="415"/>
      <c r="P221" s="415"/>
      <c r="Q221" s="415"/>
      <c r="R221" s="415"/>
      <c r="S221" s="415"/>
      <c r="T221" s="415"/>
      <c r="U221" s="415"/>
      <c r="V221" s="415"/>
      <c r="W221" s="415"/>
      <c r="X221" s="415"/>
      <c r="Y221" s="415"/>
      <c r="Z221" s="415"/>
      <c r="AA221" s="415"/>
      <c r="AB221" s="415"/>
      <c r="AC221" s="415"/>
      <c r="AD221" s="415"/>
      <c r="AE221" s="415"/>
      <c r="AF221" s="415"/>
      <c r="AG221" s="415"/>
      <c r="AH221" s="415"/>
      <c r="AI221" s="415"/>
      <c r="AJ221" s="415"/>
      <c r="AK221" s="415"/>
      <c r="AL221" s="415"/>
      <c r="AM221" s="415"/>
      <c r="AN221" s="415"/>
      <c r="AO221" s="415"/>
      <c r="AP221" s="415"/>
      <c r="AQ221" s="415"/>
      <c r="AR221" s="415"/>
      <c r="AS221" s="415"/>
      <c r="AT221" s="415"/>
    </row>
    <row r="222" spans="1:46" ht="10.5" customHeight="1" x14ac:dyDescent="0.2">
      <c r="A222" s="415"/>
      <c r="B222" s="415"/>
      <c r="C222" s="415"/>
      <c r="D222" s="415"/>
      <c r="E222" s="415"/>
      <c r="F222" s="415"/>
      <c r="G222" s="415"/>
      <c r="H222" s="415"/>
      <c r="I222" s="415"/>
      <c r="J222" s="415"/>
      <c r="K222" s="415"/>
      <c r="L222" s="415"/>
      <c r="M222" s="415"/>
      <c r="N222" s="415"/>
      <c r="O222" s="415"/>
      <c r="P222" s="415"/>
      <c r="Q222" s="415"/>
      <c r="R222" s="415"/>
      <c r="S222" s="415"/>
      <c r="T222" s="415"/>
      <c r="U222" s="415"/>
      <c r="V222" s="415"/>
      <c r="W222" s="415"/>
      <c r="X222" s="415"/>
      <c r="Y222" s="415"/>
      <c r="Z222" s="415"/>
      <c r="AA222" s="415"/>
      <c r="AB222" s="415"/>
      <c r="AC222" s="415"/>
      <c r="AD222" s="415"/>
      <c r="AE222" s="415"/>
      <c r="AF222" s="415"/>
      <c r="AG222" s="415"/>
      <c r="AH222" s="415"/>
      <c r="AI222" s="415"/>
      <c r="AJ222" s="415"/>
      <c r="AK222" s="415"/>
      <c r="AL222" s="415"/>
      <c r="AM222" s="415"/>
      <c r="AN222" s="415"/>
      <c r="AO222" s="415"/>
      <c r="AP222" s="415"/>
      <c r="AQ222" s="415"/>
      <c r="AR222" s="415"/>
      <c r="AS222" s="415"/>
      <c r="AT222" s="415"/>
    </row>
    <row r="223" spans="1:46" ht="10.5" customHeight="1" x14ac:dyDescent="0.2">
      <c r="A223" s="415"/>
      <c r="B223" s="415"/>
      <c r="C223" s="415"/>
      <c r="D223" s="415"/>
      <c r="E223" s="415"/>
      <c r="F223" s="415"/>
      <c r="G223" s="415"/>
      <c r="H223" s="415"/>
      <c r="I223" s="415"/>
      <c r="J223" s="415"/>
      <c r="K223" s="415"/>
      <c r="L223" s="415"/>
      <c r="M223" s="415"/>
      <c r="N223" s="415"/>
      <c r="O223" s="415"/>
      <c r="P223" s="415"/>
      <c r="Q223" s="415"/>
      <c r="R223" s="415"/>
      <c r="S223" s="415"/>
      <c r="T223" s="415"/>
      <c r="U223" s="415"/>
      <c r="V223" s="415"/>
      <c r="W223" s="415"/>
      <c r="X223" s="415"/>
      <c r="Y223" s="415"/>
      <c r="Z223" s="415"/>
      <c r="AA223" s="415"/>
      <c r="AB223" s="415"/>
      <c r="AC223" s="415"/>
      <c r="AD223" s="415"/>
      <c r="AE223" s="415"/>
      <c r="AF223" s="415"/>
      <c r="AG223" s="415"/>
      <c r="AH223" s="415"/>
      <c r="AI223" s="415"/>
      <c r="AJ223" s="415"/>
      <c r="AK223" s="415"/>
      <c r="AL223" s="415"/>
      <c r="AM223" s="415"/>
      <c r="AN223" s="415"/>
      <c r="AO223" s="415"/>
      <c r="AP223" s="415"/>
      <c r="AQ223" s="415"/>
      <c r="AR223" s="415"/>
      <c r="AS223" s="415"/>
      <c r="AT223" s="415"/>
    </row>
    <row r="224" spans="1:46" ht="10.5" customHeight="1" x14ac:dyDescent="0.2">
      <c r="A224" s="415"/>
      <c r="B224" s="415"/>
      <c r="C224" s="415"/>
      <c r="D224" s="415"/>
      <c r="E224" s="415"/>
      <c r="F224" s="415"/>
      <c r="G224" s="415"/>
      <c r="H224" s="415"/>
      <c r="I224" s="415"/>
      <c r="J224" s="415"/>
      <c r="K224" s="415"/>
      <c r="L224" s="415"/>
      <c r="M224" s="415"/>
      <c r="N224" s="415"/>
      <c r="O224" s="415"/>
      <c r="P224" s="415"/>
      <c r="Q224" s="415"/>
      <c r="R224" s="415"/>
      <c r="S224" s="415"/>
      <c r="T224" s="415"/>
      <c r="U224" s="415"/>
      <c r="V224" s="415"/>
      <c r="W224" s="415"/>
      <c r="X224" s="415"/>
      <c r="Y224" s="415"/>
      <c r="Z224" s="415"/>
      <c r="AA224" s="415"/>
      <c r="AB224" s="415"/>
      <c r="AC224" s="415"/>
      <c r="AD224" s="415"/>
      <c r="AE224" s="415"/>
      <c r="AF224" s="415"/>
      <c r="AG224" s="415"/>
      <c r="AH224" s="415"/>
      <c r="AI224" s="415"/>
      <c r="AJ224" s="415"/>
      <c r="AK224" s="415"/>
      <c r="AL224" s="415"/>
      <c r="AM224" s="415"/>
      <c r="AN224" s="415"/>
      <c r="AO224" s="415"/>
      <c r="AP224" s="415"/>
      <c r="AQ224" s="415"/>
      <c r="AR224" s="415"/>
      <c r="AS224" s="415"/>
      <c r="AT224" s="415"/>
    </row>
    <row r="225" spans="1:46" ht="10.5" customHeight="1" x14ac:dyDescent="0.2">
      <c r="A225" s="415"/>
      <c r="B225" s="415"/>
      <c r="C225" s="415"/>
      <c r="D225" s="415"/>
      <c r="E225" s="415"/>
      <c r="F225" s="415"/>
      <c r="G225" s="415"/>
      <c r="H225" s="415"/>
      <c r="I225" s="415"/>
      <c r="J225" s="415"/>
      <c r="K225" s="415"/>
      <c r="L225" s="415"/>
      <c r="M225" s="415"/>
      <c r="N225" s="415"/>
      <c r="O225" s="415"/>
      <c r="P225" s="415"/>
      <c r="Q225" s="415"/>
      <c r="R225" s="415"/>
      <c r="S225" s="415"/>
      <c r="T225" s="415"/>
      <c r="U225" s="415"/>
      <c r="V225" s="415"/>
      <c r="W225" s="415"/>
      <c r="X225" s="415"/>
      <c r="Y225" s="415"/>
      <c r="Z225" s="415"/>
      <c r="AA225" s="415"/>
      <c r="AB225" s="415"/>
      <c r="AC225" s="415"/>
      <c r="AD225" s="415"/>
      <c r="AE225" s="415"/>
      <c r="AF225" s="415"/>
      <c r="AG225" s="415"/>
      <c r="AH225" s="415"/>
      <c r="AI225" s="415"/>
      <c r="AJ225" s="415"/>
      <c r="AK225" s="415"/>
      <c r="AL225" s="415"/>
      <c r="AM225" s="415"/>
      <c r="AN225" s="415"/>
      <c r="AO225" s="415"/>
      <c r="AP225" s="415"/>
      <c r="AQ225" s="415"/>
      <c r="AR225" s="415"/>
      <c r="AS225" s="415"/>
      <c r="AT225" s="415"/>
    </row>
    <row r="226" spans="1:46" ht="10.5" customHeight="1" x14ac:dyDescent="0.2">
      <c r="A226" s="415"/>
      <c r="B226" s="415"/>
      <c r="C226" s="415"/>
      <c r="D226" s="415"/>
      <c r="E226" s="415"/>
      <c r="F226" s="415"/>
      <c r="G226" s="415"/>
      <c r="H226" s="415"/>
      <c r="I226" s="415"/>
      <c r="J226" s="415"/>
      <c r="K226" s="415"/>
      <c r="L226" s="415"/>
      <c r="M226" s="415"/>
      <c r="N226" s="415"/>
      <c r="O226" s="415"/>
      <c r="P226" s="415"/>
      <c r="Q226" s="415"/>
      <c r="R226" s="415"/>
      <c r="S226" s="415"/>
      <c r="T226" s="415"/>
      <c r="U226" s="415"/>
      <c r="V226" s="415"/>
      <c r="W226" s="415"/>
      <c r="X226" s="415"/>
      <c r="Y226" s="415"/>
      <c r="Z226" s="415"/>
      <c r="AA226" s="415"/>
      <c r="AB226" s="415"/>
      <c r="AC226" s="415"/>
      <c r="AD226" s="415"/>
      <c r="AE226" s="415"/>
      <c r="AF226" s="415"/>
      <c r="AG226" s="415"/>
      <c r="AH226" s="415"/>
      <c r="AI226" s="415"/>
      <c r="AJ226" s="415"/>
      <c r="AK226" s="415"/>
      <c r="AL226" s="415"/>
      <c r="AM226" s="415"/>
      <c r="AN226" s="415"/>
      <c r="AO226" s="415"/>
      <c r="AP226" s="415"/>
      <c r="AQ226" s="415"/>
      <c r="AR226" s="415"/>
      <c r="AS226" s="415"/>
      <c r="AT226" s="415"/>
    </row>
    <row r="227" spans="1:46" ht="10.5" customHeight="1" x14ac:dyDescent="0.2">
      <c r="A227" s="416"/>
      <c r="B227" s="416"/>
      <c r="C227" s="416"/>
      <c r="D227" s="416"/>
      <c r="E227" s="416"/>
      <c r="F227" s="416"/>
      <c r="G227" s="416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  <c r="T227" s="416"/>
      <c r="U227" s="416"/>
      <c r="V227" s="416"/>
      <c r="W227" s="416"/>
      <c r="X227" s="416"/>
      <c r="Y227" s="416"/>
      <c r="Z227" s="416"/>
      <c r="AA227" s="416"/>
      <c r="AB227" s="416"/>
      <c r="AC227" s="416"/>
      <c r="AD227" s="416"/>
      <c r="AE227" s="416"/>
      <c r="AF227" s="416"/>
      <c r="AG227" s="416"/>
      <c r="AH227" s="416"/>
      <c r="AI227" s="416"/>
      <c r="AJ227" s="416"/>
      <c r="AK227" s="416"/>
      <c r="AL227" s="416"/>
      <c r="AM227" s="416"/>
      <c r="AN227" s="416"/>
      <c r="AO227" s="416"/>
      <c r="AP227" s="416"/>
      <c r="AQ227" s="416"/>
      <c r="AR227" s="416"/>
      <c r="AS227" s="416"/>
      <c r="AT227" s="416"/>
    </row>
    <row r="228" spans="1:46" ht="10.5" customHeight="1" x14ac:dyDescent="0.2">
      <c r="A228" s="416"/>
      <c r="B228" s="416"/>
      <c r="C228" s="416"/>
      <c r="D228" s="416"/>
      <c r="E228" s="416"/>
      <c r="F228" s="416"/>
      <c r="G228" s="416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  <c r="T228" s="416"/>
      <c r="U228" s="416"/>
      <c r="V228" s="416"/>
      <c r="W228" s="416"/>
      <c r="X228" s="416"/>
      <c r="Y228" s="416"/>
      <c r="Z228" s="416"/>
      <c r="AA228" s="416"/>
      <c r="AB228" s="416"/>
      <c r="AC228" s="416"/>
      <c r="AD228" s="416"/>
      <c r="AE228" s="416"/>
      <c r="AF228" s="416"/>
      <c r="AG228" s="416"/>
      <c r="AH228" s="416"/>
      <c r="AI228" s="416"/>
      <c r="AJ228" s="416"/>
      <c r="AK228" s="416"/>
      <c r="AL228" s="416"/>
      <c r="AM228" s="416"/>
      <c r="AN228" s="416"/>
      <c r="AO228" s="416"/>
      <c r="AP228" s="416"/>
      <c r="AQ228" s="416"/>
      <c r="AR228" s="416"/>
      <c r="AS228" s="416"/>
      <c r="AT228" s="416"/>
    </row>
    <row r="229" spans="1:46" ht="10.5" customHeight="1" x14ac:dyDescent="0.2">
      <c r="A229" s="416"/>
      <c r="B229" s="416"/>
      <c r="C229" s="416"/>
      <c r="D229" s="416"/>
      <c r="E229" s="416"/>
      <c r="F229" s="416"/>
      <c r="G229" s="416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  <c r="T229" s="416"/>
      <c r="U229" s="416"/>
      <c r="V229" s="416"/>
      <c r="W229" s="416"/>
      <c r="X229" s="416"/>
      <c r="Y229" s="416"/>
      <c r="Z229" s="416"/>
      <c r="AA229" s="416"/>
      <c r="AB229" s="416"/>
      <c r="AC229" s="416"/>
      <c r="AD229" s="416"/>
      <c r="AE229" s="416"/>
      <c r="AF229" s="416"/>
      <c r="AG229" s="416"/>
      <c r="AH229" s="416"/>
      <c r="AI229" s="416"/>
      <c r="AJ229" s="416"/>
      <c r="AK229" s="416"/>
      <c r="AL229" s="416"/>
      <c r="AM229" s="416"/>
      <c r="AN229" s="416"/>
      <c r="AO229" s="416"/>
      <c r="AP229" s="416"/>
      <c r="AQ229" s="416"/>
      <c r="AR229" s="416"/>
      <c r="AS229" s="416"/>
      <c r="AT229" s="416"/>
    </row>
    <row r="230" spans="1:46" ht="10.5" customHeight="1" x14ac:dyDescent="0.2">
      <c r="A230" s="417"/>
      <c r="B230" s="417"/>
      <c r="C230" s="417"/>
      <c r="D230" s="417"/>
      <c r="E230" s="417"/>
      <c r="F230" s="417"/>
      <c r="G230" s="417"/>
      <c r="H230" s="417"/>
      <c r="I230" s="417"/>
      <c r="J230" s="417"/>
      <c r="K230" s="417"/>
      <c r="L230" s="417"/>
      <c r="M230" s="417"/>
      <c r="N230" s="417"/>
      <c r="O230" s="417"/>
      <c r="P230" s="417"/>
      <c r="Q230" s="417"/>
      <c r="R230" s="417"/>
      <c r="S230" s="417"/>
      <c r="T230" s="417"/>
      <c r="U230" s="417"/>
      <c r="V230" s="417"/>
      <c r="W230" s="417"/>
      <c r="X230" s="417"/>
      <c r="Y230" s="417"/>
      <c r="Z230" s="417"/>
      <c r="AA230" s="417"/>
      <c r="AB230" s="417"/>
      <c r="AC230" s="417"/>
      <c r="AD230" s="417"/>
      <c r="AE230" s="417"/>
      <c r="AF230" s="417"/>
      <c r="AG230" s="417"/>
      <c r="AH230" s="417"/>
      <c r="AI230" s="417"/>
      <c r="AJ230" s="417"/>
      <c r="AK230" s="417"/>
      <c r="AL230" s="417"/>
      <c r="AM230" s="417"/>
      <c r="AN230" s="417"/>
      <c r="AO230" s="417"/>
      <c r="AP230" s="417"/>
      <c r="AQ230" s="417"/>
      <c r="AR230" s="417"/>
      <c r="AS230" s="417"/>
      <c r="AT230" s="417"/>
    </row>
    <row r="231" spans="1:46" ht="10.5" customHeight="1" x14ac:dyDescent="0.2">
      <c r="A231" s="414"/>
      <c r="B231" s="414"/>
      <c r="C231" s="414"/>
      <c r="D231" s="414"/>
      <c r="E231" s="414"/>
      <c r="F231" s="414"/>
      <c r="G231" s="414"/>
      <c r="H231" s="414"/>
      <c r="I231" s="414"/>
      <c r="J231" s="414"/>
      <c r="K231" s="414"/>
      <c r="L231" s="414"/>
      <c r="M231" s="414"/>
      <c r="N231" s="414"/>
      <c r="O231" s="414"/>
      <c r="P231" s="414"/>
      <c r="Q231" s="414"/>
      <c r="R231" s="414"/>
      <c r="S231" s="414"/>
      <c r="T231" s="414"/>
      <c r="U231" s="414"/>
      <c r="V231" s="414"/>
      <c r="W231" s="414"/>
      <c r="X231" s="414"/>
      <c r="Y231" s="414"/>
      <c r="Z231" s="414"/>
      <c r="AA231" s="414"/>
      <c r="AB231" s="414"/>
      <c r="AC231" s="414"/>
      <c r="AD231" s="414"/>
      <c r="AE231" s="414"/>
      <c r="AF231" s="414"/>
      <c r="AG231" s="414"/>
      <c r="AH231" s="414"/>
      <c r="AI231" s="414"/>
      <c r="AJ231" s="414"/>
      <c r="AK231" s="414"/>
      <c r="AL231" s="414"/>
      <c r="AM231" s="414"/>
      <c r="AN231" s="414"/>
      <c r="AO231" s="414"/>
      <c r="AP231" s="414"/>
      <c r="AQ231" s="414"/>
      <c r="AR231" s="414"/>
      <c r="AS231" s="414"/>
      <c r="AT231" s="414"/>
    </row>
    <row r="232" spans="1:46" ht="10.5" customHeight="1" x14ac:dyDescent="0.2">
      <c r="A232" s="415"/>
      <c r="B232" s="415"/>
      <c r="C232" s="415"/>
      <c r="D232" s="415"/>
      <c r="E232" s="415"/>
      <c r="F232" s="415"/>
      <c r="G232" s="415"/>
      <c r="H232" s="415"/>
      <c r="I232" s="415"/>
      <c r="J232" s="415"/>
      <c r="K232" s="415"/>
      <c r="L232" s="415"/>
      <c r="M232" s="415"/>
      <c r="N232" s="415"/>
      <c r="O232" s="415"/>
      <c r="P232" s="415"/>
      <c r="Q232" s="415"/>
      <c r="R232" s="415"/>
      <c r="S232" s="415"/>
      <c r="T232" s="415"/>
      <c r="U232" s="415"/>
      <c r="V232" s="415"/>
      <c r="W232" s="415"/>
      <c r="X232" s="415"/>
      <c r="Y232" s="415"/>
      <c r="Z232" s="415"/>
      <c r="AA232" s="415"/>
      <c r="AB232" s="415"/>
      <c r="AC232" s="415"/>
      <c r="AD232" s="415"/>
      <c r="AE232" s="415"/>
      <c r="AF232" s="415"/>
      <c r="AG232" s="415"/>
      <c r="AH232" s="415"/>
      <c r="AI232" s="415"/>
      <c r="AJ232" s="415"/>
      <c r="AK232" s="415"/>
      <c r="AL232" s="415"/>
      <c r="AM232" s="415"/>
      <c r="AN232" s="415"/>
      <c r="AO232" s="415"/>
      <c r="AP232" s="415"/>
      <c r="AQ232" s="415"/>
      <c r="AR232" s="415"/>
      <c r="AS232" s="415"/>
      <c r="AT232" s="415"/>
    </row>
    <row r="233" spans="1:46" ht="10.5" customHeight="1" x14ac:dyDescent="0.2">
      <c r="A233" s="415"/>
      <c r="B233" s="415"/>
      <c r="C233" s="415"/>
      <c r="D233" s="415"/>
      <c r="E233" s="415"/>
      <c r="F233" s="415"/>
      <c r="G233" s="415"/>
      <c r="H233" s="415"/>
      <c r="I233" s="415"/>
      <c r="J233" s="415"/>
      <c r="K233" s="415"/>
      <c r="L233" s="415"/>
      <c r="M233" s="415"/>
      <c r="N233" s="415"/>
      <c r="O233" s="415"/>
      <c r="P233" s="415"/>
      <c r="Q233" s="415"/>
      <c r="R233" s="415"/>
      <c r="S233" s="415"/>
      <c r="T233" s="415"/>
      <c r="U233" s="415"/>
      <c r="V233" s="415"/>
      <c r="W233" s="415"/>
      <c r="X233" s="415"/>
      <c r="Y233" s="415"/>
      <c r="Z233" s="415"/>
      <c r="AA233" s="415"/>
      <c r="AB233" s="415"/>
      <c r="AC233" s="415"/>
      <c r="AD233" s="415"/>
      <c r="AE233" s="415"/>
      <c r="AF233" s="415"/>
      <c r="AG233" s="415"/>
      <c r="AH233" s="415"/>
      <c r="AI233" s="415"/>
      <c r="AJ233" s="415"/>
      <c r="AK233" s="415"/>
      <c r="AL233" s="415"/>
      <c r="AM233" s="415"/>
      <c r="AN233" s="415"/>
      <c r="AO233" s="415"/>
      <c r="AP233" s="415"/>
      <c r="AQ233" s="415"/>
      <c r="AR233" s="415"/>
      <c r="AS233" s="415"/>
      <c r="AT233" s="415"/>
    </row>
    <row r="234" spans="1:46" ht="10.5" customHeight="1" x14ac:dyDescent="0.2">
      <c r="A234" s="415"/>
      <c r="B234" s="415"/>
      <c r="C234" s="415"/>
      <c r="D234" s="415"/>
      <c r="E234" s="415"/>
      <c r="F234" s="415"/>
      <c r="G234" s="415"/>
      <c r="H234" s="415"/>
      <c r="I234" s="415"/>
      <c r="J234" s="415"/>
      <c r="K234" s="415"/>
      <c r="L234" s="415"/>
      <c r="M234" s="415"/>
      <c r="N234" s="415"/>
      <c r="O234" s="415"/>
      <c r="P234" s="415"/>
      <c r="Q234" s="415"/>
      <c r="R234" s="415"/>
      <c r="S234" s="415"/>
      <c r="T234" s="415"/>
      <c r="U234" s="415"/>
      <c r="V234" s="415"/>
      <c r="W234" s="415"/>
      <c r="X234" s="415"/>
      <c r="Y234" s="415"/>
      <c r="Z234" s="415"/>
      <c r="AA234" s="415"/>
      <c r="AB234" s="415"/>
      <c r="AC234" s="415"/>
      <c r="AD234" s="415"/>
      <c r="AE234" s="415"/>
      <c r="AF234" s="415"/>
      <c r="AG234" s="415"/>
      <c r="AH234" s="415"/>
      <c r="AI234" s="415"/>
      <c r="AJ234" s="415"/>
      <c r="AK234" s="415"/>
      <c r="AL234" s="415"/>
      <c r="AM234" s="415"/>
      <c r="AN234" s="415"/>
      <c r="AO234" s="415"/>
      <c r="AP234" s="415"/>
      <c r="AQ234" s="415"/>
      <c r="AR234" s="415"/>
      <c r="AS234" s="415"/>
      <c r="AT234" s="415"/>
    </row>
    <row r="235" spans="1:46" ht="10.5" customHeight="1" x14ac:dyDescent="0.2">
      <c r="A235" s="415"/>
      <c r="B235" s="415"/>
      <c r="C235" s="415"/>
      <c r="D235" s="415"/>
      <c r="E235" s="415"/>
      <c r="F235" s="415"/>
      <c r="G235" s="415"/>
      <c r="H235" s="415"/>
      <c r="I235" s="415"/>
      <c r="J235" s="415"/>
      <c r="K235" s="415"/>
      <c r="L235" s="415"/>
      <c r="M235" s="415"/>
      <c r="N235" s="415"/>
      <c r="O235" s="415"/>
      <c r="P235" s="415"/>
      <c r="Q235" s="415"/>
      <c r="R235" s="415"/>
      <c r="S235" s="415"/>
      <c r="T235" s="415"/>
      <c r="U235" s="415"/>
      <c r="V235" s="415"/>
      <c r="W235" s="415"/>
      <c r="X235" s="415"/>
      <c r="Y235" s="415"/>
      <c r="Z235" s="415"/>
      <c r="AA235" s="415"/>
      <c r="AB235" s="415"/>
      <c r="AC235" s="415"/>
      <c r="AD235" s="415"/>
      <c r="AE235" s="415"/>
      <c r="AF235" s="415"/>
      <c r="AG235" s="415"/>
      <c r="AH235" s="415"/>
      <c r="AI235" s="415"/>
      <c r="AJ235" s="415"/>
      <c r="AK235" s="415"/>
      <c r="AL235" s="415"/>
      <c r="AM235" s="415"/>
      <c r="AN235" s="415"/>
      <c r="AO235" s="415"/>
      <c r="AP235" s="415"/>
      <c r="AQ235" s="415"/>
      <c r="AR235" s="415"/>
      <c r="AS235" s="415"/>
      <c r="AT235" s="415"/>
    </row>
    <row r="236" spans="1:46" ht="10.5" customHeight="1" x14ac:dyDescent="0.2">
      <c r="A236" s="415"/>
      <c r="B236" s="415"/>
      <c r="C236" s="415"/>
      <c r="D236" s="415"/>
      <c r="E236" s="415"/>
      <c r="F236" s="415"/>
      <c r="G236" s="415"/>
      <c r="H236" s="415"/>
      <c r="I236" s="415"/>
      <c r="J236" s="415"/>
      <c r="K236" s="415"/>
      <c r="L236" s="415"/>
      <c r="M236" s="415"/>
      <c r="N236" s="415"/>
      <c r="O236" s="415"/>
      <c r="P236" s="415"/>
      <c r="Q236" s="415"/>
      <c r="R236" s="415"/>
      <c r="S236" s="415"/>
      <c r="T236" s="415"/>
      <c r="U236" s="415"/>
      <c r="V236" s="415"/>
      <c r="W236" s="415"/>
      <c r="X236" s="415"/>
      <c r="Y236" s="415"/>
      <c r="Z236" s="415"/>
      <c r="AA236" s="415"/>
      <c r="AB236" s="415"/>
      <c r="AC236" s="415"/>
      <c r="AD236" s="415"/>
      <c r="AE236" s="415"/>
      <c r="AF236" s="415"/>
      <c r="AG236" s="415"/>
      <c r="AH236" s="415"/>
      <c r="AI236" s="415"/>
      <c r="AJ236" s="415"/>
      <c r="AK236" s="415"/>
      <c r="AL236" s="415"/>
      <c r="AM236" s="415"/>
      <c r="AN236" s="415"/>
      <c r="AO236" s="415"/>
      <c r="AP236" s="415"/>
      <c r="AQ236" s="415"/>
      <c r="AR236" s="415"/>
      <c r="AS236" s="415"/>
      <c r="AT236" s="415"/>
    </row>
    <row r="237" spans="1:46" ht="10.5" customHeight="1" x14ac:dyDescent="0.2">
      <c r="A237" s="415"/>
      <c r="B237" s="415"/>
      <c r="C237" s="415"/>
      <c r="D237" s="415"/>
      <c r="E237" s="415"/>
      <c r="F237" s="415"/>
      <c r="G237" s="415"/>
      <c r="H237" s="415"/>
      <c r="I237" s="415"/>
      <c r="J237" s="415"/>
      <c r="K237" s="415"/>
      <c r="L237" s="415"/>
      <c r="M237" s="415"/>
      <c r="N237" s="415"/>
      <c r="O237" s="415"/>
      <c r="P237" s="415"/>
      <c r="Q237" s="415"/>
      <c r="R237" s="415"/>
      <c r="S237" s="415"/>
      <c r="T237" s="415"/>
      <c r="U237" s="415"/>
      <c r="V237" s="415"/>
      <c r="W237" s="415"/>
      <c r="X237" s="415"/>
      <c r="Y237" s="415"/>
      <c r="Z237" s="415"/>
      <c r="AA237" s="415"/>
      <c r="AB237" s="415"/>
      <c r="AC237" s="415"/>
      <c r="AD237" s="415"/>
      <c r="AE237" s="415"/>
      <c r="AF237" s="415"/>
      <c r="AG237" s="415"/>
      <c r="AH237" s="415"/>
      <c r="AI237" s="415"/>
      <c r="AJ237" s="415"/>
      <c r="AK237" s="415"/>
      <c r="AL237" s="415"/>
      <c r="AM237" s="415"/>
      <c r="AN237" s="415"/>
      <c r="AO237" s="415"/>
      <c r="AP237" s="415"/>
      <c r="AQ237" s="415"/>
      <c r="AR237" s="415"/>
      <c r="AS237" s="415"/>
      <c r="AT237" s="415"/>
    </row>
    <row r="238" spans="1:46" ht="10.5" customHeight="1" x14ac:dyDescent="0.2">
      <c r="A238" s="416"/>
      <c r="B238" s="416"/>
      <c r="C238" s="416"/>
      <c r="D238" s="416"/>
      <c r="E238" s="416"/>
      <c r="F238" s="416"/>
      <c r="G238" s="416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  <c r="T238" s="416"/>
      <c r="U238" s="416"/>
      <c r="V238" s="416"/>
      <c r="W238" s="416"/>
      <c r="X238" s="416"/>
      <c r="Y238" s="416"/>
      <c r="Z238" s="416"/>
      <c r="AA238" s="416"/>
      <c r="AB238" s="416"/>
      <c r="AC238" s="416"/>
      <c r="AD238" s="416"/>
      <c r="AE238" s="416"/>
      <c r="AF238" s="416"/>
      <c r="AG238" s="416"/>
      <c r="AH238" s="416"/>
      <c r="AI238" s="416"/>
      <c r="AJ238" s="416"/>
      <c r="AK238" s="416"/>
      <c r="AL238" s="416"/>
      <c r="AM238" s="416"/>
      <c r="AN238" s="416"/>
      <c r="AO238" s="416"/>
      <c r="AP238" s="416"/>
      <c r="AQ238" s="416"/>
      <c r="AR238" s="416"/>
      <c r="AS238" s="416"/>
      <c r="AT238" s="416"/>
    </row>
    <row r="239" spans="1:46" ht="10.5" customHeight="1" x14ac:dyDescent="0.2">
      <c r="A239" s="416"/>
      <c r="B239" s="416"/>
      <c r="C239" s="416"/>
      <c r="D239" s="416"/>
      <c r="E239" s="416"/>
      <c r="F239" s="416"/>
      <c r="G239" s="416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  <c r="T239" s="416"/>
      <c r="U239" s="416"/>
      <c r="V239" s="416"/>
      <c r="W239" s="416"/>
      <c r="X239" s="416"/>
      <c r="Y239" s="416"/>
      <c r="Z239" s="416"/>
      <c r="AA239" s="416"/>
      <c r="AB239" s="416"/>
      <c r="AC239" s="416"/>
      <c r="AD239" s="416"/>
      <c r="AE239" s="416"/>
      <c r="AF239" s="416"/>
      <c r="AG239" s="416"/>
      <c r="AH239" s="416"/>
      <c r="AI239" s="416"/>
      <c r="AJ239" s="416"/>
      <c r="AK239" s="416"/>
      <c r="AL239" s="416"/>
      <c r="AM239" s="416"/>
      <c r="AN239" s="416"/>
      <c r="AO239" s="416"/>
      <c r="AP239" s="416"/>
      <c r="AQ239" s="416"/>
      <c r="AR239" s="416"/>
      <c r="AS239" s="416"/>
      <c r="AT239" s="416"/>
    </row>
    <row r="240" spans="1:46" ht="10.5" customHeight="1" x14ac:dyDescent="0.2">
      <c r="A240" s="416"/>
      <c r="B240" s="416"/>
      <c r="C240" s="416"/>
      <c r="D240" s="416"/>
      <c r="E240" s="416"/>
      <c r="F240" s="416"/>
      <c r="G240" s="416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  <c r="T240" s="416"/>
      <c r="U240" s="416"/>
      <c r="V240" s="416"/>
      <c r="W240" s="416"/>
      <c r="X240" s="416"/>
      <c r="Y240" s="416"/>
      <c r="Z240" s="416"/>
      <c r="AA240" s="416"/>
      <c r="AB240" s="416"/>
      <c r="AC240" s="416"/>
      <c r="AD240" s="416"/>
      <c r="AE240" s="416"/>
      <c r="AF240" s="416"/>
      <c r="AG240" s="416"/>
      <c r="AH240" s="416"/>
      <c r="AI240" s="416"/>
      <c r="AJ240" s="416"/>
      <c r="AK240" s="416"/>
      <c r="AL240" s="416"/>
      <c r="AM240" s="416"/>
      <c r="AN240" s="416"/>
      <c r="AO240" s="416"/>
      <c r="AP240" s="416"/>
      <c r="AQ240" s="416"/>
      <c r="AR240" s="416"/>
      <c r="AS240" s="416"/>
      <c r="AT240" s="416"/>
    </row>
    <row r="241" spans="1:46" ht="10.5" customHeight="1" x14ac:dyDescent="0.2">
      <c r="A241" s="417"/>
      <c r="B241" s="417"/>
      <c r="C241" s="417"/>
      <c r="D241" s="417"/>
      <c r="E241" s="417"/>
      <c r="F241" s="417"/>
      <c r="G241" s="417"/>
      <c r="H241" s="417"/>
      <c r="I241" s="417"/>
      <c r="J241" s="417"/>
      <c r="K241" s="417"/>
      <c r="L241" s="417"/>
      <c r="M241" s="417"/>
      <c r="N241" s="417"/>
      <c r="O241" s="417"/>
      <c r="P241" s="417"/>
      <c r="Q241" s="417"/>
      <c r="R241" s="417"/>
      <c r="S241" s="417"/>
      <c r="T241" s="417"/>
      <c r="U241" s="417"/>
      <c r="V241" s="417"/>
      <c r="W241" s="417"/>
      <c r="X241" s="417"/>
      <c r="Y241" s="417"/>
      <c r="Z241" s="417"/>
      <c r="AA241" s="417"/>
      <c r="AB241" s="417"/>
      <c r="AC241" s="417"/>
      <c r="AD241" s="417"/>
      <c r="AE241" s="417"/>
      <c r="AF241" s="417"/>
      <c r="AG241" s="417"/>
      <c r="AH241" s="417"/>
      <c r="AI241" s="417"/>
      <c r="AJ241" s="417"/>
      <c r="AK241" s="417"/>
      <c r="AL241" s="417"/>
      <c r="AM241" s="417"/>
      <c r="AN241" s="417"/>
      <c r="AO241" s="417"/>
      <c r="AP241" s="417"/>
      <c r="AQ241" s="417"/>
      <c r="AR241" s="417"/>
      <c r="AS241" s="417"/>
      <c r="AT241" s="417"/>
    </row>
    <row r="242" spans="1:46" ht="10.5" customHeight="1" x14ac:dyDescent="0.2">
      <c r="A242" s="414"/>
      <c r="B242" s="414"/>
      <c r="C242" s="414"/>
      <c r="D242" s="414"/>
      <c r="E242" s="414"/>
      <c r="F242" s="414"/>
      <c r="G242" s="414"/>
      <c r="H242" s="414"/>
      <c r="I242" s="414"/>
      <c r="J242" s="414"/>
      <c r="K242" s="414"/>
      <c r="L242" s="414"/>
      <c r="M242" s="414"/>
      <c r="N242" s="414"/>
      <c r="O242" s="414"/>
      <c r="P242" s="414"/>
      <c r="Q242" s="414"/>
      <c r="R242" s="414"/>
      <c r="S242" s="414"/>
      <c r="T242" s="414"/>
      <c r="U242" s="414"/>
      <c r="V242" s="414"/>
      <c r="W242" s="414"/>
      <c r="X242" s="414"/>
      <c r="Y242" s="414"/>
      <c r="Z242" s="414"/>
      <c r="AA242" s="414"/>
      <c r="AB242" s="414"/>
      <c r="AC242" s="414"/>
      <c r="AD242" s="414"/>
      <c r="AE242" s="414"/>
      <c r="AF242" s="414"/>
      <c r="AG242" s="414"/>
      <c r="AH242" s="414"/>
      <c r="AI242" s="414"/>
      <c r="AJ242" s="414"/>
      <c r="AK242" s="414"/>
      <c r="AL242" s="414"/>
      <c r="AM242" s="414"/>
      <c r="AN242" s="414"/>
      <c r="AO242" s="414"/>
      <c r="AP242" s="414"/>
      <c r="AQ242" s="414"/>
      <c r="AR242" s="414"/>
      <c r="AS242" s="414"/>
      <c r="AT242" s="414"/>
    </row>
    <row r="243" spans="1:46" ht="10.5" customHeight="1" x14ac:dyDescent="0.2">
      <c r="A243" s="415"/>
      <c r="B243" s="415"/>
      <c r="C243" s="415"/>
      <c r="D243" s="415"/>
      <c r="E243" s="415"/>
      <c r="F243" s="415"/>
      <c r="G243" s="415"/>
      <c r="H243" s="415"/>
      <c r="I243" s="415"/>
      <c r="J243" s="415"/>
      <c r="K243" s="415"/>
      <c r="L243" s="415"/>
      <c r="M243" s="415"/>
      <c r="N243" s="415"/>
      <c r="O243" s="415"/>
      <c r="P243" s="415"/>
      <c r="Q243" s="415"/>
      <c r="R243" s="415"/>
      <c r="S243" s="415"/>
      <c r="T243" s="415"/>
      <c r="U243" s="415"/>
      <c r="V243" s="415"/>
      <c r="W243" s="415"/>
      <c r="X243" s="415"/>
      <c r="Y243" s="415"/>
      <c r="Z243" s="415"/>
      <c r="AA243" s="415"/>
      <c r="AB243" s="415"/>
      <c r="AC243" s="415"/>
      <c r="AD243" s="415"/>
      <c r="AE243" s="415"/>
      <c r="AF243" s="415"/>
      <c r="AG243" s="415"/>
      <c r="AH243" s="415"/>
      <c r="AI243" s="415"/>
      <c r="AJ243" s="415"/>
      <c r="AK243" s="415"/>
      <c r="AL243" s="415"/>
      <c r="AM243" s="415"/>
      <c r="AN243" s="415"/>
      <c r="AO243" s="415"/>
      <c r="AP243" s="415"/>
      <c r="AQ243" s="415"/>
      <c r="AR243" s="415"/>
      <c r="AS243" s="415"/>
      <c r="AT243" s="415"/>
    </row>
    <row r="244" spans="1:46" ht="10.5" customHeight="1" x14ac:dyDescent="0.2">
      <c r="A244" s="415"/>
      <c r="B244" s="415"/>
      <c r="C244" s="415"/>
      <c r="D244" s="415"/>
      <c r="E244" s="415"/>
      <c r="F244" s="415"/>
      <c r="G244" s="415"/>
      <c r="H244" s="415"/>
      <c r="I244" s="415"/>
      <c r="J244" s="415"/>
      <c r="K244" s="415"/>
      <c r="L244" s="415"/>
      <c r="M244" s="415"/>
      <c r="N244" s="415"/>
      <c r="O244" s="415"/>
      <c r="P244" s="415"/>
      <c r="Q244" s="415"/>
      <c r="R244" s="415"/>
      <c r="S244" s="415"/>
      <c r="T244" s="415"/>
      <c r="U244" s="415"/>
      <c r="V244" s="415"/>
      <c r="W244" s="415"/>
      <c r="X244" s="415"/>
      <c r="Y244" s="415"/>
      <c r="Z244" s="415"/>
      <c r="AA244" s="415"/>
      <c r="AB244" s="415"/>
      <c r="AC244" s="415"/>
      <c r="AD244" s="415"/>
      <c r="AE244" s="415"/>
      <c r="AF244" s="415"/>
      <c r="AG244" s="415"/>
      <c r="AH244" s="415"/>
      <c r="AI244" s="415"/>
      <c r="AJ244" s="415"/>
      <c r="AK244" s="415"/>
      <c r="AL244" s="415"/>
      <c r="AM244" s="415"/>
      <c r="AN244" s="415"/>
      <c r="AO244" s="415"/>
      <c r="AP244" s="415"/>
      <c r="AQ244" s="415"/>
      <c r="AR244" s="415"/>
      <c r="AS244" s="415"/>
      <c r="AT244" s="415"/>
    </row>
    <row r="245" spans="1:46" ht="10.5" customHeight="1" x14ac:dyDescent="0.2">
      <c r="A245" s="415"/>
      <c r="B245" s="415"/>
      <c r="C245" s="415"/>
      <c r="D245" s="415"/>
      <c r="E245" s="415"/>
      <c r="F245" s="415"/>
      <c r="G245" s="415"/>
      <c r="H245" s="415"/>
      <c r="I245" s="415"/>
      <c r="J245" s="415"/>
      <c r="K245" s="415"/>
      <c r="L245" s="415"/>
      <c r="M245" s="415"/>
      <c r="N245" s="415"/>
      <c r="O245" s="415"/>
      <c r="P245" s="415"/>
      <c r="Q245" s="415"/>
      <c r="R245" s="415"/>
      <c r="S245" s="415"/>
      <c r="T245" s="415"/>
      <c r="U245" s="415"/>
      <c r="V245" s="415"/>
      <c r="W245" s="415"/>
      <c r="X245" s="415"/>
      <c r="Y245" s="415"/>
      <c r="Z245" s="415"/>
      <c r="AA245" s="415"/>
      <c r="AB245" s="415"/>
      <c r="AC245" s="415"/>
      <c r="AD245" s="415"/>
      <c r="AE245" s="415"/>
      <c r="AF245" s="415"/>
      <c r="AG245" s="415"/>
      <c r="AH245" s="415"/>
      <c r="AI245" s="415"/>
      <c r="AJ245" s="415"/>
      <c r="AK245" s="415"/>
      <c r="AL245" s="415"/>
      <c r="AM245" s="415"/>
      <c r="AN245" s="415"/>
      <c r="AO245" s="415"/>
      <c r="AP245" s="415"/>
      <c r="AQ245" s="415"/>
      <c r="AR245" s="415"/>
      <c r="AS245" s="415"/>
      <c r="AT245" s="415"/>
    </row>
    <row r="246" spans="1:46" ht="10.5" customHeight="1" x14ac:dyDescent="0.2">
      <c r="A246" s="415"/>
      <c r="B246" s="415"/>
      <c r="C246" s="415"/>
      <c r="D246" s="415"/>
      <c r="E246" s="415"/>
      <c r="F246" s="415"/>
      <c r="G246" s="415"/>
      <c r="H246" s="415"/>
      <c r="I246" s="415"/>
      <c r="J246" s="415"/>
      <c r="K246" s="415"/>
      <c r="L246" s="415"/>
      <c r="M246" s="415"/>
      <c r="N246" s="415"/>
      <c r="O246" s="415"/>
      <c r="P246" s="415"/>
      <c r="Q246" s="415"/>
      <c r="R246" s="415"/>
      <c r="S246" s="415"/>
      <c r="T246" s="415"/>
      <c r="U246" s="415"/>
      <c r="V246" s="415"/>
      <c r="W246" s="415"/>
      <c r="X246" s="415"/>
      <c r="Y246" s="415"/>
      <c r="Z246" s="415"/>
      <c r="AA246" s="415"/>
      <c r="AB246" s="415"/>
      <c r="AC246" s="415"/>
      <c r="AD246" s="415"/>
      <c r="AE246" s="415"/>
      <c r="AF246" s="415"/>
      <c r="AG246" s="415"/>
      <c r="AH246" s="415"/>
      <c r="AI246" s="415"/>
      <c r="AJ246" s="415"/>
      <c r="AK246" s="415"/>
      <c r="AL246" s="415"/>
      <c r="AM246" s="415"/>
      <c r="AN246" s="415"/>
      <c r="AO246" s="415"/>
      <c r="AP246" s="415"/>
      <c r="AQ246" s="415"/>
      <c r="AR246" s="415"/>
      <c r="AS246" s="415"/>
      <c r="AT246" s="415"/>
    </row>
    <row r="247" spans="1:46" ht="10.5" customHeight="1" x14ac:dyDescent="0.2">
      <c r="A247" s="415"/>
      <c r="B247" s="415"/>
      <c r="C247" s="415"/>
      <c r="D247" s="415"/>
      <c r="E247" s="415"/>
      <c r="F247" s="415"/>
      <c r="G247" s="415"/>
      <c r="H247" s="415"/>
      <c r="I247" s="415"/>
      <c r="J247" s="415"/>
      <c r="K247" s="415"/>
      <c r="L247" s="415"/>
      <c r="M247" s="415"/>
      <c r="N247" s="415"/>
      <c r="O247" s="415"/>
      <c r="P247" s="415"/>
      <c r="Q247" s="415"/>
      <c r="R247" s="415"/>
      <c r="S247" s="415"/>
      <c r="T247" s="415"/>
      <c r="U247" s="415"/>
      <c r="V247" s="415"/>
      <c r="W247" s="415"/>
      <c r="X247" s="415"/>
      <c r="Y247" s="415"/>
      <c r="Z247" s="415"/>
      <c r="AA247" s="415"/>
      <c r="AB247" s="415"/>
      <c r="AC247" s="415"/>
      <c r="AD247" s="415"/>
      <c r="AE247" s="415"/>
      <c r="AF247" s="415"/>
      <c r="AG247" s="415"/>
      <c r="AH247" s="415"/>
      <c r="AI247" s="415"/>
      <c r="AJ247" s="415"/>
      <c r="AK247" s="415"/>
      <c r="AL247" s="415"/>
      <c r="AM247" s="415"/>
      <c r="AN247" s="415"/>
      <c r="AO247" s="415"/>
      <c r="AP247" s="415"/>
      <c r="AQ247" s="415"/>
      <c r="AR247" s="415"/>
      <c r="AS247" s="415"/>
      <c r="AT247" s="415"/>
    </row>
    <row r="248" spans="1:46" ht="10.5" customHeight="1" x14ac:dyDescent="0.2">
      <c r="A248" s="415"/>
      <c r="B248" s="415"/>
      <c r="C248" s="415"/>
      <c r="D248" s="415"/>
      <c r="E248" s="415"/>
      <c r="F248" s="415"/>
      <c r="G248" s="415"/>
      <c r="H248" s="415"/>
      <c r="I248" s="415"/>
      <c r="J248" s="415"/>
      <c r="K248" s="415"/>
      <c r="L248" s="415"/>
      <c r="M248" s="415"/>
      <c r="N248" s="415"/>
      <c r="O248" s="415"/>
      <c r="P248" s="415"/>
      <c r="Q248" s="415"/>
      <c r="R248" s="415"/>
      <c r="S248" s="415"/>
      <c r="T248" s="415"/>
      <c r="U248" s="415"/>
      <c r="V248" s="415"/>
      <c r="W248" s="415"/>
      <c r="X248" s="415"/>
      <c r="Y248" s="415"/>
      <c r="Z248" s="415"/>
      <c r="AA248" s="415"/>
      <c r="AB248" s="415"/>
      <c r="AC248" s="415"/>
      <c r="AD248" s="415"/>
      <c r="AE248" s="415"/>
      <c r="AF248" s="415"/>
      <c r="AG248" s="415"/>
      <c r="AH248" s="415"/>
      <c r="AI248" s="415"/>
      <c r="AJ248" s="415"/>
      <c r="AK248" s="415"/>
      <c r="AL248" s="415"/>
      <c r="AM248" s="415"/>
      <c r="AN248" s="415"/>
      <c r="AO248" s="415"/>
      <c r="AP248" s="415"/>
      <c r="AQ248" s="415"/>
      <c r="AR248" s="415"/>
      <c r="AS248" s="415"/>
      <c r="AT248" s="415"/>
    </row>
    <row r="249" spans="1:46" ht="10.5" customHeight="1" x14ac:dyDescent="0.2">
      <c r="A249" s="416"/>
      <c r="B249" s="416"/>
      <c r="C249" s="416"/>
      <c r="D249" s="416"/>
      <c r="E249" s="416"/>
      <c r="F249" s="416"/>
      <c r="G249" s="416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  <c r="T249" s="416"/>
      <c r="U249" s="416"/>
      <c r="V249" s="416"/>
      <c r="W249" s="416"/>
      <c r="X249" s="416"/>
      <c r="Y249" s="416"/>
      <c r="Z249" s="416"/>
      <c r="AA249" s="416"/>
      <c r="AB249" s="416"/>
      <c r="AC249" s="416"/>
      <c r="AD249" s="416"/>
      <c r="AE249" s="416"/>
      <c r="AF249" s="416"/>
      <c r="AG249" s="416"/>
      <c r="AH249" s="416"/>
      <c r="AI249" s="416"/>
      <c r="AJ249" s="416"/>
      <c r="AK249" s="416"/>
      <c r="AL249" s="416"/>
      <c r="AM249" s="416"/>
      <c r="AN249" s="416"/>
      <c r="AO249" s="416"/>
      <c r="AP249" s="416"/>
      <c r="AQ249" s="416"/>
      <c r="AR249" s="416"/>
      <c r="AS249" s="416"/>
      <c r="AT249" s="416"/>
    </row>
    <row r="250" spans="1:46" ht="10.5" customHeight="1" x14ac:dyDescent="0.2">
      <c r="A250" s="416"/>
      <c r="B250" s="416"/>
      <c r="C250" s="416"/>
      <c r="D250" s="416"/>
      <c r="E250" s="416"/>
      <c r="F250" s="416"/>
      <c r="G250" s="416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  <c r="T250" s="416"/>
      <c r="U250" s="416"/>
      <c r="V250" s="416"/>
      <c r="W250" s="416"/>
      <c r="X250" s="416"/>
      <c r="Y250" s="416"/>
      <c r="Z250" s="416"/>
      <c r="AA250" s="416"/>
      <c r="AB250" s="416"/>
      <c r="AC250" s="416"/>
      <c r="AD250" s="416"/>
      <c r="AE250" s="416"/>
      <c r="AF250" s="416"/>
      <c r="AG250" s="416"/>
      <c r="AH250" s="416"/>
      <c r="AI250" s="416"/>
      <c r="AJ250" s="416"/>
      <c r="AK250" s="416"/>
      <c r="AL250" s="416"/>
      <c r="AM250" s="416"/>
      <c r="AN250" s="416"/>
      <c r="AO250" s="416"/>
      <c r="AP250" s="416"/>
      <c r="AQ250" s="416"/>
      <c r="AR250" s="416"/>
      <c r="AS250" s="416"/>
      <c r="AT250" s="416"/>
    </row>
    <row r="251" spans="1:46" ht="10.5" customHeight="1" x14ac:dyDescent="0.2">
      <c r="A251" s="416"/>
      <c r="B251" s="416"/>
      <c r="C251" s="416"/>
      <c r="D251" s="416"/>
      <c r="E251" s="416"/>
      <c r="F251" s="416"/>
      <c r="G251" s="416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  <c r="T251" s="416"/>
      <c r="U251" s="416"/>
      <c r="V251" s="416"/>
      <c r="W251" s="416"/>
      <c r="X251" s="416"/>
      <c r="Y251" s="416"/>
      <c r="Z251" s="416"/>
      <c r="AA251" s="416"/>
      <c r="AB251" s="416"/>
      <c r="AC251" s="416"/>
      <c r="AD251" s="416"/>
      <c r="AE251" s="416"/>
      <c r="AF251" s="416"/>
      <c r="AG251" s="416"/>
      <c r="AH251" s="416"/>
      <c r="AI251" s="416"/>
      <c r="AJ251" s="416"/>
      <c r="AK251" s="416"/>
      <c r="AL251" s="416"/>
      <c r="AM251" s="416"/>
      <c r="AN251" s="416"/>
      <c r="AO251" s="416"/>
      <c r="AP251" s="416"/>
      <c r="AQ251" s="416"/>
      <c r="AR251" s="416"/>
      <c r="AS251" s="416"/>
      <c r="AT251" s="416"/>
    </row>
    <row r="252" spans="1:46" ht="10.5" customHeight="1" x14ac:dyDescent="0.2">
      <c r="A252" s="417"/>
      <c r="B252" s="417"/>
      <c r="C252" s="417"/>
      <c r="D252" s="417"/>
      <c r="E252" s="417"/>
      <c r="F252" s="417"/>
      <c r="G252" s="417"/>
      <c r="H252" s="417"/>
      <c r="I252" s="417"/>
      <c r="J252" s="417"/>
      <c r="K252" s="417"/>
      <c r="L252" s="417"/>
      <c r="M252" s="417"/>
      <c r="N252" s="417"/>
      <c r="O252" s="417"/>
      <c r="P252" s="417"/>
      <c r="Q252" s="417"/>
      <c r="R252" s="417"/>
      <c r="S252" s="417"/>
      <c r="T252" s="417"/>
      <c r="U252" s="417"/>
      <c r="V252" s="417"/>
      <c r="W252" s="417"/>
      <c r="X252" s="417"/>
      <c r="Y252" s="417"/>
      <c r="Z252" s="417"/>
      <c r="AA252" s="417"/>
      <c r="AB252" s="417"/>
      <c r="AC252" s="417"/>
      <c r="AD252" s="417"/>
      <c r="AE252" s="417"/>
      <c r="AF252" s="417"/>
      <c r="AG252" s="417"/>
      <c r="AH252" s="417"/>
      <c r="AI252" s="417"/>
      <c r="AJ252" s="417"/>
      <c r="AK252" s="417"/>
      <c r="AL252" s="417"/>
      <c r="AM252" s="417"/>
      <c r="AN252" s="417"/>
      <c r="AO252" s="417"/>
      <c r="AP252" s="417"/>
      <c r="AQ252" s="417"/>
      <c r="AR252" s="417"/>
      <c r="AS252" s="417"/>
      <c r="AT252" s="417"/>
    </row>
    <row r="253" spans="1:46" ht="10.5" customHeight="1" x14ac:dyDescent="0.2">
      <c r="A253" s="414"/>
      <c r="B253" s="414"/>
      <c r="C253" s="414"/>
      <c r="D253" s="414"/>
      <c r="E253" s="414"/>
      <c r="F253" s="414"/>
      <c r="G253" s="414"/>
      <c r="H253" s="414"/>
      <c r="I253" s="414"/>
      <c r="J253" s="414"/>
      <c r="K253" s="414"/>
      <c r="L253" s="414"/>
      <c r="M253" s="414"/>
      <c r="N253" s="414"/>
      <c r="O253" s="414"/>
      <c r="P253" s="414"/>
      <c r="Q253" s="414"/>
      <c r="R253" s="414"/>
      <c r="S253" s="414"/>
      <c r="T253" s="414"/>
      <c r="U253" s="414"/>
      <c r="V253" s="414"/>
      <c r="W253" s="414"/>
      <c r="X253" s="414"/>
      <c r="Y253" s="414"/>
      <c r="Z253" s="414"/>
      <c r="AA253" s="414"/>
      <c r="AB253" s="414"/>
      <c r="AC253" s="414"/>
      <c r="AD253" s="414"/>
      <c r="AE253" s="414"/>
      <c r="AF253" s="414"/>
      <c r="AG253" s="414"/>
      <c r="AH253" s="414"/>
      <c r="AI253" s="414"/>
      <c r="AJ253" s="414"/>
      <c r="AK253" s="414"/>
      <c r="AL253" s="414"/>
      <c r="AM253" s="414"/>
      <c r="AN253" s="414"/>
      <c r="AO253" s="414"/>
      <c r="AP253" s="414"/>
      <c r="AQ253" s="414"/>
      <c r="AR253" s="414"/>
      <c r="AS253" s="414"/>
      <c r="AT253" s="414"/>
    </row>
    <row r="254" spans="1:46" ht="10.5" customHeight="1" x14ac:dyDescent="0.2">
      <c r="A254" s="415"/>
      <c r="B254" s="415"/>
      <c r="C254" s="415"/>
      <c r="D254" s="415"/>
      <c r="E254" s="415"/>
      <c r="F254" s="415"/>
      <c r="G254" s="415"/>
      <c r="H254" s="415"/>
      <c r="I254" s="415"/>
      <c r="J254" s="415"/>
      <c r="K254" s="415"/>
      <c r="L254" s="415"/>
      <c r="M254" s="415"/>
      <c r="N254" s="415"/>
      <c r="O254" s="415"/>
      <c r="P254" s="415"/>
      <c r="Q254" s="415"/>
      <c r="R254" s="415"/>
      <c r="S254" s="415"/>
      <c r="T254" s="415"/>
      <c r="U254" s="415"/>
      <c r="V254" s="415"/>
      <c r="W254" s="415"/>
      <c r="X254" s="415"/>
      <c r="Y254" s="415"/>
      <c r="Z254" s="415"/>
      <c r="AA254" s="415"/>
      <c r="AB254" s="415"/>
      <c r="AC254" s="415"/>
      <c r="AD254" s="415"/>
      <c r="AE254" s="415"/>
      <c r="AF254" s="415"/>
      <c r="AG254" s="415"/>
      <c r="AH254" s="415"/>
      <c r="AI254" s="415"/>
      <c r="AJ254" s="415"/>
      <c r="AK254" s="415"/>
      <c r="AL254" s="415"/>
      <c r="AM254" s="415"/>
      <c r="AN254" s="415"/>
      <c r="AO254" s="415"/>
      <c r="AP254" s="415"/>
      <c r="AQ254" s="415"/>
      <c r="AR254" s="415"/>
      <c r="AS254" s="415"/>
      <c r="AT254" s="415"/>
    </row>
    <row r="255" spans="1:46" ht="10.5" customHeight="1" x14ac:dyDescent="0.2">
      <c r="A255" s="415"/>
      <c r="B255" s="415"/>
      <c r="C255" s="415"/>
      <c r="D255" s="415"/>
      <c r="E255" s="415"/>
      <c r="F255" s="415"/>
      <c r="G255" s="415"/>
      <c r="H255" s="415"/>
      <c r="I255" s="415"/>
      <c r="J255" s="415"/>
      <c r="K255" s="415"/>
      <c r="L255" s="415"/>
      <c r="M255" s="415"/>
      <c r="N255" s="415"/>
      <c r="O255" s="415"/>
      <c r="P255" s="415"/>
      <c r="Q255" s="415"/>
      <c r="R255" s="415"/>
      <c r="S255" s="415"/>
      <c r="T255" s="415"/>
      <c r="U255" s="415"/>
      <c r="V255" s="415"/>
      <c r="W255" s="415"/>
      <c r="X255" s="415"/>
      <c r="Y255" s="415"/>
      <c r="Z255" s="415"/>
      <c r="AA255" s="415"/>
      <c r="AB255" s="415"/>
      <c r="AC255" s="415"/>
      <c r="AD255" s="415"/>
      <c r="AE255" s="415"/>
      <c r="AF255" s="415"/>
      <c r="AG255" s="415"/>
      <c r="AH255" s="415"/>
      <c r="AI255" s="415"/>
      <c r="AJ255" s="415"/>
      <c r="AK255" s="415"/>
      <c r="AL255" s="415"/>
      <c r="AM255" s="415"/>
      <c r="AN255" s="415"/>
      <c r="AO255" s="415"/>
      <c r="AP255" s="415"/>
      <c r="AQ255" s="415"/>
      <c r="AR255" s="415"/>
      <c r="AS255" s="415"/>
      <c r="AT255" s="415"/>
    </row>
    <row r="256" spans="1:46" ht="10.5" customHeight="1" x14ac:dyDescent="0.2">
      <c r="A256" s="415"/>
      <c r="B256" s="415"/>
      <c r="C256" s="415"/>
      <c r="D256" s="415"/>
      <c r="E256" s="415"/>
      <c r="F256" s="415"/>
      <c r="G256" s="415"/>
      <c r="H256" s="415"/>
      <c r="I256" s="415"/>
      <c r="J256" s="415"/>
      <c r="K256" s="415"/>
      <c r="L256" s="415"/>
      <c r="M256" s="415"/>
      <c r="N256" s="415"/>
      <c r="O256" s="415"/>
      <c r="P256" s="415"/>
      <c r="Q256" s="415"/>
      <c r="R256" s="415"/>
      <c r="S256" s="415"/>
      <c r="T256" s="415"/>
      <c r="U256" s="415"/>
      <c r="V256" s="415"/>
      <c r="W256" s="415"/>
      <c r="X256" s="415"/>
      <c r="Y256" s="415"/>
      <c r="Z256" s="415"/>
      <c r="AA256" s="415"/>
      <c r="AB256" s="415"/>
      <c r="AC256" s="415"/>
      <c r="AD256" s="415"/>
      <c r="AE256" s="415"/>
      <c r="AF256" s="415"/>
      <c r="AG256" s="415"/>
      <c r="AH256" s="415"/>
      <c r="AI256" s="415"/>
      <c r="AJ256" s="415"/>
      <c r="AK256" s="415"/>
      <c r="AL256" s="415"/>
      <c r="AM256" s="415"/>
      <c r="AN256" s="415"/>
      <c r="AO256" s="415"/>
      <c r="AP256" s="415"/>
      <c r="AQ256" s="415"/>
      <c r="AR256" s="415"/>
      <c r="AS256" s="415"/>
      <c r="AT256" s="415"/>
    </row>
    <row r="257" spans="1:46" ht="10.5" customHeight="1" x14ac:dyDescent="0.2">
      <c r="A257" s="415"/>
      <c r="B257" s="415"/>
      <c r="C257" s="415"/>
      <c r="D257" s="415"/>
      <c r="E257" s="415"/>
      <c r="F257" s="415"/>
      <c r="G257" s="415"/>
      <c r="H257" s="415"/>
      <c r="I257" s="415"/>
      <c r="J257" s="415"/>
      <c r="K257" s="415"/>
      <c r="L257" s="415"/>
      <c r="M257" s="415"/>
      <c r="N257" s="415"/>
      <c r="O257" s="415"/>
      <c r="P257" s="415"/>
      <c r="Q257" s="415"/>
      <c r="R257" s="415"/>
      <c r="S257" s="415"/>
      <c r="T257" s="415"/>
      <c r="U257" s="415"/>
      <c r="V257" s="415"/>
      <c r="W257" s="415"/>
      <c r="X257" s="415"/>
      <c r="Y257" s="415"/>
      <c r="Z257" s="415"/>
      <c r="AA257" s="415"/>
      <c r="AB257" s="415"/>
      <c r="AC257" s="415"/>
      <c r="AD257" s="415"/>
      <c r="AE257" s="415"/>
      <c r="AF257" s="415"/>
      <c r="AG257" s="415"/>
      <c r="AH257" s="415"/>
      <c r="AI257" s="415"/>
      <c r="AJ257" s="415"/>
      <c r="AK257" s="415"/>
      <c r="AL257" s="415"/>
      <c r="AM257" s="415"/>
      <c r="AN257" s="415"/>
      <c r="AO257" s="415"/>
      <c r="AP257" s="415"/>
      <c r="AQ257" s="415"/>
      <c r="AR257" s="415"/>
      <c r="AS257" s="415"/>
      <c r="AT257" s="415"/>
    </row>
    <row r="258" spans="1:46" ht="10.5" customHeight="1" x14ac:dyDescent="0.2">
      <c r="A258" s="415"/>
      <c r="B258" s="415"/>
      <c r="C258" s="415"/>
      <c r="D258" s="415"/>
      <c r="E258" s="415"/>
      <c r="F258" s="415"/>
      <c r="G258" s="415"/>
      <c r="H258" s="415"/>
      <c r="I258" s="415"/>
      <c r="J258" s="415"/>
      <c r="K258" s="415"/>
      <c r="L258" s="415"/>
      <c r="M258" s="415"/>
      <c r="N258" s="415"/>
      <c r="O258" s="415"/>
      <c r="P258" s="415"/>
      <c r="Q258" s="415"/>
      <c r="R258" s="415"/>
      <c r="S258" s="415"/>
      <c r="T258" s="415"/>
      <c r="U258" s="415"/>
      <c r="V258" s="415"/>
      <c r="W258" s="415"/>
      <c r="X258" s="415"/>
      <c r="Y258" s="415"/>
      <c r="Z258" s="415"/>
      <c r="AA258" s="415"/>
      <c r="AB258" s="415"/>
      <c r="AC258" s="415"/>
      <c r="AD258" s="415"/>
      <c r="AE258" s="415"/>
      <c r="AF258" s="415"/>
      <c r="AG258" s="415"/>
      <c r="AH258" s="415"/>
      <c r="AI258" s="415"/>
      <c r="AJ258" s="415"/>
      <c r="AK258" s="415"/>
      <c r="AL258" s="415"/>
      <c r="AM258" s="415"/>
      <c r="AN258" s="415"/>
      <c r="AO258" s="415"/>
      <c r="AP258" s="415"/>
      <c r="AQ258" s="415"/>
      <c r="AR258" s="415"/>
      <c r="AS258" s="415"/>
      <c r="AT258" s="415"/>
    </row>
    <row r="259" spans="1:46" ht="10.5" customHeight="1" x14ac:dyDescent="0.2">
      <c r="A259" s="415"/>
      <c r="B259" s="415"/>
      <c r="C259" s="415"/>
      <c r="D259" s="415"/>
      <c r="E259" s="415"/>
      <c r="F259" s="415"/>
      <c r="G259" s="415"/>
      <c r="H259" s="415"/>
      <c r="I259" s="415"/>
      <c r="J259" s="415"/>
      <c r="K259" s="415"/>
      <c r="L259" s="415"/>
      <c r="M259" s="415"/>
      <c r="N259" s="415"/>
      <c r="O259" s="415"/>
      <c r="P259" s="415"/>
      <c r="Q259" s="415"/>
      <c r="R259" s="415"/>
      <c r="S259" s="415"/>
      <c r="T259" s="415"/>
      <c r="U259" s="415"/>
      <c r="V259" s="415"/>
      <c r="W259" s="415"/>
      <c r="X259" s="415"/>
      <c r="Y259" s="415"/>
      <c r="Z259" s="415"/>
      <c r="AA259" s="415"/>
      <c r="AB259" s="415"/>
      <c r="AC259" s="415"/>
      <c r="AD259" s="415"/>
      <c r="AE259" s="415"/>
      <c r="AF259" s="415"/>
      <c r="AG259" s="415"/>
      <c r="AH259" s="415"/>
      <c r="AI259" s="415"/>
      <c r="AJ259" s="415"/>
      <c r="AK259" s="415"/>
      <c r="AL259" s="415"/>
      <c r="AM259" s="415"/>
      <c r="AN259" s="415"/>
      <c r="AO259" s="415"/>
      <c r="AP259" s="415"/>
      <c r="AQ259" s="415"/>
      <c r="AR259" s="415"/>
      <c r="AS259" s="415"/>
      <c r="AT259" s="415"/>
    </row>
    <row r="260" spans="1:46" ht="10.5" customHeight="1" x14ac:dyDescent="0.2">
      <c r="A260" s="416"/>
      <c r="B260" s="416"/>
      <c r="C260" s="416"/>
      <c r="D260" s="416"/>
      <c r="E260" s="416"/>
      <c r="F260" s="416"/>
      <c r="G260" s="416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  <c r="T260" s="416"/>
      <c r="U260" s="416"/>
      <c r="V260" s="416"/>
      <c r="W260" s="416"/>
      <c r="X260" s="416"/>
      <c r="Y260" s="416"/>
      <c r="Z260" s="416"/>
      <c r="AA260" s="416"/>
      <c r="AB260" s="416"/>
      <c r="AC260" s="416"/>
      <c r="AD260" s="416"/>
      <c r="AE260" s="416"/>
      <c r="AF260" s="416"/>
      <c r="AG260" s="416"/>
      <c r="AH260" s="416"/>
      <c r="AI260" s="416"/>
      <c r="AJ260" s="416"/>
      <c r="AK260" s="416"/>
      <c r="AL260" s="416"/>
      <c r="AM260" s="416"/>
      <c r="AN260" s="416"/>
      <c r="AO260" s="416"/>
      <c r="AP260" s="416"/>
      <c r="AQ260" s="416"/>
      <c r="AR260" s="416"/>
      <c r="AS260" s="416"/>
      <c r="AT260" s="416"/>
    </row>
    <row r="261" spans="1:46" ht="10.5" customHeight="1" x14ac:dyDescent="0.2">
      <c r="A261" s="416"/>
      <c r="B261" s="416"/>
      <c r="C261" s="416"/>
      <c r="D261" s="416"/>
      <c r="E261" s="416"/>
      <c r="F261" s="416"/>
      <c r="G261" s="416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  <c r="T261" s="416"/>
      <c r="U261" s="416"/>
      <c r="V261" s="416"/>
      <c r="W261" s="416"/>
      <c r="X261" s="416"/>
      <c r="Y261" s="416"/>
      <c r="Z261" s="416"/>
      <c r="AA261" s="416"/>
      <c r="AB261" s="416"/>
      <c r="AC261" s="416"/>
      <c r="AD261" s="416"/>
      <c r="AE261" s="416"/>
      <c r="AF261" s="416"/>
      <c r="AG261" s="416"/>
      <c r="AH261" s="416"/>
      <c r="AI261" s="416"/>
      <c r="AJ261" s="416"/>
      <c r="AK261" s="416"/>
      <c r="AL261" s="416"/>
      <c r="AM261" s="416"/>
      <c r="AN261" s="416"/>
      <c r="AO261" s="416"/>
      <c r="AP261" s="416"/>
      <c r="AQ261" s="416"/>
      <c r="AR261" s="416"/>
      <c r="AS261" s="416"/>
      <c r="AT261" s="416"/>
    </row>
    <row r="262" spans="1:46" ht="10.5" customHeight="1" x14ac:dyDescent="0.2">
      <c r="A262" s="416"/>
      <c r="B262" s="416"/>
      <c r="C262" s="416"/>
      <c r="D262" s="416"/>
      <c r="E262" s="416"/>
      <c r="F262" s="416"/>
      <c r="G262" s="416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  <c r="T262" s="416"/>
      <c r="U262" s="416"/>
      <c r="V262" s="416"/>
      <c r="W262" s="416"/>
      <c r="X262" s="416"/>
      <c r="Y262" s="416"/>
      <c r="Z262" s="416"/>
      <c r="AA262" s="416"/>
      <c r="AB262" s="416"/>
      <c r="AC262" s="416"/>
      <c r="AD262" s="416"/>
      <c r="AE262" s="416"/>
      <c r="AF262" s="416"/>
      <c r="AG262" s="416"/>
      <c r="AH262" s="416"/>
      <c r="AI262" s="416"/>
      <c r="AJ262" s="416"/>
      <c r="AK262" s="416"/>
      <c r="AL262" s="416"/>
      <c r="AM262" s="416"/>
      <c r="AN262" s="416"/>
      <c r="AO262" s="416"/>
      <c r="AP262" s="416"/>
      <c r="AQ262" s="416"/>
      <c r="AR262" s="416"/>
      <c r="AS262" s="416"/>
      <c r="AT262" s="416"/>
    </row>
    <row r="263" spans="1:46" ht="10.5" customHeight="1" x14ac:dyDescent="0.2">
      <c r="A263" s="417"/>
      <c r="B263" s="417"/>
      <c r="C263" s="417"/>
      <c r="D263" s="417"/>
      <c r="E263" s="417"/>
      <c r="F263" s="417"/>
      <c r="G263" s="417"/>
      <c r="H263" s="417"/>
      <c r="I263" s="417"/>
      <c r="J263" s="417"/>
      <c r="K263" s="417"/>
      <c r="L263" s="417"/>
      <c r="M263" s="417"/>
      <c r="N263" s="417"/>
      <c r="O263" s="417"/>
      <c r="P263" s="417"/>
      <c r="Q263" s="417"/>
      <c r="R263" s="417"/>
      <c r="S263" s="417"/>
      <c r="T263" s="417"/>
      <c r="U263" s="417"/>
      <c r="V263" s="417"/>
      <c r="W263" s="417"/>
      <c r="X263" s="417"/>
      <c r="Y263" s="417"/>
      <c r="Z263" s="417"/>
      <c r="AA263" s="417"/>
      <c r="AB263" s="417"/>
      <c r="AC263" s="417"/>
      <c r="AD263" s="417"/>
      <c r="AE263" s="417"/>
      <c r="AF263" s="417"/>
      <c r="AG263" s="417"/>
      <c r="AH263" s="417"/>
      <c r="AI263" s="417"/>
      <c r="AJ263" s="417"/>
      <c r="AK263" s="417"/>
      <c r="AL263" s="417"/>
      <c r="AM263" s="417"/>
      <c r="AN263" s="417"/>
      <c r="AO263" s="417"/>
      <c r="AP263" s="417"/>
      <c r="AQ263" s="417"/>
      <c r="AR263" s="417"/>
      <c r="AS263" s="417"/>
      <c r="AT263" s="417"/>
    </row>
    <row r="264" spans="1:46" ht="10.5" customHeight="1" x14ac:dyDescent="0.2">
      <c r="A264" s="414"/>
      <c r="B264" s="414"/>
      <c r="C264" s="414"/>
      <c r="D264" s="414"/>
      <c r="E264" s="414"/>
      <c r="F264" s="414"/>
      <c r="G264" s="414"/>
      <c r="H264" s="414"/>
      <c r="I264" s="414"/>
      <c r="J264" s="414"/>
      <c r="K264" s="414"/>
      <c r="L264" s="414"/>
      <c r="M264" s="414"/>
      <c r="N264" s="414"/>
      <c r="O264" s="414"/>
      <c r="P264" s="414"/>
      <c r="Q264" s="414"/>
      <c r="R264" s="414"/>
      <c r="S264" s="414"/>
      <c r="T264" s="414"/>
      <c r="U264" s="414"/>
      <c r="V264" s="414"/>
      <c r="W264" s="414"/>
      <c r="X264" s="414"/>
      <c r="Y264" s="414"/>
      <c r="Z264" s="414"/>
      <c r="AA264" s="414"/>
      <c r="AB264" s="414"/>
      <c r="AC264" s="414"/>
      <c r="AD264" s="414"/>
      <c r="AE264" s="414"/>
      <c r="AF264" s="414"/>
      <c r="AG264" s="414"/>
      <c r="AH264" s="414"/>
      <c r="AI264" s="414"/>
      <c r="AJ264" s="414"/>
      <c r="AK264" s="414"/>
      <c r="AL264" s="414"/>
      <c r="AM264" s="414"/>
      <c r="AN264" s="414"/>
      <c r="AO264" s="414"/>
      <c r="AP264" s="414"/>
      <c r="AQ264" s="414"/>
      <c r="AR264" s="414"/>
      <c r="AS264" s="414"/>
      <c r="AT264" s="414"/>
    </row>
    <row r="265" spans="1:46" ht="10.5" customHeight="1" x14ac:dyDescent="0.2">
      <c r="A265" s="415"/>
      <c r="B265" s="415"/>
      <c r="C265" s="415"/>
      <c r="D265" s="415"/>
      <c r="E265" s="415"/>
      <c r="F265" s="415"/>
      <c r="G265" s="415"/>
      <c r="H265" s="415"/>
      <c r="I265" s="415"/>
      <c r="J265" s="415"/>
      <c r="K265" s="415"/>
      <c r="L265" s="415"/>
      <c r="M265" s="415"/>
      <c r="N265" s="415"/>
      <c r="O265" s="415"/>
      <c r="P265" s="415"/>
      <c r="Q265" s="415"/>
      <c r="R265" s="415"/>
      <c r="S265" s="415"/>
      <c r="T265" s="415"/>
      <c r="U265" s="415"/>
      <c r="V265" s="415"/>
      <c r="W265" s="415"/>
      <c r="X265" s="415"/>
      <c r="Y265" s="415"/>
      <c r="Z265" s="415"/>
      <c r="AA265" s="415"/>
      <c r="AB265" s="415"/>
      <c r="AC265" s="415"/>
      <c r="AD265" s="415"/>
      <c r="AE265" s="415"/>
      <c r="AF265" s="415"/>
      <c r="AG265" s="415"/>
      <c r="AH265" s="415"/>
      <c r="AI265" s="415"/>
      <c r="AJ265" s="415"/>
      <c r="AK265" s="415"/>
      <c r="AL265" s="415"/>
      <c r="AM265" s="415"/>
      <c r="AN265" s="415"/>
      <c r="AO265" s="415"/>
      <c r="AP265" s="415"/>
      <c r="AQ265" s="415"/>
      <c r="AR265" s="415"/>
      <c r="AS265" s="415"/>
      <c r="AT265" s="415"/>
    </row>
    <row r="266" spans="1:46" ht="10.5" customHeight="1" x14ac:dyDescent="0.2">
      <c r="A266" s="415"/>
      <c r="B266" s="415"/>
      <c r="C266" s="415"/>
      <c r="D266" s="415"/>
      <c r="E266" s="415"/>
      <c r="F266" s="415"/>
      <c r="G266" s="415"/>
      <c r="H266" s="415"/>
      <c r="I266" s="415"/>
      <c r="J266" s="415"/>
      <c r="K266" s="415"/>
      <c r="L266" s="415"/>
      <c r="M266" s="415"/>
      <c r="N266" s="415"/>
      <c r="O266" s="415"/>
      <c r="P266" s="415"/>
      <c r="Q266" s="415"/>
      <c r="R266" s="415"/>
      <c r="S266" s="415"/>
      <c r="T266" s="415"/>
      <c r="U266" s="415"/>
      <c r="V266" s="415"/>
      <c r="W266" s="415"/>
      <c r="X266" s="415"/>
      <c r="Y266" s="415"/>
      <c r="Z266" s="415"/>
      <c r="AA266" s="415"/>
      <c r="AB266" s="415"/>
      <c r="AC266" s="415"/>
      <c r="AD266" s="415"/>
      <c r="AE266" s="415"/>
      <c r="AF266" s="415"/>
      <c r="AG266" s="415"/>
      <c r="AH266" s="415"/>
      <c r="AI266" s="415"/>
      <c r="AJ266" s="415"/>
      <c r="AK266" s="415"/>
      <c r="AL266" s="415"/>
      <c r="AM266" s="415"/>
      <c r="AN266" s="415"/>
      <c r="AO266" s="415"/>
      <c r="AP266" s="415"/>
      <c r="AQ266" s="415"/>
      <c r="AR266" s="415"/>
      <c r="AS266" s="415"/>
      <c r="AT266" s="415"/>
    </row>
    <row r="267" spans="1:46" ht="10.5" customHeight="1" x14ac:dyDescent="0.2">
      <c r="A267" s="415"/>
      <c r="B267" s="415"/>
      <c r="C267" s="415"/>
      <c r="D267" s="415"/>
      <c r="E267" s="415"/>
      <c r="F267" s="415"/>
      <c r="G267" s="415"/>
      <c r="H267" s="415"/>
      <c r="I267" s="415"/>
      <c r="J267" s="415"/>
      <c r="K267" s="415"/>
      <c r="L267" s="415"/>
      <c r="M267" s="415"/>
      <c r="N267" s="415"/>
      <c r="O267" s="415"/>
      <c r="P267" s="415"/>
      <c r="Q267" s="415"/>
      <c r="R267" s="415"/>
      <c r="S267" s="415"/>
      <c r="T267" s="415"/>
      <c r="U267" s="415"/>
      <c r="V267" s="415"/>
      <c r="W267" s="415"/>
      <c r="X267" s="415"/>
      <c r="Y267" s="415"/>
      <c r="Z267" s="415"/>
      <c r="AA267" s="415"/>
      <c r="AB267" s="415"/>
      <c r="AC267" s="415"/>
      <c r="AD267" s="415"/>
      <c r="AE267" s="415"/>
      <c r="AF267" s="415"/>
      <c r="AG267" s="415"/>
      <c r="AH267" s="415"/>
      <c r="AI267" s="415"/>
      <c r="AJ267" s="415"/>
      <c r="AK267" s="415"/>
      <c r="AL267" s="415"/>
      <c r="AM267" s="415"/>
      <c r="AN267" s="415"/>
      <c r="AO267" s="415"/>
      <c r="AP267" s="415"/>
      <c r="AQ267" s="415"/>
      <c r="AR267" s="415"/>
      <c r="AS267" s="415"/>
      <c r="AT267" s="415"/>
    </row>
    <row r="268" spans="1:46" ht="10.5" customHeight="1" x14ac:dyDescent="0.2">
      <c r="A268" s="415"/>
      <c r="B268" s="415"/>
      <c r="C268" s="415"/>
      <c r="D268" s="415"/>
      <c r="E268" s="415"/>
      <c r="F268" s="415"/>
      <c r="G268" s="415"/>
      <c r="H268" s="415"/>
      <c r="I268" s="415"/>
      <c r="J268" s="415"/>
      <c r="K268" s="415"/>
      <c r="L268" s="415"/>
      <c r="M268" s="415"/>
      <c r="N268" s="415"/>
      <c r="O268" s="415"/>
      <c r="P268" s="415"/>
      <c r="Q268" s="415"/>
      <c r="R268" s="415"/>
      <c r="S268" s="415"/>
      <c r="T268" s="415"/>
      <c r="U268" s="415"/>
      <c r="V268" s="415"/>
      <c r="W268" s="415"/>
      <c r="X268" s="415"/>
      <c r="Y268" s="415"/>
      <c r="Z268" s="415"/>
      <c r="AA268" s="415"/>
      <c r="AB268" s="415"/>
      <c r="AC268" s="415"/>
      <c r="AD268" s="415"/>
      <c r="AE268" s="415"/>
      <c r="AF268" s="415"/>
      <c r="AG268" s="415"/>
      <c r="AH268" s="415"/>
      <c r="AI268" s="415"/>
      <c r="AJ268" s="415"/>
      <c r="AK268" s="415"/>
      <c r="AL268" s="415"/>
      <c r="AM268" s="415"/>
      <c r="AN268" s="415"/>
      <c r="AO268" s="415"/>
      <c r="AP268" s="415"/>
      <c r="AQ268" s="415"/>
      <c r="AR268" s="415"/>
      <c r="AS268" s="415"/>
      <c r="AT268" s="415"/>
    </row>
    <row r="269" spans="1:46" ht="10.5" customHeight="1" x14ac:dyDescent="0.2">
      <c r="A269" s="415"/>
      <c r="B269" s="415"/>
      <c r="C269" s="415"/>
      <c r="D269" s="415"/>
      <c r="E269" s="415"/>
      <c r="F269" s="415"/>
      <c r="G269" s="415"/>
      <c r="H269" s="415"/>
      <c r="I269" s="415"/>
      <c r="J269" s="415"/>
      <c r="K269" s="415"/>
      <c r="L269" s="415"/>
      <c r="M269" s="415"/>
      <c r="N269" s="415"/>
      <c r="O269" s="415"/>
      <c r="P269" s="415"/>
      <c r="Q269" s="415"/>
      <c r="R269" s="415"/>
      <c r="S269" s="415"/>
      <c r="T269" s="415"/>
      <c r="U269" s="415"/>
      <c r="V269" s="415"/>
      <c r="W269" s="415"/>
      <c r="X269" s="415"/>
      <c r="Y269" s="415"/>
      <c r="Z269" s="415"/>
      <c r="AA269" s="415"/>
      <c r="AB269" s="415"/>
      <c r="AC269" s="415"/>
      <c r="AD269" s="415"/>
      <c r="AE269" s="415"/>
      <c r="AF269" s="415"/>
      <c r="AG269" s="415"/>
      <c r="AH269" s="415"/>
      <c r="AI269" s="415"/>
      <c r="AJ269" s="415"/>
      <c r="AK269" s="415"/>
      <c r="AL269" s="415"/>
      <c r="AM269" s="415"/>
      <c r="AN269" s="415"/>
      <c r="AO269" s="415"/>
      <c r="AP269" s="415"/>
      <c r="AQ269" s="415"/>
      <c r="AR269" s="415"/>
      <c r="AS269" s="415"/>
      <c r="AT269" s="415"/>
    </row>
    <row r="270" spans="1:46" ht="10.5" customHeight="1" x14ac:dyDescent="0.2">
      <c r="A270" s="415"/>
      <c r="B270" s="415"/>
      <c r="C270" s="415"/>
      <c r="D270" s="415"/>
      <c r="E270" s="415"/>
      <c r="F270" s="415"/>
      <c r="G270" s="415"/>
      <c r="H270" s="415"/>
      <c r="I270" s="415"/>
      <c r="J270" s="415"/>
      <c r="K270" s="415"/>
      <c r="L270" s="415"/>
      <c r="M270" s="415"/>
      <c r="N270" s="415"/>
      <c r="O270" s="415"/>
      <c r="P270" s="415"/>
      <c r="Q270" s="415"/>
      <c r="R270" s="415"/>
      <c r="S270" s="415"/>
      <c r="T270" s="415"/>
      <c r="U270" s="415"/>
      <c r="V270" s="415"/>
      <c r="W270" s="415"/>
      <c r="X270" s="415"/>
      <c r="Y270" s="415"/>
      <c r="Z270" s="415"/>
      <c r="AA270" s="415"/>
      <c r="AB270" s="415"/>
      <c r="AC270" s="415"/>
      <c r="AD270" s="415"/>
      <c r="AE270" s="415"/>
      <c r="AF270" s="415"/>
      <c r="AG270" s="415"/>
      <c r="AH270" s="415"/>
      <c r="AI270" s="415"/>
      <c r="AJ270" s="415"/>
      <c r="AK270" s="415"/>
      <c r="AL270" s="415"/>
      <c r="AM270" s="415"/>
      <c r="AN270" s="415"/>
      <c r="AO270" s="415"/>
      <c r="AP270" s="415"/>
      <c r="AQ270" s="415"/>
      <c r="AR270" s="415"/>
      <c r="AS270" s="415"/>
      <c r="AT270" s="415"/>
    </row>
    <row r="271" spans="1:46" ht="10.5" customHeight="1" x14ac:dyDescent="0.2">
      <c r="A271" s="416"/>
      <c r="B271" s="416"/>
      <c r="C271" s="416"/>
      <c r="D271" s="416"/>
      <c r="E271" s="416"/>
      <c r="F271" s="416"/>
      <c r="G271" s="416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  <c r="T271" s="416"/>
      <c r="U271" s="416"/>
      <c r="V271" s="416"/>
      <c r="W271" s="416"/>
      <c r="X271" s="416"/>
      <c r="Y271" s="416"/>
      <c r="Z271" s="416"/>
      <c r="AA271" s="416"/>
      <c r="AB271" s="416"/>
      <c r="AC271" s="416"/>
      <c r="AD271" s="416"/>
      <c r="AE271" s="416"/>
      <c r="AF271" s="416"/>
      <c r="AG271" s="416"/>
      <c r="AH271" s="416"/>
      <c r="AI271" s="416"/>
      <c r="AJ271" s="416"/>
      <c r="AK271" s="416"/>
      <c r="AL271" s="416"/>
      <c r="AM271" s="416"/>
      <c r="AN271" s="416"/>
      <c r="AO271" s="416"/>
      <c r="AP271" s="416"/>
      <c r="AQ271" s="416"/>
      <c r="AR271" s="416"/>
      <c r="AS271" s="416"/>
      <c r="AT271" s="416"/>
    </row>
    <row r="272" spans="1:46" ht="10.5" customHeight="1" x14ac:dyDescent="0.2">
      <c r="A272" s="416"/>
      <c r="B272" s="416"/>
      <c r="C272" s="416"/>
      <c r="D272" s="416"/>
      <c r="E272" s="416"/>
      <c r="F272" s="416"/>
      <c r="G272" s="416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  <c r="T272" s="416"/>
      <c r="U272" s="416"/>
      <c r="V272" s="416"/>
      <c r="W272" s="416"/>
      <c r="X272" s="416"/>
      <c r="Y272" s="416"/>
      <c r="Z272" s="416"/>
      <c r="AA272" s="416"/>
      <c r="AB272" s="416"/>
      <c r="AC272" s="416"/>
      <c r="AD272" s="416"/>
      <c r="AE272" s="416"/>
      <c r="AF272" s="416"/>
      <c r="AG272" s="416"/>
      <c r="AH272" s="416"/>
      <c r="AI272" s="416"/>
      <c r="AJ272" s="416"/>
      <c r="AK272" s="416"/>
      <c r="AL272" s="416"/>
      <c r="AM272" s="416"/>
      <c r="AN272" s="416"/>
      <c r="AO272" s="416"/>
      <c r="AP272" s="416"/>
      <c r="AQ272" s="416"/>
      <c r="AR272" s="416"/>
      <c r="AS272" s="416"/>
      <c r="AT272" s="416"/>
    </row>
    <row r="273" spans="1:46" ht="10.5" customHeight="1" x14ac:dyDescent="0.2">
      <c r="A273" s="416"/>
      <c r="B273" s="416"/>
      <c r="C273" s="416"/>
      <c r="D273" s="416"/>
      <c r="E273" s="416"/>
      <c r="F273" s="416"/>
      <c r="G273" s="416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  <c r="T273" s="416"/>
      <c r="U273" s="416"/>
      <c r="V273" s="416"/>
      <c r="W273" s="416"/>
      <c r="X273" s="416"/>
      <c r="Y273" s="416"/>
      <c r="Z273" s="416"/>
      <c r="AA273" s="416"/>
      <c r="AB273" s="416"/>
      <c r="AC273" s="416"/>
      <c r="AD273" s="416"/>
      <c r="AE273" s="416"/>
      <c r="AF273" s="416"/>
      <c r="AG273" s="416"/>
      <c r="AH273" s="416"/>
      <c r="AI273" s="416"/>
      <c r="AJ273" s="416"/>
      <c r="AK273" s="416"/>
      <c r="AL273" s="416"/>
      <c r="AM273" s="416"/>
      <c r="AN273" s="416"/>
      <c r="AO273" s="416"/>
      <c r="AP273" s="416"/>
      <c r="AQ273" s="416"/>
      <c r="AR273" s="416"/>
      <c r="AS273" s="416"/>
      <c r="AT273" s="416"/>
    </row>
    <row r="274" spans="1:46" ht="10.5" customHeight="1" x14ac:dyDescent="0.2">
      <c r="A274" s="417"/>
      <c r="B274" s="417"/>
      <c r="C274" s="417"/>
      <c r="D274" s="417"/>
      <c r="E274" s="417"/>
      <c r="F274" s="417"/>
      <c r="G274" s="417"/>
      <c r="H274" s="417"/>
      <c r="I274" s="417"/>
      <c r="J274" s="417"/>
      <c r="K274" s="417"/>
      <c r="L274" s="417"/>
      <c r="M274" s="417"/>
      <c r="N274" s="417"/>
      <c r="O274" s="417"/>
      <c r="P274" s="417"/>
      <c r="Q274" s="417"/>
      <c r="R274" s="417"/>
      <c r="S274" s="417"/>
      <c r="T274" s="417"/>
      <c r="U274" s="417"/>
      <c r="V274" s="417"/>
      <c r="W274" s="417"/>
      <c r="X274" s="417"/>
      <c r="Y274" s="417"/>
      <c r="Z274" s="417"/>
      <c r="AA274" s="417"/>
      <c r="AB274" s="417"/>
      <c r="AC274" s="417"/>
      <c r="AD274" s="417"/>
      <c r="AE274" s="417"/>
      <c r="AF274" s="417"/>
      <c r="AG274" s="417"/>
      <c r="AH274" s="417"/>
      <c r="AI274" s="417"/>
      <c r="AJ274" s="417"/>
      <c r="AK274" s="417"/>
      <c r="AL274" s="417"/>
      <c r="AM274" s="417"/>
      <c r="AN274" s="417"/>
      <c r="AO274" s="417"/>
      <c r="AP274" s="417"/>
      <c r="AQ274" s="417"/>
      <c r="AR274" s="417"/>
      <c r="AS274" s="417"/>
      <c r="AT274" s="417"/>
    </row>
    <row r="275" spans="1:46" ht="10.5" customHeight="1" x14ac:dyDescent="0.2">
      <c r="A275" s="414"/>
      <c r="B275" s="414"/>
      <c r="C275" s="414"/>
      <c r="D275" s="414"/>
      <c r="E275" s="414"/>
      <c r="F275" s="414"/>
      <c r="G275" s="414"/>
      <c r="H275" s="414"/>
      <c r="I275" s="414"/>
      <c r="J275" s="414"/>
      <c r="K275" s="414"/>
      <c r="L275" s="414"/>
      <c r="M275" s="414"/>
      <c r="N275" s="414"/>
      <c r="O275" s="414"/>
      <c r="P275" s="414"/>
      <c r="Q275" s="414"/>
      <c r="R275" s="414"/>
      <c r="S275" s="414"/>
      <c r="T275" s="414"/>
      <c r="U275" s="414"/>
      <c r="V275" s="414"/>
      <c r="W275" s="414"/>
      <c r="X275" s="414"/>
      <c r="Y275" s="414"/>
      <c r="Z275" s="414"/>
      <c r="AA275" s="414"/>
      <c r="AB275" s="414"/>
      <c r="AC275" s="414"/>
      <c r="AD275" s="414"/>
      <c r="AE275" s="414"/>
      <c r="AF275" s="414"/>
      <c r="AG275" s="414"/>
      <c r="AH275" s="414"/>
      <c r="AI275" s="414"/>
      <c r="AJ275" s="414"/>
      <c r="AK275" s="414"/>
      <c r="AL275" s="414"/>
      <c r="AM275" s="414"/>
      <c r="AN275" s="414"/>
      <c r="AO275" s="414"/>
      <c r="AP275" s="414"/>
      <c r="AQ275" s="414"/>
      <c r="AR275" s="414"/>
      <c r="AS275" s="414"/>
      <c r="AT275" s="414"/>
    </row>
    <row r="276" spans="1:46" ht="10.5" customHeight="1" x14ac:dyDescent="0.2"/>
    <row r="277" spans="1:46" ht="10.5" customHeight="1" x14ac:dyDescent="0.2"/>
    <row r="278" spans="1:46" ht="10.5" customHeight="1" x14ac:dyDescent="0.2"/>
    <row r="279" spans="1:46" ht="10.5" customHeight="1" x14ac:dyDescent="0.2"/>
    <row r="280" spans="1:46" ht="10.5" customHeight="1" x14ac:dyDescent="0.2"/>
    <row r="281" spans="1:46" ht="10.5" customHeight="1" x14ac:dyDescent="0.2"/>
    <row r="282" spans="1:46" ht="10.5" customHeight="1" x14ac:dyDescent="0.2"/>
    <row r="283" spans="1:46" ht="10.5" customHeight="1" x14ac:dyDescent="0.2"/>
    <row r="284" spans="1:46" ht="10.5" customHeight="1" x14ac:dyDescent="0.2"/>
    <row r="285" spans="1:46" ht="10.5" customHeight="1" x14ac:dyDescent="0.2"/>
    <row r="286" spans="1:46" ht="10.5" customHeight="1" x14ac:dyDescent="0.2"/>
    <row r="287" spans="1:46" ht="10.5" customHeight="1" x14ac:dyDescent="0.2"/>
    <row r="288" spans="1:46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3">
    <mergeCell ref="E18:F45"/>
    <mergeCell ref="E53:F62"/>
    <mergeCell ref="B46:M52"/>
  </mergeCell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&amp;L&amp;C&amp;R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16" width="7.42578125" customWidth="1"/>
  </cols>
  <sheetData>
    <row r="1" spans="1:16" ht="10.5" customHeight="1" x14ac:dyDescent="0.2"/>
    <row r="2" spans="1:16" ht="10.5" customHeight="1" x14ac:dyDescent="0.2">
      <c r="B2" s="31" t="s">
        <v>235</v>
      </c>
      <c r="C2" s="31"/>
      <c r="D2" s="31"/>
    </row>
    <row r="3" spans="1:16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ht="10.5" customHeight="1" x14ac:dyDescent="0.2">
      <c r="B4" s="44" t="str">
        <f>Índice!$B$14</f>
        <v>1.1.- DATOS GENERALES EN CENTROS DE ATENCIÓN A PERSONAS MAYORES</v>
      </c>
    </row>
    <row r="5" spans="1:16" ht="10.5" customHeight="1" x14ac:dyDescent="0.2">
      <c r="A5" s="45"/>
      <c r="B5" s="44" t="str">
        <f>Índice!$B$15</f>
        <v>1.1.1. Modelos de gestión en centros de atención a personas mayores</v>
      </c>
      <c r="C5" s="44"/>
      <c r="D5" s="44"/>
      <c r="G5" s="46"/>
      <c r="H5" s="46"/>
      <c r="I5" s="46"/>
      <c r="J5" s="46"/>
      <c r="K5" s="46" t="s">
        <v>23</v>
      </c>
      <c r="L5" s="90"/>
      <c r="M5" s="46"/>
      <c r="N5" s="116"/>
    </row>
    <row r="6" spans="1:16" ht="10.5" customHeight="1" x14ac:dyDescent="0.2">
      <c r="A6" s="45"/>
      <c r="C6" s="44"/>
      <c r="D6" s="44"/>
      <c r="E6" s="46"/>
      <c r="F6" s="46"/>
      <c r="G6" s="46"/>
      <c r="H6" s="46"/>
      <c r="I6" s="46" t="s">
        <v>23</v>
      </c>
      <c r="J6" s="46" t="s">
        <v>23</v>
      </c>
      <c r="K6" s="46" t="s">
        <v>23</v>
      </c>
      <c r="L6" s="46"/>
      <c r="M6" s="46"/>
      <c r="N6" s="116"/>
    </row>
    <row r="7" spans="1:16" ht="10.5" customHeight="1" x14ac:dyDescent="0.2">
      <c r="A7" s="54"/>
      <c r="B7" s="467" t="str">
        <f>'Anexo I. Abreviaturas'!$B$38</f>
        <v>Centros de atención a personas mayores</v>
      </c>
      <c r="C7" s="468"/>
      <c r="D7" s="468"/>
      <c r="E7" s="468"/>
      <c r="F7" s="468"/>
      <c r="G7" s="468"/>
      <c r="H7" s="468"/>
      <c r="I7" s="468"/>
      <c r="J7" s="468"/>
      <c r="K7" s="468"/>
      <c r="L7" s="468"/>
      <c r="M7" s="468"/>
      <c r="N7" s="468"/>
      <c r="O7" s="468"/>
      <c r="P7" s="469"/>
    </row>
    <row r="8" spans="1:16" ht="10.5" customHeight="1" x14ac:dyDescent="0.2">
      <c r="B8" s="443" t="str">
        <f>'Anexo I. Abreviaturas'!$B$14</f>
        <v>CCAA</v>
      </c>
      <c r="C8" s="444"/>
      <c r="D8" s="445"/>
      <c r="E8" s="436" t="str">
        <f>'Anexo II. Términos'!$B$46</f>
        <v>Titularidad pública y gestión privada con lucro</v>
      </c>
      <c r="F8" s="437"/>
      <c r="G8" s="436" t="str">
        <f>'Anexo II. Términos'!$B$47</f>
        <v>Titularidad pública y gestión privada sin lucro</v>
      </c>
      <c r="H8" s="437"/>
      <c r="I8" s="436" t="str">
        <f>'Anexo II. Términos'!$B$48</f>
        <v>Titularidad y gestión pública</v>
      </c>
      <c r="J8" s="437"/>
      <c r="K8" s="436" t="str">
        <f>'Anexo II. Términos'!$B$49</f>
        <v>Titularidad y gestión privada con lucro</v>
      </c>
      <c r="L8" s="437"/>
      <c r="M8" s="436" t="str">
        <f>'Anexo II. Términos'!$B$50</f>
        <v>Titularidad y gestión privada sin lucro</v>
      </c>
      <c r="N8" s="437"/>
      <c r="O8" s="436" t="str">
        <f>'Anexo II. Términos'!$B$51</f>
        <v>Total</v>
      </c>
      <c r="P8" s="437"/>
    </row>
    <row r="9" spans="1:16" ht="10.5" customHeight="1" x14ac:dyDescent="0.2">
      <c r="B9" s="446"/>
      <c r="C9" s="447"/>
      <c r="D9" s="448"/>
      <c r="E9" s="438"/>
      <c r="F9" s="439"/>
      <c r="G9" s="438"/>
      <c r="H9" s="439"/>
      <c r="I9" s="438"/>
      <c r="J9" s="439"/>
      <c r="K9" s="438"/>
      <c r="L9" s="439"/>
      <c r="M9" s="438"/>
      <c r="N9" s="439"/>
      <c r="O9" s="438"/>
      <c r="P9" s="439"/>
    </row>
    <row r="10" spans="1:16" ht="10.5" customHeight="1" x14ac:dyDescent="0.2">
      <c r="B10" s="446"/>
      <c r="C10" s="447"/>
      <c r="D10" s="448"/>
      <c r="E10" s="454"/>
      <c r="F10" s="456"/>
      <c r="G10" s="454"/>
      <c r="H10" s="456"/>
      <c r="I10" s="454"/>
      <c r="J10" s="456"/>
      <c r="K10" s="454"/>
      <c r="L10" s="456"/>
      <c r="M10" s="454"/>
      <c r="N10" s="456"/>
      <c r="O10" s="454"/>
      <c r="P10" s="456"/>
    </row>
    <row r="11" spans="1:16" ht="10.5" customHeight="1" x14ac:dyDescent="0.2">
      <c r="B11" s="446"/>
      <c r="C11" s="447"/>
      <c r="D11" s="448"/>
      <c r="E11" s="52" t="str">
        <f>'Anexo I. Abreviaturas'!$B$16</f>
        <v>Núm.</v>
      </c>
      <c r="F11" s="53" t="str">
        <f>'Anexo I. Abreviaturas'!$B$9</f>
        <v>% CCAA</v>
      </c>
      <c r="G11" s="52" t="str">
        <f>'Anexo I. Abreviaturas'!$B$16</f>
        <v>Núm.</v>
      </c>
      <c r="H11" s="53" t="str">
        <f>'Anexo I. Abreviaturas'!$B$9</f>
        <v>% CCAA</v>
      </c>
      <c r="I11" s="52" t="str">
        <f>'Anexo I. Abreviaturas'!$B$16</f>
        <v>Núm.</v>
      </c>
      <c r="J11" s="53" t="str">
        <f>'Anexo I. Abreviaturas'!$B$9</f>
        <v>% CCAA</v>
      </c>
      <c r="K11" s="52" t="str">
        <f>'Anexo I. Abreviaturas'!$B$16</f>
        <v>Núm.</v>
      </c>
      <c r="L11" s="53" t="str">
        <f>'Anexo I. Abreviaturas'!$B$9</f>
        <v>% CCAA</v>
      </c>
      <c r="M11" s="52" t="str">
        <f>'Anexo I. Abreviaturas'!$B$16</f>
        <v>Núm.</v>
      </c>
      <c r="N11" s="53" t="str">
        <f>'Anexo I. Abreviaturas'!$B$9</f>
        <v>% CCAA</v>
      </c>
      <c r="O11" s="52" t="str">
        <f>'Anexo I. Abreviaturas'!$B$16</f>
        <v>Núm.</v>
      </c>
      <c r="P11" s="53" t="str">
        <f>'Anexo I. Abreviaturas'!$B$11</f>
        <v>% Nacio.</v>
      </c>
    </row>
    <row r="12" spans="1:16" ht="10.5" customHeight="1" x14ac:dyDescent="0.2">
      <c r="B12" s="460" t="s">
        <v>7</v>
      </c>
      <c r="C12" s="461"/>
      <c r="D12" s="462"/>
      <c r="E12" s="75">
        <v>41</v>
      </c>
      <c r="F12" s="105">
        <f t="shared" ref="F12:F17" si="0">E12/$O12</f>
        <v>0.10875331564986737</v>
      </c>
      <c r="G12" s="75">
        <v>13</v>
      </c>
      <c r="H12" s="105">
        <f t="shared" ref="H12" si="1">G12/$O12</f>
        <v>3.4482758620689655E-2</v>
      </c>
      <c r="I12" s="75">
        <v>55</v>
      </c>
      <c r="J12" s="105">
        <f t="shared" ref="J12" si="2">I12/$O12</f>
        <v>0.14588859416445624</v>
      </c>
      <c r="K12" s="75">
        <v>129</v>
      </c>
      <c r="L12" s="105">
        <f t="shared" ref="L12" si="3">K12/$O12</f>
        <v>0.34217506631299732</v>
      </c>
      <c r="M12" s="75">
        <v>139</v>
      </c>
      <c r="N12" s="105">
        <f t="shared" ref="N12" si="4">M12/$O12</f>
        <v>0.3687002652519894</v>
      </c>
      <c r="O12" s="132">
        <f>E12+G12+I12+K12+M12</f>
        <v>377</v>
      </c>
      <c r="P12" s="105">
        <f t="shared" ref="P12:P17" si="5">O12/$O$30</f>
        <v>8.5759781619654238E-2</v>
      </c>
    </row>
    <row r="13" spans="1:16" ht="10.5" customHeight="1" x14ac:dyDescent="0.2">
      <c r="B13" s="440" t="s">
        <v>6</v>
      </c>
      <c r="C13" s="441"/>
      <c r="D13" s="442"/>
      <c r="E13" s="78">
        <v>8</v>
      </c>
      <c r="F13" s="106">
        <f t="shared" si="0"/>
        <v>3.4782608695652174E-2</v>
      </c>
      <c r="G13" s="78">
        <v>14</v>
      </c>
      <c r="H13" s="106">
        <f t="shared" ref="F13:N29" si="6">G13/$O13</f>
        <v>6.0869565217391307E-2</v>
      </c>
      <c r="I13" s="78">
        <v>38</v>
      </c>
      <c r="J13" s="106">
        <f t="shared" si="6"/>
        <v>0.16521739130434782</v>
      </c>
      <c r="K13" s="78">
        <v>98</v>
      </c>
      <c r="L13" s="106">
        <f t="shared" si="6"/>
        <v>0.42608695652173911</v>
      </c>
      <c r="M13" s="78">
        <v>72</v>
      </c>
      <c r="N13" s="106">
        <f t="shared" si="6"/>
        <v>0.31304347826086959</v>
      </c>
      <c r="O13" s="133">
        <f t="shared" ref="O13:O29" si="7">E13+G13+I13+K13+M13</f>
        <v>230</v>
      </c>
      <c r="P13" s="106">
        <f t="shared" si="5"/>
        <v>5.2320291173794359E-2</v>
      </c>
    </row>
    <row r="14" spans="1:16" ht="10.5" customHeight="1" x14ac:dyDescent="0.2">
      <c r="B14" s="440" t="s">
        <v>9</v>
      </c>
      <c r="C14" s="441"/>
      <c r="D14" s="442"/>
      <c r="E14" s="78">
        <v>11</v>
      </c>
      <c r="F14" s="106">
        <f t="shared" si="0"/>
        <v>5.5555555555555552E-2</v>
      </c>
      <c r="G14" s="78">
        <v>4</v>
      </c>
      <c r="H14" s="106">
        <f t="shared" si="6"/>
        <v>2.0202020202020204E-2</v>
      </c>
      <c r="I14" s="78">
        <v>26</v>
      </c>
      <c r="J14" s="106">
        <f t="shared" si="6"/>
        <v>0.13131313131313133</v>
      </c>
      <c r="K14" s="78">
        <v>128</v>
      </c>
      <c r="L14" s="106">
        <f t="shared" si="6"/>
        <v>0.64646464646464652</v>
      </c>
      <c r="M14" s="78">
        <v>29</v>
      </c>
      <c r="N14" s="106">
        <f t="shared" si="6"/>
        <v>0.14646464646464646</v>
      </c>
      <c r="O14" s="133">
        <f t="shared" si="7"/>
        <v>198</v>
      </c>
      <c r="P14" s="106">
        <f t="shared" si="5"/>
        <v>4.5040946314831666E-2</v>
      </c>
    </row>
    <row r="15" spans="1:16" ht="10.5" customHeight="1" x14ac:dyDescent="0.2">
      <c r="B15" s="440" t="s">
        <v>10</v>
      </c>
      <c r="C15" s="441"/>
      <c r="D15" s="442"/>
      <c r="E15" s="78">
        <v>4</v>
      </c>
      <c r="F15" s="106">
        <f t="shared" si="0"/>
        <v>8.6956521739130432E-2</v>
      </c>
      <c r="G15" s="78">
        <v>1</v>
      </c>
      <c r="H15" s="106">
        <f t="shared" si="6"/>
        <v>2.1739130434782608E-2</v>
      </c>
      <c r="I15" s="78">
        <v>15</v>
      </c>
      <c r="J15" s="106">
        <f t="shared" si="6"/>
        <v>0.32608695652173914</v>
      </c>
      <c r="K15" s="78">
        <v>21</v>
      </c>
      <c r="L15" s="106">
        <f t="shared" si="6"/>
        <v>0.45652173913043476</v>
      </c>
      <c r="M15" s="78">
        <v>5</v>
      </c>
      <c r="N15" s="106">
        <f t="shared" si="6"/>
        <v>0.10869565217391304</v>
      </c>
      <c r="O15" s="133">
        <f t="shared" si="7"/>
        <v>46</v>
      </c>
      <c r="P15" s="106">
        <f t="shared" si="5"/>
        <v>1.0464058234758872E-2</v>
      </c>
    </row>
    <row r="16" spans="1:16" ht="10.5" customHeight="1" x14ac:dyDescent="0.2">
      <c r="B16" s="440" t="s">
        <v>5</v>
      </c>
      <c r="C16" s="441"/>
      <c r="D16" s="442"/>
      <c r="E16" s="78">
        <v>18</v>
      </c>
      <c r="F16" s="106">
        <f t="shared" si="0"/>
        <v>0.17475728155339806</v>
      </c>
      <c r="G16" s="78">
        <v>4</v>
      </c>
      <c r="H16" s="106">
        <f t="shared" si="6"/>
        <v>3.8834951456310676E-2</v>
      </c>
      <c r="I16" s="78">
        <v>32</v>
      </c>
      <c r="J16" s="106">
        <f t="shared" si="6"/>
        <v>0.31067961165048541</v>
      </c>
      <c r="K16" s="78">
        <v>29</v>
      </c>
      <c r="L16" s="106">
        <f t="shared" si="6"/>
        <v>0.28155339805825241</v>
      </c>
      <c r="M16" s="78">
        <v>20</v>
      </c>
      <c r="N16" s="106">
        <f t="shared" si="6"/>
        <v>0.1941747572815534</v>
      </c>
      <c r="O16" s="133">
        <f t="shared" si="7"/>
        <v>103</v>
      </c>
      <c r="P16" s="106">
        <f t="shared" si="5"/>
        <v>2.343039126478617E-2</v>
      </c>
    </row>
    <row r="17" spans="2:16" ht="10.5" customHeight="1" x14ac:dyDescent="0.2">
      <c r="B17" s="440" t="s">
        <v>4</v>
      </c>
      <c r="C17" s="441"/>
      <c r="D17" s="442"/>
      <c r="E17" s="78">
        <v>4</v>
      </c>
      <c r="F17" s="106">
        <f t="shared" si="0"/>
        <v>7.407407407407407E-2</v>
      </c>
      <c r="G17" s="78">
        <v>0</v>
      </c>
      <c r="H17" s="106">
        <f t="shared" si="6"/>
        <v>0</v>
      </c>
      <c r="I17" s="78">
        <v>2</v>
      </c>
      <c r="J17" s="106">
        <f t="shared" si="6"/>
        <v>3.7037037037037035E-2</v>
      </c>
      <c r="K17" s="78">
        <v>29</v>
      </c>
      <c r="L17" s="106">
        <f t="shared" si="6"/>
        <v>0.53703703703703709</v>
      </c>
      <c r="M17" s="78">
        <v>19</v>
      </c>
      <c r="N17" s="106">
        <f t="shared" si="6"/>
        <v>0.35185185185185186</v>
      </c>
      <c r="O17" s="133">
        <f t="shared" si="7"/>
        <v>54</v>
      </c>
      <c r="P17" s="106">
        <f t="shared" si="5"/>
        <v>1.2283894449499545E-2</v>
      </c>
    </row>
    <row r="18" spans="2:16" ht="10.5" customHeight="1" x14ac:dyDescent="0.2">
      <c r="B18" s="440" t="s">
        <v>3</v>
      </c>
      <c r="C18" s="441"/>
      <c r="D18" s="442"/>
      <c r="E18" s="78">
        <v>43</v>
      </c>
      <c r="F18" s="106">
        <f t="shared" si="6"/>
        <v>7.4394463667820071E-2</v>
      </c>
      <c r="G18" s="78">
        <v>11</v>
      </c>
      <c r="H18" s="106">
        <f t="shared" si="6"/>
        <v>1.9031141868512111E-2</v>
      </c>
      <c r="I18" s="78">
        <v>53</v>
      </c>
      <c r="J18" s="106">
        <f t="shared" si="6"/>
        <v>9.1695501730103809E-2</v>
      </c>
      <c r="K18" s="78">
        <v>316</v>
      </c>
      <c r="L18" s="106">
        <f t="shared" si="6"/>
        <v>0.54671280276816614</v>
      </c>
      <c r="M18" s="78">
        <v>155</v>
      </c>
      <c r="N18" s="106">
        <f t="shared" si="6"/>
        <v>0.26816608996539792</v>
      </c>
      <c r="O18" s="133">
        <f t="shared" si="7"/>
        <v>578</v>
      </c>
      <c r="P18" s="106">
        <f t="shared" ref="P18:P29" si="8">O18/$O$30</f>
        <v>0.13148316651501366</v>
      </c>
    </row>
    <row r="19" spans="2:16" ht="10.5" customHeight="1" x14ac:dyDescent="0.2">
      <c r="B19" s="440" t="s">
        <v>11</v>
      </c>
      <c r="C19" s="441"/>
      <c r="D19" s="442"/>
      <c r="E19" s="78">
        <v>62</v>
      </c>
      <c r="F19" s="106">
        <f t="shared" si="6"/>
        <v>0.16893732970027248</v>
      </c>
      <c r="G19" s="78">
        <v>25</v>
      </c>
      <c r="H19" s="106">
        <f t="shared" si="6"/>
        <v>6.8119891008174394E-2</v>
      </c>
      <c r="I19" s="78">
        <v>77</v>
      </c>
      <c r="J19" s="106">
        <f t="shared" si="6"/>
        <v>0.2098092643051771</v>
      </c>
      <c r="K19" s="78">
        <v>119</v>
      </c>
      <c r="L19" s="106">
        <f t="shared" si="6"/>
        <v>0.3242506811989101</v>
      </c>
      <c r="M19" s="78">
        <v>84</v>
      </c>
      <c r="N19" s="106">
        <f t="shared" si="6"/>
        <v>0.22888283378746593</v>
      </c>
      <c r="O19" s="133">
        <f t="shared" si="7"/>
        <v>367</v>
      </c>
      <c r="P19" s="106">
        <f t="shared" si="8"/>
        <v>8.3484986351228391E-2</v>
      </c>
    </row>
    <row r="20" spans="2:16" ht="10.5" customHeight="1" x14ac:dyDescent="0.2">
      <c r="B20" s="440" t="s">
        <v>12</v>
      </c>
      <c r="C20" s="441"/>
      <c r="D20" s="442"/>
      <c r="E20" s="78">
        <v>32</v>
      </c>
      <c r="F20" s="106">
        <f>E20/$O20</f>
        <v>4.0557667934093787E-2</v>
      </c>
      <c r="G20" s="78">
        <v>31</v>
      </c>
      <c r="H20" s="106">
        <f>G20/$O20</f>
        <v>3.9290240811153357E-2</v>
      </c>
      <c r="I20" s="78">
        <v>74</v>
      </c>
      <c r="J20" s="106">
        <f>I20/$O20</f>
        <v>9.378960709759189E-2</v>
      </c>
      <c r="K20" s="78">
        <v>458</v>
      </c>
      <c r="L20" s="106">
        <f>K20/$O20</f>
        <v>0.5804816223067174</v>
      </c>
      <c r="M20" s="78">
        <v>194</v>
      </c>
      <c r="N20" s="106">
        <f>M20/$O20</f>
        <v>0.24588086185044361</v>
      </c>
      <c r="O20" s="133">
        <f t="shared" si="7"/>
        <v>789</v>
      </c>
      <c r="P20" s="106">
        <f t="shared" si="8"/>
        <v>0.17948134667879892</v>
      </c>
    </row>
    <row r="21" spans="2:16" ht="10.5" customHeight="1" x14ac:dyDescent="0.2">
      <c r="B21" s="440" t="s">
        <v>2</v>
      </c>
      <c r="C21" s="441"/>
      <c r="D21" s="442"/>
      <c r="E21" s="78">
        <v>21</v>
      </c>
      <c r="F21" s="106">
        <f t="shared" si="6"/>
        <v>8.3333333333333329E-2</v>
      </c>
      <c r="G21" s="78">
        <v>6</v>
      </c>
      <c r="H21" s="106">
        <f t="shared" si="6"/>
        <v>2.3809523809523808E-2</v>
      </c>
      <c r="I21" s="78">
        <v>21</v>
      </c>
      <c r="J21" s="106">
        <f t="shared" si="6"/>
        <v>8.3333333333333329E-2</v>
      </c>
      <c r="K21" s="78">
        <v>144</v>
      </c>
      <c r="L21" s="106">
        <f t="shared" si="6"/>
        <v>0.5714285714285714</v>
      </c>
      <c r="M21" s="78">
        <v>60</v>
      </c>
      <c r="N21" s="106">
        <f t="shared" si="6"/>
        <v>0.23809523809523808</v>
      </c>
      <c r="O21" s="133">
        <f t="shared" si="7"/>
        <v>252</v>
      </c>
      <c r="P21" s="106">
        <f t="shared" si="8"/>
        <v>5.7324840764331211E-2</v>
      </c>
    </row>
    <row r="22" spans="2:16" ht="10.5" customHeight="1" x14ac:dyDescent="0.2">
      <c r="B22" s="440" t="s">
        <v>1</v>
      </c>
      <c r="C22" s="441"/>
      <c r="D22" s="442"/>
      <c r="E22" s="78">
        <v>51</v>
      </c>
      <c r="F22" s="106">
        <f t="shared" si="6"/>
        <v>0.21794871794871795</v>
      </c>
      <c r="G22" s="78">
        <v>20</v>
      </c>
      <c r="H22" s="106">
        <f t="shared" si="6"/>
        <v>8.5470085470085472E-2</v>
      </c>
      <c r="I22" s="78">
        <v>97</v>
      </c>
      <c r="J22" s="106">
        <f t="shared" si="6"/>
        <v>0.41452991452991456</v>
      </c>
      <c r="K22" s="78">
        <v>39</v>
      </c>
      <c r="L22" s="106">
        <f t="shared" si="6"/>
        <v>0.16666666666666666</v>
      </c>
      <c r="M22" s="78">
        <v>27</v>
      </c>
      <c r="N22" s="106">
        <f t="shared" si="6"/>
        <v>0.11538461538461539</v>
      </c>
      <c r="O22" s="133">
        <f t="shared" si="7"/>
        <v>234</v>
      </c>
      <c r="P22" s="106">
        <f t="shared" si="8"/>
        <v>5.3230209281164696E-2</v>
      </c>
    </row>
    <row r="23" spans="2:16" ht="10.5" customHeight="1" x14ac:dyDescent="0.2">
      <c r="B23" s="440" t="s">
        <v>8</v>
      </c>
      <c r="C23" s="441"/>
      <c r="D23" s="442"/>
      <c r="E23" s="78">
        <v>32</v>
      </c>
      <c r="F23" s="106">
        <f t="shared" si="6"/>
        <v>9.8461538461538461E-2</v>
      </c>
      <c r="G23" s="78">
        <v>3</v>
      </c>
      <c r="H23" s="106">
        <f t="shared" si="6"/>
        <v>9.2307692307692316E-3</v>
      </c>
      <c r="I23" s="78">
        <v>38</v>
      </c>
      <c r="J23" s="106">
        <f t="shared" si="6"/>
        <v>0.11692307692307692</v>
      </c>
      <c r="K23" s="78">
        <v>158</v>
      </c>
      <c r="L23" s="106">
        <f t="shared" si="6"/>
        <v>0.48615384615384616</v>
      </c>
      <c r="M23" s="78">
        <v>94</v>
      </c>
      <c r="N23" s="106">
        <f t="shared" si="6"/>
        <v>0.28923076923076924</v>
      </c>
      <c r="O23" s="133">
        <f t="shared" si="7"/>
        <v>325</v>
      </c>
      <c r="P23" s="106">
        <f t="shared" si="8"/>
        <v>7.3930846223839858E-2</v>
      </c>
    </row>
    <row r="24" spans="2:16" ht="10.5" customHeight="1" x14ac:dyDescent="0.2">
      <c r="B24" s="440" t="s">
        <v>13</v>
      </c>
      <c r="C24" s="441"/>
      <c r="D24" s="442"/>
      <c r="E24" s="78">
        <v>26</v>
      </c>
      <c r="F24" s="106">
        <f t="shared" si="6"/>
        <v>6.3569682151589244E-2</v>
      </c>
      <c r="G24" s="78">
        <v>8</v>
      </c>
      <c r="H24" s="106">
        <f t="shared" si="6"/>
        <v>1.9559902200488997E-2</v>
      </c>
      <c r="I24" s="78">
        <v>26</v>
      </c>
      <c r="J24" s="106">
        <f t="shared" si="6"/>
        <v>6.3569682151589244E-2</v>
      </c>
      <c r="K24" s="78">
        <v>263</v>
      </c>
      <c r="L24" s="106">
        <f t="shared" si="6"/>
        <v>0.64303178484107582</v>
      </c>
      <c r="M24" s="78">
        <v>86</v>
      </c>
      <c r="N24" s="106">
        <f t="shared" si="6"/>
        <v>0.21026894865525672</v>
      </c>
      <c r="O24" s="133">
        <f t="shared" si="7"/>
        <v>409</v>
      </c>
      <c r="P24" s="106">
        <f t="shared" si="8"/>
        <v>9.3039126478616924E-2</v>
      </c>
    </row>
    <row r="25" spans="2:16" ht="10.5" customHeight="1" x14ac:dyDescent="0.2">
      <c r="B25" s="440" t="s">
        <v>14</v>
      </c>
      <c r="C25" s="441"/>
      <c r="D25" s="442"/>
      <c r="E25" s="78">
        <v>3</v>
      </c>
      <c r="F25" s="106">
        <f t="shared" si="6"/>
        <v>5.5555555555555552E-2</v>
      </c>
      <c r="G25" s="78">
        <v>1</v>
      </c>
      <c r="H25" s="106">
        <f t="shared" si="6"/>
        <v>1.8518518518518517E-2</v>
      </c>
      <c r="I25" s="78">
        <v>5</v>
      </c>
      <c r="J25" s="106">
        <f t="shared" si="6"/>
        <v>9.2592592592592587E-2</v>
      </c>
      <c r="K25" s="78">
        <v>21</v>
      </c>
      <c r="L25" s="106">
        <f t="shared" si="6"/>
        <v>0.3888888888888889</v>
      </c>
      <c r="M25" s="78">
        <v>24</v>
      </c>
      <c r="N25" s="106">
        <f t="shared" si="6"/>
        <v>0.44444444444444442</v>
      </c>
      <c r="O25" s="133">
        <f t="shared" si="7"/>
        <v>54</v>
      </c>
      <c r="P25" s="106">
        <f t="shared" si="8"/>
        <v>1.2283894449499545E-2</v>
      </c>
    </row>
    <row r="26" spans="2:16" ht="10.5" customHeight="1" x14ac:dyDescent="0.2">
      <c r="B26" s="440" t="s">
        <v>15</v>
      </c>
      <c r="C26" s="441"/>
      <c r="D26" s="442"/>
      <c r="E26" s="78">
        <v>5</v>
      </c>
      <c r="F26" s="106">
        <f t="shared" si="6"/>
        <v>7.4626865671641784E-2</v>
      </c>
      <c r="G26" s="78">
        <v>0</v>
      </c>
      <c r="H26" s="106">
        <f t="shared" si="6"/>
        <v>0</v>
      </c>
      <c r="I26" s="78">
        <v>20</v>
      </c>
      <c r="J26" s="106">
        <f t="shared" si="6"/>
        <v>0.29850746268656714</v>
      </c>
      <c r="K26" s="78">
        <v>13</v>
      </c>
      <c r="L26" s="106">
        <f t="shared" si="6"/>
        <v>0.19402985074626866</v>
      </c>
      <c r="M26" s="78">
        <v>29</v>
      </c>
      <c r="N26" s="106">
        <f t="shared" si="6"/>
        <v>0.43283582089552236</v>
      </c>
      <c r="O26" s="133">
        <f t="shared" si="7"/>
        <v>67</v>
      </c>
      <c r="P26" s="106">
        <f t="shared" si="8"/>
        <v>1.5241128298453139E-2</v>
      </c>
    </row>
    <row r="27" spans="2:16" ht="10.5" customHeight="1" x14ac:dyDescent="0.2">
      <c r="B27" s="440" t="s">
        <v>16</v>
      </c>
      <c r="C27" s="441"/>
      <c r="D27" s="442"/>
      <c r="E27" s="78">
        <v>19</v>
      </c>
      <c r="F27" s="106">
        <f t="shared" si="6"/>
        <v>6.7857142857142852E-2</v>
      </c>
      <c r="G27" s="78">
        <v>3</v>
      </c>
      <c r="H27" s="106">
        <f t="shared" si="6"/>
        <v>1.0714285714285714E-2</v>
      </c>
      <c r="I27" s="78">
        <v>40</v>
      </c>
      <c r="J27" s="106">
        <f t="shared" si="6"/>
        <v>0.14285714285714285</v>
      </c>
      <c r="K27" s="78">
        <v>160</v>
      </c>
      <c r="L27" s="106">
        <f t="shared" si="6"/>
        <v>0.5714285714285714</v>
      </c>
      <c r="M27" s="78">
        <v>58</v>
      </c>
      <c r="N27" s="106">
        <f t="shared" si="6"/>
        <v>0.20714285714285716</v>
      </c>
      <c r="O27" s="133">
        <f t="shared" si="7"/>
        <v>280</v>
      </c>
      <c r="P27" s="106">
        <f t="shared" si="8"/>
        <v>6.3694267515923567E-2</v>
      </c>
    </row>
    <row r="28" spans="2:16" ht="10.5" customHeight="1" x14ac:dyDescent="0.2">
      <c r="B28" s="440" t="s">
        <v>17</v>
      </c>
      <c r="C28" s="441"/>
      <c r="D28" s="442"/>
      <c r="E28" s="78">
        <v>6</v>
      </c>
      <c r="F28" s="106">
        <f t="shared" si="6"/>
        <v>0.20689655172413793</v>
      </c>
      <c r="G28" s="78">
        <v>0</v>
      </c>
      <c r="H28" s="106">
        <f t="shared" si="6"/>
        <v>0</v>
      </c>
      <c r="I28" s="78">
        <v>2</v>
      </c>
      <c r="J28" s="106">
        <f t="shared" si="6"/>
        <v>6.8965517241379309E-2</v>
      </c>
      <c r="K28" s="78">
        <v>9</v>
      </c>
      <c r="L28" s="106">
        <f t="shared" si="6"/>
        <v>0.31034482758620691</v>
      </c>
      <c r="M28" s="78">
        <v>12</v>
      </c>
      <c r="N28" s="106">
        <f t="shared" si="6"/>
        <v>0.41379310344827586</v>
      </c>
      <c r="O28" s="133">
        <f t="shared" si="7"/>
        <v>29</v>
      </c>
      <c r="P28" s="106">
        <f t="shared" si="8"/>
        <v>6.5969062784349405E-3</v>
      </c>
    </row>
    <row r="29" spans="2:16" ht="10.5" customHeight="1" x14ac:dyDescent="0.2">
      <c r="B29" s="440" t="s">
        <v>0</v>
      </c>
      <c r="C29" s="441"/>
      <c r="D29" s="442"/>
      <c r="E29" s="78">
        <v>0</v>
      </c>
      <c r="F29" s="106">
        <f t="shared" si="6"/>
        <v>0</v>
      </c>
      <c r="G29" s="78">
        <v>0</v>
      </c>
      <c r="H29" s="106">
        <f t="shared" si="6"/>
        <v>0</v>
      </c>
      <c r="I29" s="78">
        <v>2</v>
      </c>
      <c r="J29" s="106">
        <f t="shared" si="6"/>
        <v>0.5</v>
      </c>
      <c r="K29" s="78">
        <v>0</v>
      </c>
      <c r="L29" s="106">
        <f t="shared" si="6"/>
        <v>0</v>
      </c>
      <c r="M29" s="78">
        <v>2</v>
      </c>
      <c r="N29" s="106">
        <f t="shared" si="6"/>
        <v>0.5</v>
      </c>
      <c r="O29" s="133">
        <f t="shared" si="7"/>
        <v>4</v>
      </c>
      <c r="P29" s="106">
        <f t="shared" si="8"/>
        <v>9.099181073703367E-4</v>
      </c>
    </row>
    <row r="30" spans="2:16" ht="10.5" customHeight="1" x14ac:dyDescent="0.2">
      <c r="B30" s="463" t="str">
        <f>'Anexo II. Términos'!$B$52</f>
        <v>Total nacional</v>
      </c>
      <c r="C30" s="464"/>
      <c r="D30" s="465"/>
      <c r="E30" s="80">
        <f>SUM(E12:E29)</f>
        <v>386</v>
      </c>
      <c r="F30" s="83">
        <f>E30/$O30</f>
        <v>8.7807097361237485E-2</v>
      </c>
      <c r="G30" s="80">
        <f>SUM(G12:G29)</f>
        <v>144</v>
      </c>
      <c r="H30" s="83">
        <f>G30/$O30</f>
        <v>3.2757051865332121E-2</v>
      </c>
      <c r="I30" s="80">
        <f>SUM(I12:I29)</f>
        <v>623</v>
      </c>
      <c r="J30" s="83">
        <f>I30/$O30</f>
        <v>0.14171974522292993</v>
      </c>
      <c r="K30" s="80">
        <f>SUM(K12:K29)</f>
        <v>2134</v>
      </c>
      <c r="L30" s="83">
        <f>K30/$O30</f>
        <v>0.4854413102820746</v>
      </c>
      <c r="M30" s="80">
        <f>SUM(M12:M29)</f>
        <v>1109</v>
      </c>
      <c r="N30" s="83">
        <f>M30/$O30</f>
        <v>0.25227479526842583</v>
      </c>
      <c r="O30" s="80">
        <f>SUM(O12:O29)</f>
        <v>4396</v>
      </c>
      <c r="P30" s="83">
        <f>O30/$O30</f>
        <v>1</v>
      </c>
    </row>
    <row r="31" spans="2:16" ht="10.5" customHeight="1" x14ac:dyDescent="0.2">
      <c r="B31" s="30" t="str">
        <f>CONCATENATE("* ",'Anexo I. Abreviaturas'!$B$9,": ",'Anexo I. Abreviaturas'!$F$9)</f>
        <v>* % CCAA: Porcentaje sobre el total de esa Comunidad Autónoma</v>
      </c>
      <c r="I31" s="122"/>
    </row>
    <row r="32" spans="2:16" ht="10.5" customHeight="1" x14ac:dyDescent="0.2">
      <c r="B32" s="30" t="str">
        <f>CONCATENATE("** ",'Anexo I. Abreviaturas'!$B$11,": ",'Anexo I. Abreviaturas'!$F$11)</f>
        <v>** % Nacio.: Porcentaje sobre el total nacional</v>
      </c>
      <c r="I32" s="122"/>
    </row>
    <row r="33" spans="2:12" ht="10.5" customHeight="1" x14ac:dyDescent="0.2">
      <c r="B33" s="30"/>
    </row>
    <row r="34" spans="2:12" ht="10.5" customHeight="1" x14ac:dyDescent="0.2">
      <c r="B34" s="121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2:12" ht="10.5" customHeight="1" x14ac:dyDescent="0.2">
      <c r="B35" s="122"/>
      <c r="C35" s="26"/>
      <c r="K35" s="26"/>
      <c r="L35" s="26"/>
    </row>
    <row r="36" spans="2:12" ht="10.5" customHeight="1" x14ac:dyDescent="0.2">
      <c r="B36" s="26"/>
      <c r="C36" s="26"/>
      <c r="E36" s="113" t="s">
        <v>115</v>
      </c>
      <c r="F36" s="113" t="s">
        <v>61</v>
      </c>
      <c r="G36" s="113" t="s">
        <v>35</v>
      </c>
      <c r="H36" s="113" t="s">
        <v>115</v>
      </c>
      <c r="I36" s="113" t="s">
        <v>61</v>
      </c>
      <c r="J36" s="113" t="s">
        <v>35</v>
      </c>
      <c r="K36" s="26"/>
      <c r="L36" s="26"/>
    </row>
    <row r="37" spans="2:12" ht="10.5" customHeight="1" x14ac:dyDescent="0.2">
      <c r="B37" s="26"/>
      <c r="C37" s="26"/>
      <c r="E37" s="114">
        <f>_xlfn.RANK.EQ(G37,G$37:G$41,1)+COUNTIF(G$37:G37,G37)-1</f>
        <v>2</v>
      </c>
      <c r="F37" s="61" t="str">
        <f>E8</f>
        <v>Titularidad pública y gestión privada con lucro</v>
      </c>
      <c r="G37" s="61">
        <f>F30</f>
        <v>8.7807097361237485E-2</v>
      </c>
      <c r="H37" s="63">
        <v>1</v>
      </c>
      <c r="I37" s="64" t="str">
        <f>VLOOKUP($H37,$E$36:$G$41,MATCH(I$36,$E$36:$G$36,0),FALSE)</f>
        <v>Titularidad pública y gestión privada sin lucro</v>
      </c>
      <c r="J37" s="61">
        <f t="shared" ref="I37:J41" si="9">VLOOKUP($H37,$E$36:$G$41,MATCH(J$36,$E$36:$G$36,0),FALSE)</f>
        <v>3.2757051865332121E-2</v>
      </c>
      <c r="K37" s="26"/>
      <c r="L37" s="26"/>
    </row>
    <row r="38" spans="2:12" ht="10.5" customHeight="1" x14ac:dyDescent="0.2">
      <c r="B38" s="26"/>
      <c r="C38" s="26"/>
      <c r="E38" s="114">
        <f>_xlfn.RANK.EQ(G38,G$37:G$41,1)+COUNTIF(G$37:G38,G38)-1</f>
        <v>1</v>
      </c>
      <c r="F38" s="61" t="str">
        <f>G8</f>
        <v>Titularidad pública y gestión privada sin lucro</v>
      </c>
      <c r="G38" s="61">
        <f>H30</f>
        <v>3.2757051865332121E-2</v>
      </c>
      <c r="H38" s="63">
        <v>2</v>
      </c>
      <c r="I38" s="64" t="str">
        <f t="shared" si="9"/>
        <v>Titularidad pública y gestión privada con lucro</v>
      </c>
      <c r="J38" s="61">
        <f t="shared" si="9"/>
        <v>8.7807097361237485E-2</v>
      </c>
      <c r="K38" s="26"/>
      <c r="L38" s="26"/>
    </row>
    <row r="39" spans="2:12" ht="10.5" customHeight="1" x14ac:dyDescent="0.2">
      <c r="B39" s="26"/>
      <c r="C39" s="26"/>
      <c r="E39" s="114">
        <f>_xlfn.RANK.EQ(G39,G$37:G$41,1)+COUNTIF(G$37:G39,G39)-1</f>
        <v>3</v>
      </c>
      <c r="F39" s="61" t="str">
        <f>I8</f>
        <v>Titularidad y gestión pública</v>
      </c>
      <c r="G39" s="61">
        <f>J30</f>
        <v>0.14171974522292993</v>
      </c>
      <c r="H39" s="63">
        <v>3</v>
      </c>
      <c r="I39" s="64" t="str">
        <f t="shared" si="9"/>
        <v>Titularidad y gestión pública</v>
      </c>
      <c r="J39" s="61">
        <f t="shared" si="9"/>
        <v>0.14171974522292993</v>
      </c>
      <c r="K39" s="26"/>
      <c r="L39" s="26"/>
    </row>
    <row r="40" spans="2:12" ht="10.5" customHeight="1" x14ac:dyDescent="0.2">
      <c r="B40" s="26"/>
      <c r="C40" s="26"/>
      <c r="E40" s="114">
        <f>_xlfn.RANK.EQ(G40,G$37:G$41,1)+COUNTIF(G$37:G40,G40)-1</f>
        <v>5</v>
      </c>
      <c r="F40" s="61" t="str">
        <f>K8</f>
        <v>Titularidad y gestión privada con lucro</v>
      </c>
      <c r="G40" s="61">
        <f>L30</f>
        <v>0.4854413102820746</v>
      </c>
      <c r="H40" s="63">
        <v>4</v>
      </c>
      <c r="I40" s="64" t="str">
        <f t="shared" si="9"/>
        <v>Titularidad y gestión privada sin lucro</v>
      </c>
      <c r="J40" s="61">
        <f t="shared" si="9"/>
        <v>0.25227479526842583</v>
      </c>
      <c r="K40" s="26"/>
      <c r="L40" s="26"/>
    </row>
    <row r="41" spans="2:12" ht="10.5" customHeight="1" x14ac:dyDescent="0.2">
      <c r="B41" s="26"/>
      <c r="C41" s="26"/>
      <c r="E41" s="114">
        <f>_xlfn.RANK.EQ(G41,G$37:G$41,1)+COUNTIF(G$37:G41,G41)-1</f>
        <v>4</v>
      </c>
      <c r="F41" s="61" t="str">
        <f>M8</f>
        <v>Titularidad y gestión privada sin lucro</v>
      </c>
      <c r="G41" s="61">
        <f>N30</f>
        <v>0.25227479526842583</v>
      </c>
      <c r="H41" s="63">
        <v>5</v>
      </c>
      <c r="I41" s="64" t="str">
        <f t="shared" si="9"/>
        <v>Titularidad y gestión privada con lucro</v>
      </c>
      <c r="J41" s="61">
        <f>VLOOKUP($H41,$E$36:$G$41,MATCH(J$36,$E$36:$G$36,0),FALSE)</f>
        <v>0.4854413102820746</v>
      </c>
      <c r="K41" s="26"/>
      <c r="L41" s="26"/>
    </row>
    <row r="42" spans="2:12" ht="10.5" customHeight="1" x14ac:dyDescent="0.2">
      <c r="B42" s="37"/>
      <c r="C42" s="123"/>
      <c r="D42" s="62"/>
      <c r="E42" s="63"/>
      <c r="F42" s="64"/>
      <c r="G42" s="64"/>
      <c r="K42" s="26"/>
      <c r="L42" s="26"/>
    </row>
    <row r="43" spans="2:12" ht="10.5" customHeight="1" x14ac:dyDescent="0.2">
      <c r="B43" s="37"/>
      <c r="C43" s="123"/>
      <c r="D43" s="62"/>
      <c r="E43" s="63"/>
      <c r="F43" s="64"/>
      <c r="G43" s="64"/>
      <c r="K43" s="26"/>
      <c r="L43" s="26"/>
    </row>
    <row r="44" spans="2:12" ht="10.5" customHeight="1" x14ac:dyDescent="0.2">
      <c r="B44" s="37"/>
      <c r="C44" s="37"/>
      <c r="D44" s="63"/>
      <c r="E44" s="61"/>
      <c r="F44" s="62"/>
      <c r="G44" s="62"/>
      <c r="H44" s="63"/>
      <c r="I44" s="64"/>
      <c r="J44" s="64"/>
      <c r="K44" s="26"/>
      <c r="L44" s="26"/>
    </row>
    <row r="45" spans="2:12" ht="10.5" customHeight="1" x14ac:dyDescent="0.2">
      <c r="B45" s="37"/>
      <c r="C45" s="37"/>
      <c r="D45" s="37"/>
      <c r="E45" s="123"/>
      <c r="F45" s="125"/>
      <c r="G45" s="125"/>
      <c r="H45" s="37"/>
      <c r="I45" s="124"/>
      <c r="J45" s="124"/>
      <c r="K45" s="26"/>
      <c r="L45" s="26"/>
    </row>
    <row r="46" spans="2:12" ht="10.5" customHeight="1" x14ac:dyDescent="0.2">
      <c r="B46" s="37"/>
      <c r="C46" s="37"/>
      <c r="D46" s="37"/>
      <c r="E46" s="123"/>
      <c r="F46" s="125"/>
      <c r="G46" s="125"/>
      <c r="H46" s="37"/>
      <c r="I46" s="124"/>
      <c r="J46" s="124"/>
      <c r="K46" s="26"/>
      <c r="L46" s="26"/>
    </row>
    <row r="47" spans="2:12" ht="10.5" customHeight="1" x14ac:dyDescent="0.2">
      <c r="B47" s="37"/>
      <c r="C47" s="37"/>
      <c r="D47" s="37"/>
      <c r="E47" s="123"/>
      <c r="F47" s="125"/>
      <c r="G47" s="125"/>
      <c r="H47" s="37"/>
      <c r="I47" s="124"/>
      <c r="J47" s="124"/>
      <c r="K47" s="26"/>
      <c r="L47" s="26"/>
    </row>
    <row r="48" spans="2:12" ht="10.5" customHeight="1" x14ac:dyDescent="0.2">
      <c r="B48" s="63"/>
      <c r="C48" s="63"/>
      <c r="D48" s="63"/>
      <c r="E48" s="61"/>
      <c r="F48" s="62"/>
      <c r="G48" s="62"/>
      <c r="H48" s="63"/>
      <c r="I48" s="64"/>
      <c r="J48" s="64"/>
    </row>
    <row r="49" spans="2:16" ht="10.5" customHeight="1" x14ac:dyDescent="0.2">
      <c r="B49" s="63"/>
      <c r="C49" s="63"/>
      <c r="D49" s="63"/>
      <c r="E49" s="61"/>
      <c r="F49" s="62"/>
      <c r="G49" s="62"/>
      <c r="H49" s="63"/>
      <c r="I49" s="64"/>
      <c r="J49" s="64"/>
    </row>
    <row r="50" spans="2:16" ht="10.5" customHeight="1" x14ac:dyDescent="0.2">
      <c r="B50" s="63"/>
      <c r="C50" s="63"/>
      <c r="D50" s="63"/>
      <c r="E50" s="61"/>
      <c r="F50" s="62"/>
      <c r="G50" s="62"/>
      <c r="H50" s="63"/>
      <c r="I50" s="64"/>
      <c r="J50" s="64"/>
    </row>
    <row r="51" spans="2:16" ht="10.5" customHeight="1" x14ac:dyDescent="0.2">
      <c r="B51" s="63"/>
      <c r="C51" s="63"/>
      <c r="D51" s="63"/>
      <c r="E51" s="61"/>
      <c r="F51" s="62"/>
      <c r="G51" s="62"/>
      <c r="H51" s="63"/>
      <c r="I51" s="64"/>
      <c r="J51" s="64"/>
    </row>
    <row r="52" spans="2:16" ht="10.5" customHeight="1" x14ac:dyDescent="0.2">
      <c r="B52" s="63"/>
      <c r="C52" s="63"/>
      <c r="D52" s="63"/>
      <c r="E52" s="61"/>
      <c r="F52" s="62"/>
      <c r="G52" s="62"/>
      <c r="H52" s="63"/>
      <c r="I52" s="64"/>
      <c r="J52" s="64"/>
    </row>
    <row r="53" spans="2:16" ht="10.5" customHeight="1" x14ac:dyDescent="0.2">
      <c r="B53" s="63"/>
      <c r="C53" s="63"/>
      <c r="D53" s="63"/>
      <c r="E53" s="61"/>
      <c r="F53" s="62"/>
      <c r="G53" s="62"/>
      <c r="H53" s="63"/>
      <c r="I53" s="64"/>
      <c r="J53" s="64"/>
    </row>
    <row r="54" spans="2:16" ht="10.5" customHeight="1" x14ac:dyDescent="0.2">
      <c r="E54" s="59"/>
      <c r="F54" s="60"/>
      <c r="G54" s="62"/>
      <c r="H54" s="63"/>
      <c r="I54" s="64"/>
      <c r="J54" s="61"/>
    </row>
    <row r="55" spans="2:16" ht="10.5" customHeight="1" x14ac:dyDescent="0.2">
      <c r="E55" s="59"/>
      <c r="F55" s="60"/>
      <c r="G55" s="62"/>
      <c r="H55" s="63"/>
      <c r="I55" s="64"/>
      <c r="J55" s="61"/>
    </row>
    <row r="56" spans="2:16" ht="10.5" customHeight="1" x14ac:dyDescent="0.2"/>
    <row r="57" spans="2:16" ht="10.5" customHeight="1" x14ac:dyDescent="0.2">
      <c r="B57" s="68"/>
      <c r="C57" s="68"/>
      <c r="D57" s="68"/>
      <c r="E57" s="69"/>
      <c r="F57" s="70"/>
    </row>
    <row r="58" spans="2:16" ht="10.5" customHeight="1" x14ac:dyDescent="0.2"/>
    <row r="59" spans="2:16" ht="10.5" customHeight="1" x14ac:dyDescent="0.2">
      <c r="B59" s="9"/>
      <c r="C59" s="9"/>
      <c r="D59" s="9"/>
      <c r="E59" s="9"/>
      <c r="F59" s="9"/>
      <c r="G59" s="9"/>
      <c r="H59" s="9"/>
      <c r="I59" s="9"/>
      <c r="J59" s="9"/>
      <c r="N59" s="57"/>
      <c r="O59" s="57"/>
      <c r="P59" s="57"/>
    </row>
    <row r="60" spans="2:16" ht="10.5" customHeight="1" x14ac:dyDescent="0.2">
      <c r="N60" s="57"/>
      <c r="O60" s="57"/>
      <c r="P60" s="57"/>
    </row>
    <row r="61" spans="2:16" ht="10.5" customHeight="1" x14ac:dyDescent="0.2">
      <c r="N61" s="57"/>
      <c r="O61" s="57"/>
      <c r="P61" s="57"/>
    </row>
    <row r="62" spans="2:16" ht="10.5" customHeight="1" x14ac:dyDescent="0.2">
      <c r="N62" s="57"/>
      <c r="O62" s="57"/>
      <c r="P62" s="57"/>
    </row>
    <row r="63" spans="2:16" ht="10.5" customHeight="1" x14ac:dyDescent="0.2">
      <c r="N63" s="57"/>
      <c r="O63" s="57"/>
      <c r="P63" s="57"/>
    </row>
    <row r="64" spans="2:16" ht="10.5" customHeight="1" x14ac:dyDescent="0.2">
      <c r="N64" s="57"/>
      <c r="O64" s="57"/>
      <c r="P64" s="57"/>
    </row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spans="7:7" ht="10.5" customHeight="1" x14ac:dyDescent="0.2"/>
    <row r="82" spans="7:7" ht="10.5" customHeight="1" x14ac:dyDescent="0.2"/>
    <row r="83" spans="7:7" ht="10.5" customHeight="1" x14ac:dyDescent="0.2"/>
    <row r="84" spans="7:7" ht="10.5" customHeight="1" x14ac:dyDescent="0.2"/>
    <row r="85" spans="7:7" ht="10.5" customHeight="1" x14ac:dyDescent="0.2"/>
    <row r="86" spans="7:7" ht="10.5" customHeight="1" x14ac:dyDescent="0.2"/>
    <row r="87" spans="7:7" ht="10.5" customHeight="1" x14ac:dyDescent="0.2"/>
    <row r="88" spans="7:7" ht="10.5" customHeight="1" x14ac:dyDescent="0.2"/>
    <row r="89" spans="7:7" ht="10.5" customHeight="1" x14ac:dyDescent="0.2"/>
    <row r="90" spans="7:7" ht="10.5" customHeight="1" x14ac:dyDescent="0.2"/>
    <row r="91" spans="7:7" ht="10.5" customHeight="1" x14ac:dyDescent="0.2"/>
    <row r="92" spans="7:7" ht="10.5" customHeight="1" x14ac:dyDescent="0.2"/>
    <row r="93" spans="7:7" ht="10.5" customHeight="1" x14ac:dyDescent="0.2"/>
    <row r="94" spans="7:7" ht="10.5" customHeight="1" x14ac:dyDescent="0.2"/>
    <row r="95" spans="7:7" ht="10.5" customHeight="1" x14ac:dyDescent="0.2"/>
    <row r="96" spans="7:7" ht="10.5" customHeight="1" x14ac:dyDescent="0.2">
      <c r="G96" s="4"/>
    </row>
    <row r="97" spans="2:13" ht="10.5" customHeight="1" x14ac:dyDescent="0.2">
      <c r="G97" s="4"/>
    </row>
    <row r="98" spans="2:13" ht="10.5" customHeight="1" x14ac:dyDescent="0.2">
      <c r="G98" s="4"/>
    </row>
    <row r="99" spans="2:13" ht="10.5" customHeight="1" x14ac:dyDescent="0.2"/>
    <row r="100" spans="2:13" ht="10.5" customHeight="1" x14ac:dyDescent="0.2">
      <c r="B100" s="131"/>
      <c r="E100" s="131"/>
      <c r="G100" s="131"/>
      <c r="I100" s="131"/>
      <c r="K100" s="131"/>
      <c r="M100" s="131"/>
    </row>
    <row r="101" spans="2:13" ht="10.5" customHeight="1" x14ac:dyDescent="0.2">
      <c r="B101" s="131"/>
      <c r="E101" s="131"/>
      <c r="G101" s="116"/>
      <c r="I101" s="116"/>
      <c r="K101" s="116"/>
      <c r="M101" s="116"/>
    </row>
    <row r="102" spans="2:13" ht="10.5" customHeight="1" x14ac:dyDescent="0.2">
      <c r="B102" s="131"/>
      <c r="E102" s="131"/>
      <c r="G102" s="131"/>
      <c r="I102" s="131"/>
      <c r="K102" s="131"/>
      <c r="M102" s="131"/>
    </row>
    <row r="103" spans="2:13" ht="10.5" customHeight="1" x14ac:dyDescent="0.2">
      <c r="B103" s="131"/>
      <c r="E103" s="131"/>
      <c r="G103" s="131"/>
      <c r="I103" s="131"/>
      <c r="K103" s="131"/>
      <c r="M103" s="131"/>
    </row>
    <row r="104" spans="2:13" ht="10.5" customHeight="1" x14ac:dyDescent="0.2">
      <c r="B104" s="131"/>
      <c r="E104" s="131"/>
      <c r="G104" s="131"/>
      <c r="I104" s="131"/>
      <c r="K104" s="131"/>
      <c r="M104" s="131"/>
    </row>
    <row r="105" spans="2:13" ht="10.5" customHeight="1" x14ac:dyDescent="0.2">
      <c r="B105" s="131"/>
      <c r="E105" s="131"/>
      <c r="G105" s="131"/>
      <c r="I105" s="131"/>
      <c r="K105" s="131"/>
      <c r="M105" s="131"/>
    </row>
    <row r="106" spans="2:13" ht="10.5" customHeight="1" x14ac:dyDescent="0.2">
      <c r="B106" s="131"/>
      <c r="E106" s="131"/>
      <c r="G106" s="131"/>
      <c r="I106" s="131"/>
      <c r="K106" s="131"/>
      <c r="M106" s="131"/>
    </row>
    <row r="107" spans="2:13" ht="10.5" customHeight="1" x14ac:dyDescent="0.2"/>
    <row r="108" spans="2:13" ht="10.5" customHeight="1" x14ac:dyDescent="0.2"/>
    <row r="109" spans="2:13" ht="10.5" customHeight="1" x14ac:dyDescent="0.2"/>
    <row r="110" spans="2:13" ht="10.5" customHeight="1" x14ac:dyDescent="0.2"/>
    <row r="111" spans="2:13" ht="10.5" customHeight="1" x14ac:dyDescent="0.2"/>
    <row r="112" spans="2:13" ht="10.5" customHeight="1" x14ac:dyDescent="0.2"/>
    <row r="113" spans="6:8" ht="10.5" customHeight="1" x14ac:dyDescent="0.2"/>
    <row r="114" spans="6:8" ht="10.5" customHeight="1" x14ac:dyDescent="0.2"/>
    <row r="115" spans="6:8" ht="10.5" customHeight="1" x14ac:dyDescent="0.2"/>
    <row r="116" spans="6:8" ht="10.5" customHeight="1" x14ac:dyDescent="0.2"/>
    <row r="117" spans="6:8" ht="10.5" customHeight="1" x14ac:dyDescent="0.2"/>
    <row r="118" spans="6:8" ht="10.5" customHeight="1" x14ac:dyDescent="0.2"/>
    <row r="119" spans="6:8" ht="10.5" customHeight="1" x14ac:dyDescent="0.2">
      <c r="F119" s="4"/>
      <c r="H119" s="4"/>
    </row>
    <row r="120" spans="6:8" ht="10.5" customHeight="1" x14ac:dyDescent="0.2">
      <c r="F120" s="4"/>
      <c r="H120" s="4"/>
    </row>
    <row r="121" spans="6:8" ht="10.5" customHeight="1" x14ac:dyDescent="0.2">
      <c r="F121" s="4"/>
      <c r="H121" s="4"/>
    </row>
    <row r="122" spans="6:8" ht="10.5" customHeight="1" x14ac:dyDescent="0.2"/>
    <row r="123" spans="6:8" ht="10.5" customHeight="1" x14ac:dyDescent="0.2"/>
    <row r="124" spans="6:8" ht="10.5" customHeight="1" x14ac:dyDescent="0.2"/>
    <row r="125" spans="6:8" ht="10.5" customHeight="1" x14ac:dyDescent="0.2"/>
    <row r="126" spans="6:8" ht="10.5" customHeight="1" x14ac:dyDescent="0.2"/>
    <row r="127" spans="6:8" ht="10.5" customHeight="1" x14ac:dyDescent="0.2"/>
    <row r="128" spans="6: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27">
    <mergeCell ref="B7:P7"/>
    <mergeCell ref="B27:D27"/>
    <mergeCell ref="B28:D28"/>
    <mergeCell ref="B29:D29"/>
    <mergeCell ref="B30:D30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O8:P10"/>
    <mergeCell ref="B8:D11"/>
    <mergeCell ref="K8:L10"/>
    <mergeCell ref="M8:N10"/>
    <mergeCell ref="E8:F10"/>
    <mergeCell ref="G8:H10"/>
    <mergeCell ref="I8:J10"/>
  </mergeCells>
  <conditionalFormatting sqref="F12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F13:F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8">
      <colorScale>
        <cfvo type="min"/>
        <cfvo type="max"/>
        <color rgb="FFFCFCFF"/>
        <color rgb="FF63BE7B"/>
      </colorScale>
    </cfRule>
  </conditionalFormatting>
  <conditionalFormatting sqref="N13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0700-000000000000}"/>
  </hyperlinks>
  <pageMargins left="0.7" right="0.7" top="0.75" bottom="0.75" header="0.3" footer="0.3"/>
  <pageSetup paperSize="9" scale="78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</cols>
  <sheetData>
    <row r="1" spans="1:18" ht="10.5" customHeight="1" x14ac:dyDescent="0.2">
      <c r="H1" s="4"/>
      <c r="I1" s="4"/>
      <c r="J1" s="4"/>
      <c r="P1" s="26"/>
      <c r="Q1" s="26"/>
      <c r="R1" s="26"/>
    </row>
    <row r="2" spans="1:18" ht="10.5" customHeight="1" x14ac:dyDescent="0.2">
      <c r="B2" s="31" t="s">
        <v>235</v>
      </c>
      <c r="C2" s="31"/>
      <c r="D2" s="31"/>
      <c r="H2" s="4"/>
      <c r="I2" s="4"/>
      <c r="J2" s="4"/>
      <c r="P2" s="26"/>
      <c r="Q2" s="26"/>
      <c r="R2" s="26"/>
    </row>
    <row r="3" spans="1:18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145"/>
      <c r="L3" s="145"/>
      <c r="M3" s="145"/>
      <c r="N3" s="145"/>
      <c r="P3" s="26"/>
      <c r="Q3" s="26"/>
      <c r="R3" s="26"/>
    </row>
    <row r="4" spans="1:18" ht="10.5" customHeight="1" x14ac:dyDescent="0.2">
      <c r="A4" s="45"/>
      <c r="B4" s="44"/>
      <c r="C4" s="44"/>
      <c r="D4" s="44"/>
      <c r="G4" s="46" t="s">
        <v>23</v>
      </c>
      <c r="H4" s="46"/>
      <c r="I4" s="46"/>
      <c r="J4" s="46"/>
      <c r="K4" s="140"/>
      <c r="L4" s="140"/>
      <c r="M4" s="140"/>
      <c r="N4" s="140"/>
    </row>
    <row r="5" spans="1:18" ht="10.5" customHeight="1" x14ac:dyDescent="0.2">
      <c r="A5" s="45"/>
      <c r="B5" s="44" t="str">
        <f>Índice!$B$16</f>
        <v>1.1.2. Ratios de población en centros de atención a personas mayores</v>
      </c>
      <c r="C5" s="44"/>
      <c r="D5" s="44"/>
      <c r="E5" s="104"/>
      <c r="F5" s="104"/>
      <c r="G5" s="104"/>
    </row>
    <row r="6" spans="1:18" ht="10.5" customHeight="1" x14ac:dyDescent="0.2">
      <c r="A6" s="45"/>
      <c r="B6" s="42"/>
      <c r="C6" s="42"/>
      <c r="D6" s="42"/>
      <c r="E6" s="90"/>
      <c r="F6" s="90"/>
      <c r="G6" s="90"/>
      <c r="I6" s="134"/>
    </row>
    <row r="7" spans="1:18" ht="10.5" customHeight="1" x14ac:dyDescent="0.2">
      <c r="A7" s="54"/>
      <c r="B7" s="470" t="str">
        <f>'Anexo I. Abreviaturas'!$B$38</f>
        <v>Centros de atención a personas mayores</v>
      </c>
      <c r="C7" s="471"/>
      <c r="D7" s="471"/>
      <c r="E7" s="471"/>
      <c r="F7" s="471"/>
      <c r="G7" s="472"/>
      <c r="I7" s="146"/>
    </row>
    <row r="8" spans="1:18" ht="10.5" customHeight="1" x14ac:dyDescent="0.2">
      <c r="B8" s="446" t="str">
        <f>'Anexo I. Abreviaturas'!$B$14</f>
        <v>CCAA</v>
      </c>
      <c r="C8" s="447"/>
      <c r="D8" s="448"/>
      <c r="E8" s="476" t="str">
        <f>'Anexo II. Términos'!$B$11</f>
        <v>Personas con 80 o más años</v>
      </c>
      <c r="F8" s="474" t="str">
        <f>'Anexo I. Abreviaturas'!$B$16</f>
        <v>Núm.</v>
      </c>
      <c r="G8" s="473" t="str">
        <f>'Anexo I. Abreviaturas'!$B$17</f>
        <v>Por 10.000 pers. 80 o + años</v>
      </c>
      <c r="I8" s="146"/>
    </row>
    <row r="9" spans="1:18" ht="10.5" customHeight="1" x14ac:dyDescent="0.2">
      <c r="B9" s="446"/>
      <c r="C9" s="447"/>
      <c r="D9" s="448"/>
      <c r="E9" s="477"/>
      <c r="F9" s="475"/>
      <c r="G9" s="473"/>
    </row>
    <row r="10" spans="1:18" ht="10.5" customHeight="1" x14ac:dyDescent="0.2">
      <c r="B10" s="446"/>
      <c r="C10" s="447"/>
      <c r="D10" s="448"/>
      <c r="E10" s="477"/>
      <c r="F10" s="475"/>
      <c r="G10" s="473"/>
    </row>
    <row r="11" spans="1:18" ht="10.5" customHeight="1" x14ac:dyDescent="0.2">
      <c r="B11" s="449"/>
      <c r="C11" s="450"/>
      <c r="D11" s="451"/>
      <c r="E11" s="478"/>
      <c r="F11" s="475"/>
      <c r="G11" s="473"/>
    </row>
    <row r="12" spans="1:18" ht="10.5" customHeight="1" x14ac:dyDescent="0.2">
      <c r="B12" s="460" t="s">
        <v>7</v>
      </c>
      <c r="C12" s="461"/>
      <c r="D12" s="462"/>
      <c r="E12" s="137">
        <v>420142</v>
      </c>
      <c r="F12" s="147">
        <v>377</v>
      </c>
      <c r="G12" s="142">
        <f>(F12*10000)/$E12</f>
        <v>8.9731566946413359</v>
      </c>
    </row>
    <row r="13" spans="1:18" ht="10.5" customHeight="1" x14ac:dyDescent="0.2">
      <c r="B13" s="440" t="s">
        <v>6</v>
      </c>
      <c r="C13" s="441"/>
      <c r="D13" s="442"/>
      <c r="E13" s="137">
        <v>96973</v>
      </c>
      <c r="F13" s="149">
        <v>230</v>
      </c>
      <c r="G13" s="143">
        <f t="shared" ref="G13:G29" si="0">(F13*10000)/$E13</f>
        <v>23.717942107596961</v>
      </c>
      <c r="J13" s="122"/>
    </row>
    <row r="14" spans="1:18" ht="10.5" customHeight="1" x14ac:dyDescent="0.2">
      <c r="B14" s="440" t="s">
        <v>9</v>
      </c>
      <c r="C14" s="441"/>
      <c r="D14" s="442"/>
      <c r="E14" s="137">
        <v>85216</v>
      </c>
      <c r="F14" s="149">
        <v>198</v>
      </c>
      <c r="G14" s="143">
        <f t="shared" si="0"/>
        <v>23.235073225685316</v>
      </c>
      <c r="J14" s="122"/>
    </row>
    <row r="15" spans="1:18" ht="10.5" customHeight="1" x14ac:dyDescent="0.2">
      <c r="B15" s="440" t="s">
        <v>10</v>
      </c>
      <c r="C15" s="441"/>
      <c r="D15" s="442"/>
      <c r="E15" s="137">
        <v>51268</v>
      </c>
      <c r="F15" s="149">
        <v>46</v>
      </c>
      <c r="G15" s="143">
        <f t="shared" si="0"/>
        <v>8.9724584536162908</v>
      </c>
      <c r="J15" s="122"/>
    </row>
    <row r="16" spans="1:18" ht="10.5" customHeight="1" x14ac:dyDescent="0.2">
      <c r="B16" s="440" t="s">
        <v>5</v>
      </c>
      <c r="C16" s="441"/>
      <c r="D16" s="442"/>
      <c r="E16" s="137">
        <v>95449</v>
      </c>
      <c r="F16" s="149">
        <v>103</v>
      </c>
      <c r="G16" s="143">
        <f t="shared" si="0"/>
        <v>10.791103102180221</v>
      </c>
    </row>
    <row r="17" spans="2:14" ht="10.5" customHeight="1" x14ac:dyDescent="0.2">
      <c r="B17" s="440" t="s">
        <v>4</v>
      </c>
      <c r="C17" s="441"/>
      <c r="D17" s="442"/>
      <c r="E17" s="137">
        <v>41028</v>
      </c>
      <c r="F17" s="149">
        <v>54</v>
      </c>
      <c r="G17" s="143">
        <f t="shared" si="0"/>
        <v>13.161743199766013</v>
      </c>
    </row>
    <row r="18" spans="2:14" ht="10.5" customHeight="1" x14ac:dyDescent="0.2">
      <c r="B18" s="440" t="s">
        <v>3</v>
      </c>
      <c r="C18" s="441"/>
      <c r="D18" s="442"/>
      <c r="E18" s="137">
        <v>218853</v>
      </c>
      <c r="F18" s="149">
        <v>578</v>
      </c>
      <c r="G18" s="143">
        <f t="shared" si="0"/>
        <v>26.410421607197524</v>
      </c>
    </row>
    <row r="19" spans="2:14" ht="10.5" customHeight="1" x14ac:dyDescent="0.2">
      <c r="B19" s="440" t="s">
        <v>11</v>
      </c>
      <c r="C19" s="441"/>
      <c r="D19" s="442"/>
      <c r="E19" s="137">
        <v>132208</v>
      </c>
      <c r="F19" s="149">
        <v>367</v>
      </c>
      <c r="G19" s="143">
        <f t="shared" si="0"/>
        <v>27.759288394045747</v>
      </c>
    </row>
    <row r="20" spans="2:14" ht="10.5" customHeight="1" x14ac:dyDescent="0.2">
      <c r="B20" s="440" t="s">
        <v>12</v>
      </c>
      <c r="C20" s="441"/>
      <c r="D20" s="442"/>
      <c r="E20" s="137">
        <v>453272</v>
      </c>
      <c r="F20" s="149">
        <v>789</v>
      </c>
      <c r="G20" s="143">
        <f t="shared" si="0"/>
        <v>17.406766797860886</v>
      </c>
    </row>
    <row r="21" spans="2:14" ht="10.5" customHeight="1" x14ac:dyDescent="0.2">
      <c r="B21" s="440" t="s">
        <v>2</v>
      </c>
      <c r="C21" s="441"/>
      <c r="D21" s="442"/>
      <c r="E21" s="137">
        <v>288468</v>
      </c>
      <c r="F21" s="149">
        <v>252</v>
      </c>
      <c r="G21" s="143">
        <f t="shared" si="0"/>
        <v>8.7358043179832769</v>
      </c>
    </row>
    <row r="22" spans="2:14" ht="10.5" customHeight="1" x14ac:dyDescent="0.2">
      <c r="B22" s="440" t="s">
        <v>1</v>
      </c>
      <c r="C22" s="441"/>
      <c r="D22" s="442"/>
      <c r="E22" s="137">
        <v>74102</v>
      </c>
      <c r="F22" s="149">
        <v>234</v>
      </c>
      <c r="G22" s="143">
        <f t="shared" si="0"/>
        <v>31.578095058163072</v>
      </c>
    </row>
    <row r="23" spans="2:14" ht="10.5" customHeight="1" x14ac:dyDescent="0.2">
      <c r="B23" s="440" t="s">
        <v>8</v>
      </c>
      <c r="C23" s="441"/>
      <c r="D23" s="442"/>
      <c r="E23" s="137">
        <v>237801</v>
      </c>
      <c r="F23" s="149">
        <v>325</v>
      </c>
      <c r="G23" s="143">
        <f>(F23*10000)/$E23</f>
        <v>13.666889542096122</v>
      </c>
    </row>
    <row r="24" spans="2:14" ht="10.5" customHeight="1" x14ac:dyDescent="0.2">
      <c r="B24" s="440" t="s">
        <v>13</v>
      </c>
      <c r="C24" s="441"/>
      <c r="D24" s="442"/>
      <c r="E24" s="137">
        <v>370274</v>
      </c>
      <c r="F24" s="149">
        <v>409</v>
      </c>
      <c r="G24" s="143">
        <f t="shared" si="0"/>
        <v>11.045874136450305</v>
      </c>
    </row>
    <row r="25" spans="2:14" ht="10.5" customHeight="1" x14ac:dyDescent="0.2">
      <c r="B25" s="440" t="s">
        <v>14</v>
      </c>
      <c r="C25" s="441"/>
      <c r="D25" s="442"/>
      <c r="E25" s="137">
        <v>71644</v>
      </c>
      <c r="F25" s="149">
        <v>54</v>
      </c>
      <c r="G25" s="143">
        <f t="shared" si="0"/>
        <v>7.5372676009156381</v>
      </c>
    </row>
    <row r="26" spans="2:14" ht="10.5" customHeight="1" x14ac:dyDescent="0.2">
      <c r="B26" s="440" t="s">
        <v>15</v>
      </c>
      <c r="C26" s="441"/>
      <c r="D26" s="442"/>
      <c r="E26" s="137">
        <v>41478</v>
      </c>
      <c r="F26" s="149">
        <v>67</v>
      </c>
      <c r="G26" s="143">
        <f t="shared" si="0"/>
        <v>16.153141424369544</v>
      </c>
    </row>
    <row r="27" spans="2:14" ht="10.5" customHeight="1" x14ac:dyDescent="0.2">
      <c r="B27" s="440" t="s">
        <v>16</v>
      </c>
      <c r="C27" s="441"/>
      <c r="D27" s="442"/>
      <c r="E27" s="137">
        <v>159307</v>
      </c>
      <c r="F27" s="149">
        <v>280</v>
      </c>
      <c r="G27" s="143">
        <f t="shared" si="0"/>
        <v>17.576126598329012</v>
      </c>
    </row>
    <row r="28" spans="2:14" ht="10.5" customHeight="1" x14ac:dyDescent="0.2">
      <c r="B28" s="440" t="s">
        <v>17</v>
      </c>
      <c r="C28" s="441"/>
      <c r="D28" s="442"/>
      <c r="E28" s="137">
        <v>22141</v>
      </c>
      <c r="F28" s="149">
        <v>29</v>
      </c>
      <c r="G28" s="143">
        <f t="shared" si="0"/>
        <v>13.097872724809177</v>
      </c>
    </row>
    <row r="29" spans="2:14" ht="10.5" customHeight="1" x14ac:dyDescent="0.2">
      <c r="B29" s="440" t="s">
        <v>0</v>
      </c>
      <c r="C29" s="441"/>
      <c r="D29" s="442"/>
      <c r="E29" s="137">
        <v>4859</v>
      </c>
      <c r="F29" s="150">
        <v>4</v>
      </c>
      <c r="G29" s="144">
        <f t="shared" si="0"/>
        <v>8.2321465322082741</v>
      </c>
    </row>
    <row r="30" spans="2:14" ht="10.5" customHeight="1" x14ac:dyDescent="0.2">
      <c r="B30" s="463" t="str">
        <f>'Anexo II. Términos'!$B$52</f>
        <v>Total nacional</v>
      </c>
      <c r="C30" s="464"/>
      <c r="D30" s="465"/>
      <c r="E30" s="152">
        <f>SUM(E12:E29)</f>
        <v>2864483</v>
      </c>
      <c r="F30" s="151">
        <f>SUM(F12:F29)</f>
        <v>4396</v>
      </c>
      <c r="G30" s="136">
        <f>(F30*10000)/$E30</f>
        <v>15.346573884362378</v>
      </c>
    </row>
    <row r="31" spans="2:14" ht="10.5" customHeight="1" x14ac:dyDescent="0.2">
      <c r="B31" s="30" t="s">
        <v>147</v>
      </c>
      <c r="N31" s="26"/>
    </row>
    <row r="32" spans="2:14" ht="10.5" customHeight="1" x14ac:dyDescent="0.2">
      <c r="B32" s="30" t="s">
        <v>146</v>
      </c>
      <c r="N32" s="26"/>
    </row>
    <row r="33" spans="1:16" ht="10.5" customHeight="1" x14ac:dyDescent="0.2">
      <c r="A33" s="57"/>
      <c r="B33" s="26"/>
      <c r="C33" s="26"/>
      <c r="D33" s="26"/>
      <c r="E33" s="26"/>
      <c r="F33" s="26"/>
      <c r="G33" s="26"/>
      <c r="H33" s="26"/>
      <c r="N33" s="26"/>
    </row>
    <row r="34" spans="1:16" ht="10.5" customHeight="1" x14ac:dyDescent="0.2">
      <c r="A34" s="57"/>
      <c r="B34" s="26"/>
      <c r="C34" s="26"/>
      <c r="D34" s="26"/>
      <c r="E34" s="26"/>
      <c r="F34" s="26"/>
      <c r="G34" s="26"/>
      <c r="H34" s="26"/>
      <c r="N34" s="26"/>
    </row>
    <row r="35" spans="1:16" ht="10.5" customHeight="1" x14ac:dyDescent="0.2">
      <c r="A35" s="57"/>
      <c r="B35" s="26"/>
      <c r="C35" s="26"/>
      <c r="D35" s="26"/>
      <c r="E35" s="26"/>
      <c r="F35" s="26"/>
      <c r="G35" s="26"/>
      <c r="H35" s="26"/>
      <c r="N35" s="26"/>
    </row>
    <row r="36" spans="1:16" ht="10.5" customHeight="1" x14ac:dyDescent="0.2">
      <c r="A36" s="57"/>
      <c r="B36" s="138" t="s">
        <v>115</v>
      </c>
      <c r="C36" s="138" t="s">
        <v>18</v>
      </c>
      <c r="D36" s="138" t="s">
        <v>35</v>
      </c>
      <c r="E36" s="138"/>
      <c r="F36" s="138" t="s">
        <v>18</v>
      </c>
      <c r="G36" s="138" t="s">
        <v>35</v>
      </c>
      <c r="H36" s="4"/>
      <c r="I36" s="26"/>
      <c r="O36" s="26"/>
    </row>
    <row r="37" spans="1:16" ht="10.5" customHeight="1" x14ac:dyDescent="0.2">
      <c r="A37" s="57"/>
      <c r="B37" s="25">
        <f>_xlfn.RANK.EQ(G12,G$12:G$29,1)+COUNTIF(G$12:G12,G12)-1</f>
        <v>5</v>
      </c>
      <c r="C37" s="135" t="str">
        <f t="shared" ref="C37:C52" si="1">B12</f>
        <v>Andalucía</v>
      </c>
      <c r="D37" s="123">
        <f t="shared" ref="D37:D52" si="2">G12</f>
        <v>8.9731566946413359</v>
      </c>
      <c r="E37" s="37">
        <v>1</v>
      </c>
      <c r="F37" s="124" t="str">
        <f t="shared" ref="F37:G52" si="3">VLOOKUP($E37,$B$36:$D$54,MATCH(F$36,$B$36:$D$36,0),FALSE)</f>
        <v>Murcia, Región de</v>
      </c>
      <c r="G37" s="139">
        <f t="shared" si="3"/>
        <v>7.5372676009156381</v>
      </c>
      <c r="H37" s="4"/>
      <c r="I37" s="26"/>
      <c r="O37" s="26"/>
    </row>
    <row r="38" spans="1:16" ht="10.5" customHeight="1" x14ac:dyDescent="0.2">
      <c r="A38" s="57"/>
      <c r="B38" s="25">
        <f>_xlfn.RANK.EQ(G13,G$12:G$29,1)+COUNTIF(G$12:G13,G13)-1</f>
        <v>15</v>
      </c>
      <c r="C38" s="135" t="str">
        <f t="shared" si="1"/>
        <v>Aragón</v>
      </c>
      <c r="D38" s="123">
        <f t="shared" si="2"/>
        <v>23.717942107596961</v>
      </c>
      <c r="E38" s="37">
        <v>2</v>
      </c>
      <c r="F38" s="124" t="str">
        <f t="shared" si="3"/>
        <v>Ceuta y Melilla</v>
      </c>
      <c r="G38" s="139">
        <f t="shared" si="3"/>
        <v>8.2321465322082741</v>
      </c>
      <c r="H38" s="4"/>
      <c r="I38" s="26"/>
      <c r="O38" s="26"/>
    </row>
    <row r="39" spans="1:16" ht="10.5" customHeight="1" x14ac:dyDescent="0.2">
      <c r="A39" s="57"/>
      <c r="B39" s="25">
        <f>_xlfn.RANK.EQ(G14,G$12:G$29,1)+COUNTIF(G$12:G14,G14)-1</f>
        <v>14</v>
      </c>
      <c r="C39" s="135" t="str">
        <f t="shared" si="1"/>
        <v>Asturias, Principado de</v>
      </c>
      <c r="D39" s="123">
        <f t="shared" si="2"/>
        <v>23.235073225685316</v>
      </c>
      <c r="E39" s="37">
        <v>3</v>
      </c>
      <c r="F39" s="124" t="str">
        <f t="shared" si="3"/>
        <v>Comunitat Valenciana</v>
      </c>
      <c r="G39" s="139">
        <f t="shared" si="3"/>
        <v>8.7358043179832769</v>
      </c>
      <c r="H39" s="4"/>
      <c r="I39" s="26"/>
      <c r="O39" s="26"/>
    </row>
    <row r="40" spans="1:16" ht="10.5" customHeight="1" x14ac:dyDescent="0.2">
      <c r="A40" s="57"/>
      <c r="B40" s="25">
        <f>_xlfn.RANK.EQ(G15,G$12:G$29,1)+COUNTIF(G$12:G15,G15)-1</f>
        <v>4</v>
      </c>
      <c r="C40" s="135" t="str">
        <f t="shared" si="1"/>
        <v>Balears, Illes</v>
      </c>
      <c r="D40" s="123">
        <f t="shared" si="2"/>
        <v>8.9724584536162908</v>
      </c>
      <c r="E40" s="37">
        <v>4</v>
      </c>
      <c r="F40" s="124" t="str">
        <f t="shared" si="3"/>
        <v>Balears, Illes</v>
      </c>
      <c r="G40" s="139">
        <f t="shared" si="3"/>
        <v>8.9724584536162908</v>
      </c>
      <c r="H40" s="4"/>
      <c r="I40" s="26"/>
      <c r="O40" s="26"/>
    </row>
    <row r="41" spans="1:16" ht="10.5" customHeight="1" x14ac:dyDescent="0.2">
      <c r="A41" s="57"/>
      <c r="B41" s="25">
        <f>_xlfn.RANK.EQ(G16,G$12:G$29,1)+COUNTIF(G$12:G16,G16)-1</f>
        <v>6</v>
      </c>
      <c r="C41" s="135" t="str">
        <f t="shared" si="1"/>
        <v>Canarias</v>
      </c>
      <c r="D41" s="123">
        <f t="shared" si="2"/>
        <v>10.791103102180221</v>
      </c>
      <c r="E41" s="37">
        <v>5</v>
      </c>
      <c r="F41" s="124" t="str">
        <f t="shared" si="3"/>
        <v>Andalucía</v>
      </c>
      <c r="G41" s="139">
        <f t="shared" si="3"/>
        <v>8.9731566946413359</v>
      </c>
      <c r="H41" s="4"/>
      <c r="I41" s="26"/>
      <c r="O41" s="26"/>
    </row>
    <row r="42" spans="1:16" ht="10.5" customHeight="1" x14ac:dyDescent="0.2">
      <c r="A42" s="57"/>
      <c r="B42" s="25">
        <f>_xlfn.RANK.EQ(G17,G$12:G$29,1)+COUNTIF(G$12:G17,G17)-1</f>
        <v>9</v>
      </c>
      <c r="C42" s="135" t="str">
        <f t="shared" si="1"/>
        <v>Cantabria</v>
      </c>
      <c r="D42" s="123">
        <f t="shared" si="2"/>
        <v>13.161743199766013</v>
      </c>
      <c r="E42" s="37">
        <v>6</v>
      </c>
      <c r="F42" s="124" t="str">
        <f t="shared" si="3"/>
        <v>Canarias</v>
      </c>
      <c r="G42" s="139">
        <f t="shared" si="3"/>
        <v>10.791103102180221</v>
      </c>
      <c r="H42" s="4"/>
      <c r="I42" s="26"/>
      <c r="J42" s="26"/>
      <c r="K42" s="26"/>
      <c r="L42" s="26"/>
      <c r="M42" s="26"/>
      <c r="N42" s="26"/>
      <c r="O42" s="26"/>
    </row>
    <row r="43" spans="1:16" ht="10.5" customHeight="1" x14ac:dyDescent="0.2">
      <c r="A43" s="57"/>
      <c r="B43" s="25">
        <f>_xlfn.RANK.EQ(G18,G$12:G$29,1)+COUNTIF(G$12:G18,G18)-1</f>
        <v>16</v>
      </c>
      <c r="C43" s="135" t="str">
        <f t="shared" si="1"/>
        <v>Castilla y León</v>
      </c>
      <c r="D43" s="123">
        <f t="shared" si="2"/>
        <v>26.410421607197524</v>
      </c>
      <c r="E43" s="37">
        <v>7</v>
      </c>
      <c r="F43" s="124" t="str">
        <f t="shared" si="3"/>
        <v>Madrid, Comunidad de</v>
      </c>
      <c r="G43" s="139">
        <f t="shared" si="3"/>
        <v>11.045874136450305</v>
      </c>
      <c r="H43" s="4"/>
      <c r="I43" s="26"/>
      <c r="J43" s="26"/>
      <c r="K43" s="26"/>
      <c r="L43" s="26"/>
      <c r="M43" s="26"/>
      <c r="N43" s="26"/>
      <c r="O43" s="26"/>
      <c r="P43" s="26"/>
    </row>
    <row r="44" spans="1:16" ht="10.5" customHeight="1" x14ac:dyDescent="0.2">
      <c r="A44" s="57"/>
      <c r="B44" s="25">
        <f>_xlfn.RANK.EQ(G19,G$12:G$29,1)+COUNTIF(G$12:G19,G19)-1</f>
        <v>17</v>
      </c>
      <c r="C44" s="135" t="str">
        <f t="shared" si="1"/>
        <v>Castilla - La Mancha</v>
      </c>
      <c r="D44" s="123">
        <f t="shared" si="2"/>
        <v>27.759288394045747</v>
      </c>
      <c r="E44" s="37">
        <v>8</v>
      </c>
      <c r="F44" s="124" t="str">
        <f t="shared" si="3"/>
        <v>Rioja, La</v>
      </c>
      <c r="G44" s="139">
        <f t="shared" si="3"/>
        <v>13.097872724809177</v>
      </c>
      <c r="H44" s="4"/>
      <c r="I44" s="26"/>
      <c r="J44" s="26"/>
      <c r="K44" s="26"/>
      <c r="L44" s="26"/>
      <c r="M44" s="26"/>
      <c r="N44" s="26"/>
      <c r="O44" s="26"/>
      <c r="P44" s="26"/>
    </row>
    <row r="45" spans="1:16" ht="10.5" customHeight="1" x14ac:dyDescent="0.2">
      <c r="A45" s="57"/>
      <c r="B45" s="25">
        <f>_xlfn.RANK.EQ(G20,G$12:G$29,1)+COUNTIF(G$12:G20,G20)-1</f>
        <v>12</v>
      </c>
      <c r="C45" s="135" t="str">
        <f t="shared" si="1"/>
        <v>Cataluña</v>
      </c>
      <c r="D45" s="123">
        <f t="shared" si="2"/>
        <v>17.406766797860886</v>
      </c>
      <c r="E45" s="37">
        <v>9</v>
      </c>
      <c r="F45" s="124" t="str">
        <f t="shared" si="3"/>
        <v>Cantabria</v>
      </c>
      <c r="G45" s="139">
        <f t="shared" si="3"/>
        <v>13.161743199766013</v>
      </c>
      <c r="H45" s="4"/>
      <c r="I45" s="26"/>
      <c r="J45" s="26"/>
      <c r="K45" s="26"/>
      <c r="L45" s="26"/>
      <c r="M45" s="26"/>
      <c r="N45" s="26"/>
      <c r="O45" s="26"/>
      <c r="P45" s="26"/>
    </row>
    <row r="46" spans="1:16" ht="10.5" customHeight="1" x14ac:dyDescent="0.2">
      <c r="A46" s="57"/>
      <c r="B46" s="25">
        <f>_xlfn.RANK.EQ(G21,G$12:G$29,1)+COUNTIF(G$12:G21,G21)-1</f>
        <v>3</v>
      </c>
      <c r="C46" s="135" t="str">
        <f t="shared" si="1"/>
        <v>Comunitat Valenciana</v>
      </c>
      <c r="D46" s="123">
        <f t="shared" si="2"/>
        <v>8.7358043179832769</v>
      </c>
      <c r="E46" s="37">
        <v>10</v>
      </c>
      <c r="F46" s="124" t="str">
        <f t="shared" si="3"/>
        <v>Galicia</v>
      </c>
      <c r="G46" s="139">
        <f t="shared" si="3"/>
        <v>13.666889542096122</v>
      </c>
      <c r="H46" s="4"/>
      <c r="I46" s="26"/>
      <c r="J46" s="26"/>
      <c r="K46" s="26"/>
      <c r="L46" s="141"/>
      <c r="M46" s="26"/>
      <c r="N46" s="26"/>
      <c r="O46" s="26"/>
      <c r="P46" s="26"/>
    </row>
    <row r="47" spans="1:16" ht="10.5" customHeight="1" x14ac:dyDescent="0.2">
      <c r="B47" s="25">
        <f>_xlfn.RANK.EQ(G22,G$12:G$29,1)+COUNTIF(G$12:G22,G22)-1</f>
        <v>18</v>
      </c>
      <c r="C47" s="135" t="str">
        <f t="shared" si="1"/>
        <v>Extremadura</v>
      </c>
      <c r="D47" s="123">
        <f t="shared" si="2"/>
        <v>31.578095058163072</v>
      </c>
      <c r="E47" s="37">
        <v>11</v>
      </c>
      <c r="F47" s="124" t="str">
        <f t="shared" si="3"/>
        <v>Navarra, Comunidad Foral de</v>
      </c>
      <c r="G47" s="139">
        <f t="shared" si="3"/>
        <v>16.153141424369544</v>
      </c>
      <c r="H47" s="4"/>
      <c r="I47" s="26"/>
      <c r="J47" s="26"/>
      <c r="K47" s="26"/>
      <c r="L47" s="141"/>
      <c r="M47" s="26"/>
      <c r="N47" s="26"/>
      <c r="O47" s="26"/>
      <c r="P47" s="26"/>
    </row>
    <row r="48" spans="1:16" ht="10.5" customHeight="1" x14ac:dyDescent="0.2">
      <c r="B48" s="25">
        <f>_xlfn.RANK.EQ(G23,G$12:G$29,1)+COUNTIF(G$12:G23,G23)-1</f>
        <v>10</v>
      </c>
      <c r="C48" s="135" t="str">
        <f t="shared" si="1"/>
        <v>Galicia</v>
      </c>
      <c r="D48" s="123">
        <f t="shared" si="2"/>
        <v>13.666889542096122</v>
      </c>
      <c r="E48" s="37">
        <v>12</v>
      </c>
      <c r="F48" s="124" t="str">
        <f t="shared" si="3"/>
        <v>Cataluña</v>
      </c>
      <c r="G48" s="139">
        <f t="shared" si="3"/>
        <v>17.406766797860886</v>
      </c>
      <c r="H48" s="4"/>
      <c r="I48" s="26"/>
      <c r="J48" s="26"/>
      <c r="K48" s="26"/>
      <c r="L48" s="141"/>
      <c r="M48" s="26"/>
      <c r="N48" s="26"/>
      <c r="O48" s="26"/>
      <c r="P48" s="26"/>
    </row>
    <row r="49" spans="1:16" ht="10.5" customHeight="1" x14ac:dyDescent="0.2">
      <c r="B49" s="25">
        <f>_xlfn.RANK.EQ(G24,G$12:G$29,1)+COUNTIF(G$12:G24,G24)-1</f>
        <v>7</v>
      </c>
      <c r="C49" s="135" t="str">
        <f t="shared" si="1"/>
        <v>Madrid, Comunidad de</v>
      </c>
      <c r="D49" s="123">
        <f t="shared" si="2"/>
        <v>11.045874136450305</v>
      </c>
      <c r="E49" s="37">
        <v>13</v>
      </c>
      <c r="F49" s="124" t="str">
        <f t="shared" si="3"/>
        <v>País Vasco</v>
      </c>
      <c r="G49" s="139">
        <f t="shared" si="3"/>
        <v>17.576126598329012</v>
      </c>
      <c r="H49" s="4"/>
      <c r="I49" s="26"/>
      <c r="J49" s="26"/>
      <c r="K49" s="26"/>
      <c r="L49" s="141"/>
      <c r="M49" s="26"/>
      <c r="N49" s="26"/>
      <c r="O49" s="26"/>
      <c r="P49" s="26"/>
    </row>
    <row r="50" spans="1:16" ht="10.5" customHeight="1" x14ac:dyDescent="0.2">
      <c r="B50" s="25">
        <f>_xlfn.RANK.EQ(G25,G$12:G$29,1)+COUNTIF(G$12:G25,G25)-1</f>
        <v>1</v>
      </c>
      <c r="C50" s="135" t="str">
        <f t="shared" si="1"/>
        <v>Murcia, Región de</v>
      </c>
      <c r="D50" s="123">
        <f t="shared" si="2"/>
        <v>7.5372676009156381</v>
      </c>
      <c r="E50" s="37">
        <v>14</v>
      </c>
      <c r="F50" s="124" t="str">
        <f t="shared" si="3"/>
        <v>Asturias, Principado de</v>
      </c>
      <c r="G50" s="139">
        <f t="shared" si="3"/>
        <v>23.235073225685316</v>
      </c>
      <c r="H50" s="4"/>
      <c r="I50" s="26"/>
      <c r="J50" s="26"/>
      <c r="K50" s="26"/>
      <c r="L50" s="141"/>
      <c r="M50" s="26"/>
      <c r="N50" s="26"/>
      <c r="O50" s="26"/>
      <c r="P50" s="26"/>
    </row>
    <row r="51" spans="1:16" ht="10.5" customHeight="1" x14ac:dyDescent="0.2">
      <c r="B51" s="25">
        <f>_xlfn.RANK.EQ(G26,G$12:G$29,1)+COUNTIF(G$12:G26,G26)-1</f>
        <v>11</v>
      </c>
      <c r="C51" s="135" t="str">
        <f t="shared" si="1"/>
        <v>Navarra, Comunidad Foral de</v>
      </c>
      <c r="D51" s="123">
        <f t="shared" si="2"/>
        <v>16.153141424369544</v>
      </c>
      <c r="E51" s="37">
        <v>15</v>
      </c>
      <c r="F51" s="124" t="str">
        <f t="shared" si="3"/>
        <v>Aragón</v>
      </c>
      <c r="G51" s="139">
        <f t="shared" si="3"/>
        <v>23.717942107596961</v>
      </c>
      <c r="H51" s="4"/>
      <c r="I51" s="26"/>
      <c r="J51" s="26"/>
      <c r="K51" s="26"/>
      <c r="L51" s="141"/>
      <c r="M51" s="26"/>
      <c r="N51" s="26"/>
      <c r="O51" s="26"/>
      <c r="P51" s="26"/>
    </row>
    <row r="52" spans="1:16" ht="10.5" customHeight="1" x14ac:dyDescent="0.2">
      <c r="B52" s="25">
        <f>_xlfn.RANK.EQ(G27,G$12:G$29,1)+COUNTIF(G$12:G27,G27)-1</f>
        <v>13</v>
      </c>
      <c r="C52" s="135" t="str">
        <f t="shared" si="1"/>
        <v>País Vasco</v>
      </c>
      <c r="D52" s="123">
        <f t="shared" si="2"/>
        <v>17.576126598329012</v>
      </c>
      <c r="E52" s="37">
        <v>16</v>
      </c>
      <c r="F52" s="124" t="str">
        <f t="shared" si="3"/>
        <v>Castilla y León</v>
      </c>
      <c r="G52" s="139">
        <f t="shared" si="3"/>
        <v>26.410421607197524</v>
      </c>
      <c r="H52" s="4"/>
      <c r="I52" s="26"/>
      <c r="J52" s="26"/>
      <c r="K52" s="26"/>
      <c r="L52" s="141"/>
      <c r="M52" s="26"/>
      <c r="N52" s="26"/>
      <c r="O52" s="26"/>
      <c r="P52" s="26"/>
    </row>
    <row r="53" spans="1:16" ht="10.5" customHeight="1" x14ac:dyDescent="0.2">
      <c r="B53" s="25">
        <f>_xlfn.RANK.EQ(G28,G$12:G$29,1)+COUNTIF(G$12:G28,G28)-1</f>
        <v>8</v>
      </c>
      <c r="C53" s="135" t="str">
        <f t="shared" ref="C53:C54" si="4">B28</f>
        <v>Rioja, La</v>
      </c>
      <c r="D53" s="123">
        <f t="shared" ref="D53:D54" si="5">G28</f>
        <v>13.097872724809177</v>
      </c>
      <c r="E53" s="37">
        <v>17</v>
      </c>
      <c r="F53" s="124" t="str">
        <f t="shared" ref="F53:G54" si="6">VLOOKUP($E53,$B$36:$D$54,MATCH(F$36,$B$36:$D$36,0),FALSE)</f>
        <v>Castilla - La Mancha</v>
      </c>
      <c r="G53" s="139">
        <f t="shared" si="6"/>
        <v>27.759288394045747</v>
      </c>
      <c r="H53" s="4"/>
      <c r="I53" s="26"/>
      <c r="J53" s="26"/>
      <c r="K53" s="26"/>
      <c r="L53" s="141"/>
      <c r="M53" s="26"/>
      <c r="N53" s="26"/>
      <c r="O53" s="26"/>
      <c r="P53" s="26"/>
    </row>
    <row r="54" spans="1:16" ht="10.5" customHeight="1" x14ac:dyDescent="0.2">
      <c r="B54" s="25">
        <f>_xlfn.RANK.EQ(G29,G$12:G$29,1)+COUNTIF(G$12:G29,G29)-1</f>
        <v>2</v>
      </c>
      <c r="C54" s="135" t="str">
        <f t="shared" si="4"/>
        <v>Ceuta y Melilla</v>
      </c>
      <c r="D54" s="123">
        <f t="shared" si="5"/>
        <v>8.2321465322082741</v>
      </c>
      <c r="E54" s="37">
        <v>18</v>
      </c>
      <c r="F54" s="124" t="str">
        <f t="shared" si="6"/>
        <v>Extremadura</v>
      </c>
      <c r="G54" s="139">
        <f t="shared" si="6"/>
        <v>31.578095058163072</v>
      </c>
      <c r="H54" s="26"/>
      <c r="I54" s="26"/>
      <c r="J54" s="26"/>
      <c r="K54" s="141"/>
      <c r="L54" s="26"/>
      <c r="M54" s="26"/>
      <c r="N54" s="26"/>
      <c r="O54" s="26"/>
    </row>
    <row r="55" spans="1:16" ht="10.5" customHeight="1" x14ac:dyDescent="0.2">
      <c r="A55" s="26"/>
      <c r="B55" s="25"/>
      <c r="C55" s="135"/>
      <c r="D55" s="123"/>
      <c r="E55" s="37"/>
      <c r="F55" s="124"/>
      <c r="G55" s="139"/>
      <c r="H55" s="26"/>
      <c r="I55" s="26"/>
      <c r="J55" s="26"/>
      <c r="K55" s="141"/>
      <c r="L55" s="26"/>
      <c r="M55" s="26"/>
      <c r="N55" s="26"/>
      <c r="O55" s="26"/>
    </row>
    <row r="56" spans="1:16" ht="10.5" customHeight="1" x14ac:dyDescent="0.2">
      <c r="A56" s="26"/>
      <c r="B56" s="25"/>
      <c r="C56" s="135"/>
      <c r="D56" s="123"/>
      <c r="E56" s="37"/>
      <c r="F56" s="124"/>
      <c r="G56" s="139"/>
      <c r="H56" s="26"/>
      <c r="I56" s="26"/>
      <c r="J56" s="26"/>
      <c r="K56" s="141"/>
      <c r="L56" s="26"/>
      <c r="M56" s="26"/>
      <c r="N56" s="26"/>
      <c r="O56" s="26"/>
    </row>
    <row r="57" spans="1:16" ht="10.5" customHeight="1" x14ac:dyDescent="0.2">
      <c r="A57" s="26"/>
      <c r="B57" s="25"/>
      <c r="C57" s="135"/>
      <c r="D57" s="123"/>
      <c r="E57" s="37"/>
      <c r="F57" s="139"/>
      <c r="H57" s="26"/>
      <c r="I57" s="26"/>
      <c r="J57" s="26"/>
      <c r="K57" s="141"/>
      <c r="L57" s="26"/>
      <c r="M57" s="26"/>
      <c r="N57" s="26"/>
      <c r="O57" s="26"/>
    </row>
    <row r="58" spans="1:16" ht="10.5" customHeight="1" x14ac:dyDescent="0.2">
      <c r="A58" s="26"/>
      <c r="B58" s="25"/>
      <c r="C58" s="135"/>
      <c r="D58" s="123"/>
      <c r="E58" s="37"/>
      <c r="F58" s="139"/>
      <c r="H58" s="26"/>
      <c r="I58" s="26"/>
      <c r="J58" s="26"/>
      <c r="K58" s="141"/>
      <c r="L58" s="26"/>
      <c r="M58" s="26"/>
      <c r="N58" s="26"/>
      <c r="O58" s="26"/>
    </row>
    <row r="59" spans="1:16" ht="10.5" customHeight="1" x14ac:dyDescent="0.2">
      <c r="A59" s="26"/>
      <c r="B59" s="25"/>
      <c r="C59" s="135"/>
      <c r="D59" s="123"/>
      <c r="E59" s="37"/>
      <c r="F59" s="139"/>
      <c r="G59" s="32"/>
      <c r="I59" s="26"/>
      <c r="J59" s="26"/>
      <c r="K59" s="141"/>
      <c r="L59" s="26"/>
      <c r="M59" s="26"/>
      <c r="N59" s="26"/>
      <c r="O59" s="26"/>
    </row>
    <row r="60" spans="1:16" ht="10.5" customHeight="1" x14ac:dyDescent="0.2">
      <c r="A60" s="26"/>
      <c r="B60" s="25"/>
      <c r="C60" s="135"/>
      <c r="D60" s="123"/>
      <c r="E60" s="37"/>
      <c r="F60" s="139"/>
      <c r="G60" s="32"/>
      <c r="I60" s="26"/>
      <c r="J60" s="26"/>
      <c r="K60" s="141"/>
      <c r="L60" s="26"/>
      <c r="M60" s="26"/>
      <c r="N60" s="26"/>
      <c r="O60" s="26"/>
    </row>
    <row r="61" spans="1:16" ht="10.5" customHeight="1" x14ac:dyDescent="0.2">
      <c r="A61" s="26"/>
      <c r="B61" s="25"/>
      <c r="C61" s="135"/>
      <c r="D61" s="123"/>
      <c r="E61" s="37"/>
      <c r="F61" s="139"/>
      <c r="G61" s="32"/>
      <c r="I61" s="26"/>
      <c r="J61" s="26"/>
      <c r="K61" s="141"/>
      <c r="L61" s="26"/>
      <c r="M61" s="26"/>
      <c r="N61" s="26"/>
      <c r="O61" s="26"/>
    </row>
    <row r="62" spans="1:16" ht="10.5" customHeight="1" x14ac:dyDescent="0.2">
      <c r="A62" s="26"/>
      <c r="B62" s="25"/>
      <c r="C62" s="135"/>
      <c r="D62" s="123"/>
      <c r="E62" s="37"/>
      <c r="F62" s="139"/>
      <c r="G62" s="32"/>
      <c r="I62" s="26"/>
      <c r="J62" s="26"/>
      <c r="K62" s="141"/>
      <c r="L62" s="26"/>
      <c r="M62" s="26"/>
      <c r="N62" s="26"/>
      <c r="O62" s="26"/>
    </row>
    <row r="63" spans="1:16" ht="10.5" customHeight="1" x14ac:dyDescent="0.2">
      <c r="A63" s="26"/>
      <c r="B63" s="25"/>
      <c r="C63" s="135"/>
      <c r="D63" s="123"/>
      <c r="E63" s="37"/>
      <c r="F63" s="139"/>
      <c r="G63" s="32"/>
      <c r="I63" s="26"/>
      <c r="J63" s="26"/>
      <c r="K63" s="141"/>
      <c r="L63" s="26"/>
      <c r="M63" s="26"/>
      <c r="N63" s="26"/>
      <c r="O63" s="26"/>
    </row>
    <row r="64" spans="1:16" ht="10.5" customHeight="1" x14ac:dyDescent="0.2">
      <c r="A64" s="26"/>
      <c r="B64" s="25"/>
      <c r="C64" s="135"/>
      <c r="D64" s="123"/>
      <c r="E64" s="37"/>
      <c r="F64" s="139"/>
      <c r="G64" s="32"/>
      <c r="I64" s="26"/>
      <c r="J64" s="26"/>
      <c r="K64" s="141"/>
      <c r="L64" s="26"/>
      <c r="M64" s="26"/>
      <c r="N64" s="26"/>
      <c r="O64" s="26"/>
    </row>
    <row r="65" spans="1:15" ht="10.5" customHeight="1" x14ac:dyDescent="0.2">
      <c r="A65" s="26"/>
      <c r="B65" s="25"/>
      <c r="C65" s="135"/>
      <c r="D65" s="123"/>
      <c r="E65" s="37"/>
      <c r="F65" s="139"/>
      <c r="G65" s="32"/>
      <c r="I65" s="26"/>
      <c r="J65" s="26"/>
      <c r="K65" s="141"/>
      <c r="L65" s="26"/>
      <c r="M65" s="26"/>
      <c r="N65" s="26"/>
      <c r="O65" s="26"/>
    </row>
    <row r="66" spans="1:15" ht="10.5" customHeight="1" x14ac:dyDescent="0.2">
      <c r="A66" s="26"/>
      <c r="B66" s="25"/>
      <c r="C66" s="135"/>
      <c r="D66" s="123"/>
      <c r="E66" s="37"/>
      <c r="F66" s="139"/>
      <c r="G66" s="32"/>
      <c r="I66" s="26"/>
      <c r="J66" s="26"/>
      <c r="K66" s="141"/>
      <c r="L66" s="26"/>
      <c r="M66" s="26"/>
      <c r="N66" s="26"/>
      <c r="O66" s="26"/>
    </row>
    <row r="67" spans="1:15" ht="10.5" customHeight="1" x14ac:dyDescent="0.2">
      <c r="A67" s="26"/>
      <c r="B67" s="25"/>
      <c r="C67" s="135"/>
      <c r="D67" s="123"/>
      <c r="E67" s="37"/>
      <c r="F67" s="139"/>
      <c r="G67" s="32"/>
      <c r="I67" s="26"/>
      <c r="J67" s="26"/>
      <c r="K67" s="141"/>
      <c r="L67" s="26"/>
      <c r="M67" s="26"/>
      <c r="N67" s="26"/>
      <c r="O67" s="26"/>
    </row>
    <row r="68" spans="1:15" ht="10.5" customHeight="1" x14ac:dyDescent="0.2">
      <c r="A68" s="26"/>
      <c r="B68" s="32"/>
      <c r="C68" s="32"/>
      <c r="D68" s="32"/>
      <c r="E68" s="32"/>
      <c r="F68" s="32"/>
      <c r="G68" s="32"/>
      <c r="I68" s="26"/>
      <c r="J68" s="26"/>
      <c r="K68" s="141"/>
      <c r="L68" s="26"/>
      <c r="M68" s="26"/>
      <c r="N68" s="26"/>
      <c r="O68" s="26"/>
    </row>
    <row r="69" spans="1:15" ht="10.5" customHeight="1" x14ac:dyDescent="0.2">
      <c r="I69" s="26"/>
      <c r="J69" s="26"/>
      <c r="K69" s="141"/>
      <c r="L69" s="26"/>
      <c r="M69" s="26"/>
      <c r="N69" s="26"/>
      <c r="O69" s="26"/>
    </row>
    <row r="70" spans="1:15" ht="10.5" customHeight="1" x14ac:dyDescent="0.2">
      <c r="I70" s="26"/>
      <c r="J70" s="26"/>
      <c r="K70" s="141"/>
      <c r="L70" s="26"/>
      <c r="M70" s="26"/>
      <c r="N70" s="26"/>
      <c r="O70" s="26"/>
    </row>
    <row r="71" spans="1:15" ht="10.5" customHeight="1" x14ac:dyDescent="0.2">
      <c r="I71" s="26"/>
      <c r="J71" s="26"/>
      <c r="K71" s="141"/>
      <c r="L71" s="26"/>
      <c r="M71" s="26"/>
      <c r="N71" s="26"/>
      <c r="O71" s="26"/>
    </row>
    <row r="72" spans="1:15" ht="10.5" customHeight="1" x14ac:dyDescent="0.2">
      <c r="I72" s="26"/>
      <c r="J72" s="26"/>
      <c r="K72" s="141"/>
      <c r="L72" s="141"/>
      <c r="M72" s="141"/>
      <c r="N72" s="141"/>
      <c r="O72" s="26"/>
    </row>
    <row r="73" spans="1:15" ht="10.5" customHeight="1" x14ac:dyDescent="0.2">
      <c r="I73" s="26"/>
      <c r="J73" s="26"/>
      <c r="K73" s="141"/>
      <c r="L73" s="141"/>
      <c r="M73" s="141"/>
      <c r="N73" s="141"/>
      <c r="O73" s="26"/>
    </row>
    <row r="74" spans="1:15" ht="10.5" customHeight="1" x14ac:dyDescent="0.2">
      <c r="I74" s="26"/>
      <c r="J74" s="26"/>
      <c r="K74" s="141"/>
      <c r="L74" s="141"/>
      <c r="M74" s="141"/>
      <c r="N74" s="141"/>
      <c r="O74" s="26"/>
    </row>
    <row r="75" spans="1:15" ht="10.5" customHeight="1" x14ac:dyDescent="0.2">
      <c r="I75" s="26"/>
      <c r="J75" s="26"/>
      <c r="K75" s="141"/>
      <c r="L75" s="26"/>
      <c r="M75" s="26"/>
      <c r="N75" s="26"/>
      <c r="O75" s="26"/>
    </row>
    <row r="76" spans="1:15" ht="10.5" customHeight="1" x14ac:dyDescent="0.2">
      <c r="I76" s="26"/>
      <c r="J76" s="26"/>
      <c r="K76" s="141"/>
      <c r="L76" s="26"/>
      <c r="M76" s="26"/>
      <c r="N76" s="26"/>
      <c r="O76" s="26"/>
    </row>
    <row r="77" spans="1:15" ht="10.5" customHeight="1" x14ac:dyDescent="0.2">
      <c r="I77" s="26"/>
      <c r="J77" s="26"/>
      <c r="K77" s="141"/>
      <c r="L77" s="26"/>
      <c r="M77" s="26"/>
      <c r="N77" s="26"/>
      <c r="O77" s="26"/>
    </row>
    <row r="78" spans="1:15" ht="10.5" customHeight="1" x14ac:dyDescent="0.2">
      <c r="I78" s="26"/>
      <c r="J78" s="26"/>
      <c r="K78" s="141"/>
      <c r="L78" s="26"/>
      <c r="M78" s="26"/>
      <c r="N78" s="26"/>
      <c r="O78" s="26"/>
    </row>
    <row r="79" spans="1:15" ht="10.5" customHeight="1" x14ac:dyDescent="0.2">
      <c r="I79" s="26"/>
      <c r="J79" s="26"/>
      <c r="K79" s="141"/>
      <c r="L79" s="26"/>
      <c r="M79" s="26"/>
      <c r="N79" s="26"/>
      <c r="O79" s="26"/>
    </row>
    <row r="80" spans="1:15" ht="10.5" customHeight="1" x14ac:dyDescent="0.2">
      <c r="I80" s="26"/>
      <c r="J80" s="26"/>
      <c r="K80" s="141"/>
      <c r="L80" s="26"/>
      <c r="M80" s="26"/>
      <c r="N80" s="26"/>
      <c r="O80" s="26"/>
    </row>
    <row r="81" spans="9:15" ht="10.5" customHeight="1" x14ac:dyDescent="0.2">
      <c r="I81" s="26"/>
      <c r="J81" s="26"/>
      <c r="K81" s="141"/>
      <c r="L81" s="26"/>
      <c r="M81" s="26"/>
      <c r="N81" s="26"/>
      <c r="O81" s="26"/>
    </row>
    <row r="82" spans="9:15" ht="10.5" customHeight="1" x14ac:dyDescent="0.2">
      <c r="I82" s="26"/>
      <c r="J82" s="26"/>
      <c r="K82" s="141"/>
      <c r="L82" s="26"/>
      <c r="M82" s="26"/>
      <c r="N82" s="26"/>
      <c r="O82" s="26"/>
    </row>
    <row r="83" spans="9:15" ht="10.5" customHeight="1" x14ac:dyDescent="0.2">
      <c r="I83" s="26"/>
      <c r="J83" s="26"/>
      <c r="K83" s="141"/>
      <c r="L83" s="26"/>
      <c r="M83" s="26"/>
      <c r="N83" s="26"/>
      <c r="O83" s="26"/>
    </row>
    <row r="84" spans="9:15" ht="10.5" customHeight="1" x14ac:dyDescent="0.2">
      <c r="I84" s="26"/>
      <c r="J84" s="26"/>
      <c r="K84" s="141"/>
      <c r="L84" s="26"/>
      <c r="M84" s="26"/>
      <c r="N84" s="26"/>
      <c r="O84" s="26"/>
    </row>
    <row r="85" spans="9:15" ht="10.5" customHeight="1" x14ac:dyDescent="0.2">
      <c r="I85" s="26"/>
      <c r="J85" s="26"/>
      <c r="K85" s="141"/>
      <c r="L85" s="26"/>
      <c r="M85" s="26"/>
      <c r="N85" s="26"/>
      <c r="O85" s="26"/>
    </row>
    <row r="86" spans="9:15" ht="10.5" customHeight="1" x14ac:dyDescent="0.2">
      <c r="I86" s="26"/>
      <c r="J86" s="26"/>
      <c r="K86" s="141"/>
      <c r="L86" s="26"/>
      <c r="M86" s="26"/>
      <c r="N86" s="26"/>
      <c r="O86" s="26"/>
    </row>
    <row r="87" spans="9:15" ht="10.5" customHeight="1" x14ac:dyDescent="0.2">
      <c r="I87" s="26"/>
      <c r="J87" s="26"/>
      <c r="K87" s="141"/>
      <c r="L87" s="26"/>
      <c r="M87" s="26"/>
      <c r="N87" s="26"/>
      <c r="O87" s="26"/>
    </row>
    <row r="88" spans="9:15" ht="10.5" customHeight="1" x14ac:dyDescent="0.2">
      <c r="I88" s="26"/>
      <c r="J88" s="26"/>
      <c r="K88" s="141"/>
      <c r="L88" s="26"/>
      <c r="M88" s="26"/>
      <c r="N88" s="26"/>
      <c r="O88" s="26"/>
    </row>
    <row r="89" spans="9:15" ht="10.5" customHeight="1" x14ac:dyDescent="0.2">
      <c r="I89" s="26"/>
      <c r="J89" s="26"/>
      <c r="K89" s="141"/>
      <c r="L89" s="26"/>
      <c r="M89" s="26"/>
      <c r="N89" s="26"/>
      <c r="O89" s="26"/>
    </row>
    <row r="90" spans="9:15" ht="10.5" customHeight="1" x14ac:dyDescent="0.2">
      <c r="I90" s="26"/>
      <c r="J90" s="26"/>
      <c r="K90" s="141"/>
      <c r="L90" s="26"/>
      <c r="M90" s="26"/>
      <c r="N90" s="26"/>
      <c r="O90" s="26"/>
    </row>
    <row r="91" spans="9:15" ht="10.5" customHeight="1" x14ac:dyDescent="0.2">
      <c r="I91" s="26"/>
      <c r="J91" s="26"/>
      <c r="K91" s="141"/>
      <c r="L91" s="26"/>
      <c r="M91" s="26"/>
      <c r="N91" s="26"/>
      <c r="O91" s="26"/>
    </row>
    <row r="92" spans="9:15" ht="10.5" customHeight="1" x14ac:dyDescent="0.2">
      <c r="I92" s="26"/>
      <c r="J92" s="26"/>
      <c r="K92" s="141"/>
      <c r="L92" s="26"/>
      <c r="M92" s="26"/>
      <c r="N92" s="26"/>
      <c r="O92" s="26"/>
    </row>
    <row r="93" spans="9:15" ht="10.5" customHeight="1" x14ac:dyDescent="0.2">
      <c r="I93" s="26"/>
      <c r="J93" s="26"/>
      <c r="K93" s="141"/>
      <c r="L93" s="26"/>
      <c r="M93" s="26"/>
      <c r="N93" s="26"/>
      <c r="O93" s="26"/>
    </row>
    <row r="94" spans="9:15" ht="10.5" customHeight="1" x14ac:dyDescent="0.2">
      <c r="I94" s="26"/>
      <c r="J94" s="26"/>
      <c r="K94" s="141"/>
      <c r="L94" s="26"/>
      <c r="M94" s="26"/>
      <c r="N94" s="26"/>
      <c r="O94" s="26"/>
    </row>
    <row r="95" spans="9:15" ht="10.5" customHeight="1" x14ac:dyDescent="0.2">
      <c r="I95" s="26"/>
      <c r="J95" s="26"/>
      <c r="K95" s="141"/>
      <c r="L95" s="26"/>
      <c r="M95" s="26"/>
      <c r="N95" s="26"/>
      <c r="O95" s="26"/>
    </row>
    <row r="96" spans="9:15" ht="10.5" customHeight="1" x14ac:dyDescent="0.2">
      <c r="I96" s="26"/>
      <c r="J96" s="26"/>
      <c r="K96" s="141"/>
      <c r="L96" s="26"/>
      <c r="M96" s="26"/>
      <c r="N96" s="26"/>
      <c r="O96" s="26"/>
    </row>
    <row r="97" spans="2:15" ht="10.5" customHeight="1" x14ac:dyDescent="0.2">
      <c r="I97" s="26"/>
      <c r="J97" s="26"/>
      <c r="K97" s="141"/>
      <c r="L97" s="26"/>
      <c r="M97" s="26"/>
      <c r="N97" s="26"/>
      <c r="O97" s="26"/>
    </row>
    <row r="98" spans="2:15" ht="10.5" customHeight="1" x14ac:dyDescent="0.2">
      <c r="G98" s="57"/>
      <c r="K98" s="148"/>
    </row>
    <row r="99" spans="2:15" ht="10.5" customHeight="1" x14ac:dyDescent="0.2">
      <c r="G99" s="57"/>
      <c r="K99" s="148"/>
    </row>
    <row r="100" spans="2:15" ht="10.5" customHeight="1" x14ac:dyDescent="0.2">
      <c r="B100" s="9"/>
      <c r="E100" s="9"/>
      <c r="F100" s="9"/>
      <c r="G100" s="57"/>
      <c r="K100" s="148"/>
    </row>
    <row r="101" spans="2:15" ht="10.5" customHeight="1" x14ac:dyDescent="0.2">
      <c r="B101" s="9"/>
      <c r="E101" s="9"/>
      <c r="F101" s="116"/>
      <c r="G101" s="57"/>
      <c r="K101" s="148"/>
    </row>
    <row r="102" spans="2:15" ht="10.5" customHeight="1" x14ac:dyDescent="0.2">
      <c r="B102" s="9"/>
      <c r="E102" s="131"/>
      <c r="F102" s="9"/>
      <c r="K102" s="148"/>
    </row>
    <row r="103" spans="2:15" ht="10.5" customHeight="1" x14ac:dyDescent="0.2">
      <c r="B103" s="9"/>
      <c r="E103" s="131"/>
      <c r="F103" s="9"/>
      <c r="K103" s="148"/>
    </row>
    <row r="104" spans="2:15" ht="10.5" customHeight="1" x14ac:dyDescent="0.2">
      <c r="B104" s="9"/>
      <c r="E104" s="9"/>
      <c r="F104" s="148"/>
      <c r="K104" s="148"/>
    </row>
    <row r="105" spans="2:15" ht="10.5" customHeight="1" x14ac:dyDescent="0.2">
      <c r="B105" s="9"/>
      <c r="E105" s="9"/>
      <c r="F105" s="148"/>
      <c r="K105" s="148"/>
    </row>
    <row r="106" spans="2:15" ht="10.5" customHeight="1" x14ac:dyDescent="0.2">
      <c r="B106" s="9"/>
      <c r="E106" s="9"/>
      <c r="F106" s="148"/>
      <c r="K106" s="148"/>
    </row>
    <row r="107" spans="2:15" ht="10.5" customHeight="1" x14ac:dyDescent="0.2">
      <c r="F107" s="148"/>
      <c r="K107" s="148"/>
    </row>
    <row r="108" spans="2:15" ht="10.5" customHeight="1" x14ac:dyDescent="0.2">
      <c r="B108" s="9"/>
      <c r="F108" s="148"/>
      <c r="K108" s="148"/>
    </row>
    <row r="109" spans="2:15" ht="10.5" customHeight="1" x14ac:dyDescent="0.2">
      <c r="B109" s="9"/>
      <c r="F109" s="148"/>
      <c r="K109" s="148"/>
    </row>
    <row r="110" spans="2:15" ht="10.5" customHeight="1" x14ac:dyDescent="0.2">
      <c r="B110" s="9"/>
      <c r="F110" s="148"/>
      <c r="K110" s="148"/>
    </row>
    <row r="111" spans="2:15" ht="10.5" customHeight="1" x14ac:dyDescent="0.2">
      <c r="B111" s="9"/>
      <c r="F111" s="148"/>
      <c r="K111" s="148"/>
    </row>
    <row r="112" spans="2:15" ht="10.5" customHeight="1" x14ac:dyDescent="0.2">
      <c r="B112" s="9"/>
      <c r="F112" s="148"/>
      <c r="K112" s="148"/>
    </row>
    <row r="113" spans="2:11" ht="10.5" customHeight="1" x14ac:dyDescent="0.2">
      <c r="B113" s="9"/>
      <c r="K113" s="148"/>
    </row>
    <row r="114" spans="2:11" ht="10.5" customHeight="1" x14ac:dyDescent="0.2">
      <c r="B114" s="9"/>
    </row>
    <row r="115" spans="2:11" ht="10.5" customHeight="1" x14ac:dyDescent="0.2"/>
    <row r="116" spans="2:11" ht="10.5" customHeight="1" x14ac:dyDescent="0.2"/>
    <row r="117" spans="2:11" ht="10.5" customHeight="1" x14ac:dyDescent="0.2"/>
    <row r="118" spans="2:11" ht="10.5" customHeight="1" x14ac:dyDescent="0.2"/>
    <row r="119" spans="2:11" ht="10.5" customHeight="1" x14ac:dyDescent="0.2"/>
    <row r="120" spans="2:11" ht="10.5" customHeight="1" x14ac:dyDescent="0.2"/>
    <row r="121" spans="2:11" ht="10.5" customHeight="1" x14ac:dyDescent="0.2">
      <c r="H121" s="26"/>
      <c r="I121" s="26"/>
    </row>
    <row r="122" spans="2:11" ht="10.5" customHeight="1" x14ac:dyDescent="0.2">
      <c r="H122" s="26"/>
      <c r="I122" s="26"/>
    </row>
    <row r="123" spans="2:11" ht="10.5" customHeight="1" x14ac:dyDescent="0.2">
      <c r="H123" s="26"/>
      <c r="I123" s="26"/>
    </row>
    <row r="124" spans="2:11" ht="10.5" customHeight="1" x14ac:dyDescent="0.2">
      <c r="H124" s="26"/>
      <c r="I124" s="26"/>
    </row>
    <row r="125" spans="2:11" ht="10.5" customHeight="1" x14ac:dyDescent="0.2"/>
    <row r="126" spans="2:11" ht="10.5" customHeight="1" x14ac:dyDescent="0.2"/>
    <row r="127" spans="2:11" ht="10.5" customHeight="1" x14ac:dyDescent="0.2"/>
    <row r="128" spans="2:11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24">
    <mergeCell ref="B7:G7"/>
    <mergeCell ref="B8:D11"/>
    <mergeCell ref="B27:D27"/>
    <mergeCell ref="B28:D28"/>
    <mergeCell ref="G8:G11"/>
    <mergeCell ref="F8:F11"/>
    <mergeCell ref="E8:E11"/>
    <mergeCell ref="B16:D16"/>
    <mergeCell ref="B17:D17"/>
    <mergeCell ref="B18:D18"/>
    <mergeCell ref="B12:D12"/>
    <mergeCell ref="B13:D13"/>
    <mergeCell ref="B14:D14"/>
    <mergeCell ref="B15:D15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9:D29"/>
  </mergeCells>
  <conditionalFormatting sqref="G12:G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0800-000000000000}"/>
  </hyperlinks>
  <pageMargins left="0.7" right="0.7" top="0.75" bottom="0.75" header="0.3" footer="0.3"/>
  <pageSetup paperSize="9" scale="90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6" width="7.42578125" customWidth="1"/>
  </cols>
  <sheetData>
    <row r="1" spans="1:36" ht="10.5" customHeight="1" x14ac:dyDescent="0.2"/>
    <row r="2" spans="1:36" ht="10.5" customHeight="1" x14ac:dyDescent="0.2">
      <c r="B2" s="31" t="s">
        <v>235</v>
      </c>
      <c r="C2" s="31"/>
      <c r="D2" s="31"/>
      <c r="E2" s="31"/>
      <c r="F2" s="31"/>
    </row>
    <row r="3" spans="1:36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</row>
    <row r="4" spans="1:36" ht="10.5" customHeight="1" x14ac:dyDescent="0.2">
      <c r="A4" s="45"/>
      <c r="B4" s="44" t="str">
        <f>Índice!$B$18</f>
        <v>1.2. DOTACIÓN DE PLAZAS Y HABITACIONES EN CENTROS DE ATENCIÓN A PERSONAS MAYORES</v>
      </c>
      <c r="C4" s="44"/>
      <c r="D4" s="44"/>
      <c r="E4" s="44"/>
      <c r="F4" s="44"/>
      <c r="G4" s="153"/>
    </row>
    <row r="5" spans="1:36" ht="10.5" customHeight="1" x14ac:dyDescent="0.2">
      <c r="A5" s="45"/>
      <c r="B5" s="44" t="str">
        <f>Índice!$B$19</f>
        <v>1.2.1. Plazas en centros de atención a personas mayores</v>
      </c>
      <c r="C5" s="44"/>
      <c r="D5" s="44"/>
      <c r="E5" s="44"/>
      <c r="F5" s="44"/>
      <c r="G5" s="153"/>
      <c r="H5" s="188"/>
    </row>
    <row r="6" spans="1:36" ht="10.5" customHeight="1" x14ac:dyDescent="0.2">
      <c r="A6" s="45"/>
      <c r="B6" s="44"/>
      <c r="C6" s="44"/>
      <c r="D6" s="44"/>
      <c r="E6" s="44"/>
      <c r="F6" s="44"/>
      <c r="G6" s="153"/>
    </row>
    <row r="7" spans="1:36" ht="10.5" customHeight="1" x14ac:dyDescent="0.2">
      <c r="A7" s="54"/>
      <c r="B7" s="494" t="str">
        <f>'Anexo I. Abreviaturas'!$B$38</f>
        <v>Centros de atención a personas mayores</v>
      </c>
      <c r="C7" s="495"/>
      <c r="D7" s="495"/>
      <c r="E7" s="495"/>
      <c r="F7" s="495"/>
      <c r="G7" s="495"/>
      <c r="H7" s="495"/>
      <c r="I7" s="496"/>
    </row>
    <row r="8" spans="1:36" ht="10.5" customHeight="1" x14ac:dyDescent="0.2">
      <c r="B8" s="446" t="str">
        <f>'Anexo I. Abreviaturas'!$B$64</f>
        <v>Modelo de gestión</v>
      </c>
      <c r="C8" s="447"/>
      <c r="D8" s="447"/>
      <c r="E8" s="447"/>
      <c r="F8" s="448"/>
      <c r="G8" s="173" t="str">
        <f>'Anexo II. Términos'!$B$14</f>
        <v>Plazas</v>
      </c>
      <c r="H8" s="176" t="str">
        <f>'Anexo I. Abreviaturas'!$B$32</f>
        <v>Centros</v>
      </c>
      <c r="I8" s="479" t="str">
        <f>'Anexo I. Abreviaturas'!$B$63</f>
        <v>Media</v>
      </c>
      <c r="J8" s="55"/>
      <c r="K8" s="55"/>
      <c r="L8" s="55"/>
      <c r="M8" s="55"/>
      <c r="N8" s="55"/>
      <c r="O8" s="55"/>
    </row>
    <row r="9" spans="1:36" ht="10.5" customHeight="1" x14ac:dyDescent="0.2">
      <c r="B9" s="449"/>
      <c r="C9" s="450"/>
      <c r="D9" s="450"/>
      <c r="E9" s="450"/>
      <c r="F9" s="451"/>
      <c r="G9" s="52" t="str">
        <f>'Anexo I. Abreviaturas'!$B$16</f>
        <v>Núm.</v>
      </c>
      <c r="H9" s="165" t="str">
        <f>'Anexo I. Abreviaturas'!$B$16</f>
        <v>Núm.</v>
      </c>
      <c r="I9" s="480"/>
      <c r="J9" s="55"/>
      <c r="K9" s="55"/>
      <c r="L9" s="55"/>
      <c r="M9" s="55"/>
      <c r="N9" s="55"/>
      <c r="O9" s="55"/>
    </row>
    <row r="10" spans="1:36" ht="10.5" customHeight="1" x14ac:dyDescent="0.2">
      <c r="A10" s="4"/>
      <c r="B10" s="460" t="str">
        <f>'Anexo II. Términos'!$B$46</f>
        <v>Titularidad pública y gestión privada con lucro</v>
      </c>
      <c r="C10" s="461"/>
      <c r="D10" s="461"/>
      <c r="E10" s="461"/>
      <c r="F10" s="462"/>
      <c r="G10" s="103">
        <v>24905</v>
      </c>
      <c r="H10" s="108">
        <v>386</v>
      </c>
      <c r="I10" s="191">
        <f>G10/H10</f>
        <v>64.520725388601036</v>
      </c>
      <c r="J10" s="49"/>
      <c r="K10" s="55"/>
      <c r="L10" s="155"/>
    </row>
    <row r="11" spans="1:36" ht="10.5" customHeight="1" x14ac:dyDescent="0.2">
      <c r="A11" s="4"/>
      <c r="B11" s="440" t="str">
        <f>'Anexo II. Términos'!$B$47</f>
        <v>Titularidad pública y gestión privada sin lucro</v>
      </c>
      <c r="C11" s="441"/>
      <c r="D11" s="441"/>
      <c r="E11" s="441"/>
      <c r="F11" s="442"/>
      <c r="G11" s="103">
        <v>8360</v>
      </c>
      <c r="H11" s="108">
        <v>144</v>
      </c>
      <c r="I11" s="191">
        <f t="shared" ref="I11:I14" si="0">G11/H11</f>
        <v>58.055555555555557</v>
      </c>
      <c r="J11" s="51"/>
      <c r="K11" s="50"/>
      <c r="L11" s="155"/>
    </row>
    <row r="12" spans="1:36" ht="10.5" customHeight="1" x14ac:dyDescent="0.2">
      <c r="A12" s="4"/>
      <c r="B12" s="440" t="str">
        <f>'Anexo II. Términos'!$B$48</f>
        <v>Titularidad y gestión pública</v>
      </c>
      <c r="C12" s="441"/>
      <c r="D12" s="441"/>
      <c r="E12" s="441"/>
      <c r="F12" s="442"/>
      <c r="G12" s="103">
        <v>45867</v>
      </c>
      <c r="H12" s="108">
        <v>623</v>
      </c>
      <c r="I12" s="191">
        <f>G12/H12</f>
        <v>73.62279293739968</v>
      </c>
      <c r="J12" s="49"/>
      <c r="K12" s="48"/>
    </row>
    <row r="13" spans="1:36" ht="10.5" customHeight="1" x14ac:dyDescent="0.2">
      <c r="A13" s="4"/>
      <c r="B13" s="440" t="str">
        <f>'Anexo II. Términos'!$B$49</f>
        <v>Titularidad y gestión privada con lucro</v>
      </c>
      <c r="C13" s="441"/>
      <c r="D13" s="441"/>
      <c r="E13" s="441"/>
      <c r="F13" s="442"/>
      <c r="G13" s="103">
        <v>160180</v>
      </c>
      <c r="H13" s="108">
        <v>2134</v>
      </c>
      <c r="I13" s="191">
        <f t="shared" si="0"/>
        <v>75.060918462980325</v>
      </c>
      <c r="J13" s="49"/>
      <c r="K13" s="48"/>
    </row>
    <row r="14" spans="1:36" ht="10.5" customHeight="1" x14ac:dyDescent="0.2">
      <c r="A14" s="4"/>
      <c r="B14" s="457" t="str">
        <f>'Anexo II. Términos'!$B$50</f>
        <v>Titularidad y gestión privada sin lucro</v>
      </c>
      <c r="C14" s="458"/>
      <c r="D14" s="458"/>
      <c r="E14" s="458"/>
      <c r="F14" s="459"/>
      <c r="G14" s="103">
        <v>83960</v>
      </c>
      <c r="H14" s="108">
        <v>1109</v>
      </c>
      <c r="I14" s="191">
        <f t="shared" si="0"/>
        <v>75.707844905320101</v>
      </c>
      <c r="J14" s="49"/>
      <c r="K14" s="48"/>
    </row>
    <row r="15" spans="1:36" ht="10.5" customHeight="1" x14ac:dyDescent="0.2">
      <c r="B15" s="463" t="str">
        <f>'Anexo II. Términos'!$B$52</f>
        <v>Total nacional</v>
      </c>
      <c r="C15" s="464"/>
      <c r="D15" s="464"/>
      <c r="E15" s="464"/>
      <c r="F15" s="465"/>
      <c r="G15" s="209">
        <f>SUM(G10:G14)</f>
        <v>323272</v>
      </c>
      <c r="H15" s="164">
        <f>SUM(H10:H14)</f>
        <v>4396</v>
      </c>
      <c r="I15" s="185">
        <f>G15/H15</f>
        <v>73.53776160145587</v>
      </c>
      <c r="J15" s="81"/>
      <c r="K15" s="82"/>
      <c r="M15" s="155"/>
    </row>
    <row r="16" spans="1:36" ht="10.5" customHeight="1" x14ac:dyDescent="0.2">
      <c r="B16" s="30"/>
      <c r="G16" s="155"/>
      <c r="M16" s="155"/>
    </row>
    <row r="17" spans="1:36" ht="10.5" customHeight="1" x14ac:dyDescent="0.2">
      <c r="B17" s="30"/>
      <c r="G17" s="155"/>
    </row>
    <row r="18" spans="1:36" ht="10.5" customHeight="1" x14ac:dyDescent="0.2">
      <c r="B18" s="161"/>
      <c r="G18" s="155"/>
      <c r="H18" s="155"/>
    </row>
    <row r="19" spans="1:36" ht="10.5" customHeight="1" x14ac:dyDescent="0.2">
      <c r="A19" s="23"/>
      <c r="B19" s="467" t="str">
        <f>'Anexo I. Abreviaturas'!$B$38</f>
        <v>Centros de atención a personas mayores</v>
      </c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B19" s="468"/>
      <c r="AC19" s="468"/>
      <c r="AD19" s="468"/>
      <c r="AE19" s="468"/>
      <c r="AF19" s="468"/>
      <c r="AG19" s="468"/>
      <c r="AH19" s="468"/>
      <c r="AI19" s="468"/>
      <c r="AJ19" s="469"/>
    </row>
    <row r="20" spans="1:36" ht="10.5" customHeight="1" x14ac:dyDescent="0.2">
      <c r="A20" s="23"/>
      <c r="B20" s="100"/>
      <c r="C20" s="101"/>
      <c r="D20" s="101"/>
      <c r="E20" s="101"/>
      <c r="F20" s="101"/>
      <c r="G20" s="501" t="s">
        <v>236</v>
      </c>
      <c r="H20" s="502"/>
      <c r="I20" s="503"/>
      <c r="J20" s="501" t="s">
        <v>237</v>
      </c>
      <c r="K20" s="502"/>
      <c r="L20" s="503"/>
      <c r="M20" s="501" t="s">
        <v>238</v>
      </c>
      <c r="N20" s="502"/>
      <c r="O20" s="503"/>
      <c r="P20" s="501" t="s">
        <v>239</v>
      </c>
      <c r="Q20" s="502"/>
      <c r="R20" s="503"/>
      <c r="S20" s="501" t="s">
        <v>240</v>
      </c>
      <c r="T20" s="502"/>
      <c r="U20" s="503"/>
      <c r="V20" s="501" t="s">
        <v>241</v>
      </c>
      <c r="W20" s="502"/>
      <c r="X20" s="503"/>
      <c r="Y20" s="501" t="s">
        <v>242</v>
      </c>
      <c r="Z20" s="502"/>
      <c r="AA20" s="503"/>
      <c r="AB20" s="501" t="s">
        <v>243</v>
      </c>
      <c r="AC20" s="502"/>
      <c r="AD20" s="503"/>
      <c r="AE20" s="501" t="s">
        <v>244</v>
      </c>
      <c r="AF20" s="502"/>
      <c r="AG20" s="503"/>
      <c r="AH20" s="501" t="str">
        <f>'Anexo II. Términos'!$B$52</f>
        <v>Total nacional</v>
      </c>
      <c r="AI20" s="502"/>
      <c r="AJ20" s="503"/>
    </row>
    <row r="21" spans="1:36" ht="10.5" customHeight="1" x14ac:dyDescent="0.2">
      <c r="B21" s="446" t="str">
        <f>'Anexo I. Abreviaturas'!$B$64</f>
        <v>Modelo de gestión</v>
      </c>
      <c r="C21" s="447"/>
      <c r="D21" s="447"/>
      <c r="E21" s="447"/>
      <c r="F21" s="447"/>
      <c r="G21" s="173" t="str">
        <f>'Anexo II. Términos'!$B$14</f>
        <v>Plazas</v>
      </c>
      <c r="H21" s="174" t="str">
        <f>'Anexo I. Abreviaturas'!$B$32</f>
        <v>Centros</v>
      </c>
      <c r="I21" s="480" t="str">
        <f>'Anexo I. Abreviaturas'!$B$63</f>
        <v>Media</v>
      </c>
      <c r="J21" s="173" t="str">
        <f>'Anexo II. Términos'!$B$14</f>
        <v>Plazas</v>
      </c>
      <c r="K21" s="174" t="str">
        <f>'Anexo I. Abreviaturas'!$B$32</f>
        <v>Centros</v>
      </c>
      <c r="L21" s="480" t="str">
        <f>'Anexo I. Abreviaturas'!$B$63</f>
        <v>Media</v>
      </c>
      <c r="M21" s="173" t="str">
        <f>'Anexo II. Términos'!$B$14</f>
        <v>Plazas</v>
      </c>
      <c r="N21" s="174" t="str">
        <f>'Anexo I. Abreviaturas'!$B$32</f>
        <v>Centros</v>
      </c>
      <c r="O21" s="480" t="str">
        <f>'Anexo I. Abreviaturas'!$B$63</f>
        <v>Media</v>
      </c>
      <c r="P21" s="173" t="str">
        <f>'Anexo II. Términos'!$B$14</f>
        <v>Plazas</v>
      </c>
      <c r="Q21" s="174" t="str">
        <f>'Anexo I. Abreviaturas'!$B$32</f>
        <v>Centros</v>
      </c>
      <c r="R21" s="480" t="str">
        <f>'Anexo I. Abreviaturas'!$B$63</f>
        <v>Media</v>
      </c>
      <c r="S21" s="173" t="str">
        <f>'Anexo II. Términos'!$B$14</f>
        <v>Plazas</v>
      </c>
      <c r="T21" s="174" t="str">
        <f>'Anexo I. Abreviaturas'!$B$32</f>
        <v>Centros</v>
      </c>
      <c r="U21" s="480" t="str">
        <f>'Anexo I. Abreviaturas'!$B$63</f>
        <v>Media</v>
      </c>
      <c r="V21" s="173" t="str">
        <f>'Anexo II. Términos'!$B$14</f>
        <v>Plazas</v>
      </c>
      <c r="W21" s="174" t="str">
        <f>'Anexo I. Abreviaturas'!$B$32</f>
        <v>Centros</v>
      </c>
      <c r="X21" s="480" t="str">
        <f>'Anexo I. Abreviaturas'!$B$63</f>
        <v>Media</v>
      </c>
      <c r="Y21" s="173" t="str">
        <f>'Anexo II. Términos'!$B$14</f>
        <v>Plazas</v>
      </c>
      <c r="Z21" s="174" t="str">
        <f>'Anexo I. Abreviaturas'!$B$32</f>
        <v>Centros</v>
      </c>
      <c r="AA21" s="480" t="str">
        <f>'Anexo I. Abreviaturas'!$B$63</f>
        <v>Media</v>
      </c>
      <c r="AB21" s="173" t="str">
        <f>'Anexo II. Términos'!$B$14</f>
        <v>Plazas</v>
      </c>
      <c r="AC21" s="174" t="str">
        <f>'Anexo I. Abreviaturas'!$B$32</f>
        <v>Centros</v>
      </c>
      <c r="AD21" s="480" t="str">
        <f>'Anexo I. Abreviaturas'!$B$63</f>
        <v>Media</v>
      </c>
      <c r="AE21" s="173" t="str">
        <f>'Anexo II. Términos'!$B$14</f>
        <v>Plazas</v>
      </c>
      <c r="AF21" s="174" t="str">
        <f>'Anexo I. Abreviaturas'!$B$32</f>
        <v>Centros</v>
      </c>
      <c r="AG21" s="480" t="str">
        <f>'Anexo I. Abreviaturas'!$B$63</f>
        <v>Media</v>
      </c>
      <c r="AH21" s="173" t="str">
        <f>'Anexo II. Términos'!$B$14</f>
        <v>Plazas</v>
      </c>
      <c r="AI21" s="174" t="str">
        <f>'Anexo I. Abreviaturas'!$B$32</f>
        <v>Centros</v>
      </c>
      <c r="AJ21" s="480" t="str">
        <f>'Anexo I. Abreviaturas'!$B$63</f>
        <v>Media</v>
      </c>
    </row>
    <row r="22" spans="1:36" ht="10.5" customHeight="1" x14ac:dyDescent="0.2">
      <c r="B22" s="449"/>
      <c r="C22" s="450"/>
      <c r="D22" s="450"/>
      <c r="E22" s="450"/>
      <c r="F22" s="450"/>
      <c r="G22" s="52" t="str">
        <f>'Anexo I. Abreviaturas'!$B$16</f>
        <v>Núm.</v>
      </c>
      <c r="H22" s="98" t="str">
        <f>'Anexo I. Abreviaturas'!$B$16</f>
        <v>Núm.</v>
      </c>
      <c r="I22" s="480"/>
      <c r="J22" s="52" t="str">
        <f>'Anexo I. Abreviaturas'!$B$16</f>
        <v>Núm.</v>
      </c>
      <c r="K22" s="98" t="str">
        <f>'Anexo I. Abreviaturas'!$B$16</f>
        <v>Núm.</v>
      </c>
      <c r="L22" s="480"/>
      <c r="M22" s="52" t="str">
        <f>'Anexo I. Abreviaturas'!$B$16</f>
        <v>Núm.</v>
      </c>
      <c r="N22" s="98" t="str">
        <f>'Anexo I. Abreviaturas'!$B$16</f>
        <v>Núm.</v>
      </c>
      <c r="O22" s="480"/>
      <c r="P22" s="52" t="str">
        <f>'Anexo I. Abreviaturas'!$B$16</f>
        <v>Núm.</v>
      </c>
      <c r="Q22" s="98" t="str">
        <f>'Anexo I. Abreviaturas'!$B$16</f>
        <v>Núm.</v>
      </c>
      <c r="R22" s="480"/>
      <c r="S22" s="52" t="str">
        <f>'Anexo I. Abreviaturas'!$B$16</f>
        <v>Núm.</v>
      </c>
      <c r="T22" s="98" t="str">
        <f>'Anexo I. Abreviaturas'!$B$16</f>
        <v>Núm.</v>
      </c>
      <c r="U22" s="480"/>
      <c r="V22" s="52" t="str">
        <f>'Anexo I. Abreviaturas'!$B$16</f>
        <v>Núm.</v>
      </c>
      <c r="W22" s="98" t="str">
        <f>'Anexo I. Abreviaturas'!$B$16</f>
        <v>Núm.</v>
      </c>
      <c r="X22" s="480"/>
      <c r="Y22" s="52" t="str">
        <f>'Anexo I. Abreviaturas'!$B$16</f>
        <v>Núm.</v>
      </c>
      <c r="Z22" s="98" t="str">
        <f>'Anexo I. Abreviaturas'!$B$16</f>
        <v>Núm.</v>
      </c>
      <c r="AA22" s="480"/>
      <c r="AB22" s="52" t="str">
        <f>'Anexo I. Abreviaturas'!$B$16</f>
        <v>Núm.</v>
      </c>
      <c r="AC22" s="98" t="str">
        <f>'Anexo I. Abreviaturas'!$B$16</f>
        <v>Núm.</v>
      </c>
      <c r="AD22" s="480"/>
      <c r="AE22" s="52" t="str">
        <f>'Anexo I. Abreviaturas'!$B$16</f>
        <v>Núm.</v>
      </c>
      <c r="AF22" s="98" t="str">
        <f>'Anexo I. Abreviaturas'!$B$16</f>
        <v>Núm.</v>
      </c>
      <c r="AG22" s="480"/>
      <c r="AH22" s="52" t="str">
        <f>'Anexo I. Abreviaturas'!$B$16</f>
        <v>Núm.</v>
      </c>
      <c r="AI22" s="98" t="str">
        <f>'Anexo I. Abreviaturas'!$B$16</f>
        <v>Núm.</v>
      </c>
      <c r="AJ22" s="480"/>
    </row>
    <row r="23" spans="1:36" ht="10.5" customHeight="1" x14ac:dyDescent="0.2">
      <c r="A23" s="9"/>
      <c r="B23" s="460" t="str">
        <f>'Anexo II. Términos'!$B$46</f>
        <v>Titularidad pública y gestión privada con lucro</v>
      </c>
      <c r="C23" s="461"/>
      <c r="D23" s="461"/>
      <c r="E23" s="461"/>
      <c r="F23" s="462"/>
      <c r="G23" s="103">
        <v>1606</v>
      </c>
      <c r="H23" s="108">
        <v>87</v>
      </c>
      <c r="I23" s="191">
        <f t="shared" ref="I23:I28" si="1">IF(G23=0,"-",G23/H23)</f>
        <v>18.459770114942529</v>
      </c>
      <c r="J23" s="103">
        <v>4771</v>
      </c>
      <c r="K23" s="108">
        <v>126</v>
      </c>
      <c r="L23" s="191">
        <f t="shared" ref="L23:L28" si="2">IF(J23=0,"-",J23/K23)</f>
        <v>37.865079365079367</v>
      </c>
      <c r="M23" s="103">
        <v>3473</v>
      </c>
      <c r="N23" s="108">
        <v>56</v>
      </c>
      <c r="O23" s="191">
        <f t="shared" ref="O23:O28" si="3">IF(M23=0,"-",M23/N23)</f>
        <v>62.017857142857146</v>
      </c>
      <c r="P23" s="103">
        <v>3675</v>
      </c>
      <c r="Q23" s="108">
        <v>41</v>
      </c>
      <c r="R23" s="191">
        <f t="shared" ref="R23:R28" si="4">IF(P23=0,"-",P23/Q23)</f>
        <v>89.634146341463421</v>
      </c>
      <c r="S23" s="103">
        <v>3604</v>
      </c>
      <c r="T23" s="108">
        <v>31</v>
      </c>
      <c r="U23" s="191">
        <f t="shared" ref="U23:U28" si="5">IF(S23=0,"-",S23/T23)</f>
        <v>116.25806451612904</v>
      </c>
      <c r="V23" s="103">
        <v>2796</v>
      </c>
      <c r="W23" s="108">
        <v>20</v>
      </c>
      <c r="X23" s="191">
        <f t="shared" ref="X23:X28" si="6">IF(V23=0,"-",V23/W23)</f>
        <v>139.80000000000001</v>
      </c>
      <c r="Y23" s="103">
        <v>2274</v>
      </c>
      <c r="Z23" s="108">
        <v>14</v>
      </c>
      <c r="AA23" s="191">
        <f t="shared" ref="AA23:AA28" si="7">IF(Y23=0,"-",Y23/Z23)</f>
        <v>162.42857142857142</v>
      </c>
      <c r="AB23" s="103">
        <v>369</v>
      </c>
      <c r="AC23" s="108">
        <v>2</v>
      </c>
      <c r="AD23" s="191">
        <f t="shared" ref="AD23:AD28" si="8">IF(AB23=0,"-",AB23/AC23)</f>
        <v>184.5</v>
      </c>
      <c r="AE23" s="103">
        <v>2337</v>
      </c>
      <c r="AF23" s="108">
        <v>9</v>
      </c>
      <c r="AG23" s="191">
        <f t="shared" ref="AG23:AG28" si="9">IF(AE23=0,"-",AE23/AF23)</f>
        <v>259.66666666666669</v>
      </c>
      <c r="AH23" s="103">
        <f>G23+J23+M23+P23+S23+V23+Y23+AB23+AE23</f>
        <v>24905</v>
      </c>
      <c r="AI23" s="108">
        <f t="shared" ref="AI23:AI27" si="10">H23+K23+N23+Q23+T23+W23+Z23+AC23+AF23</f>
        <v>386</v>
      </c>
      <c r="AJ23" s="191">
        <f t="shared" ref="AJ23:AJ28" si="11">IF(AH23=0,"-",AH23/AI23)</f>
        <v>64.520725388601036</v>
      </c>
    </row>
    <row r="24" spans="1:36" ht="10.5" customHeight="1" x14ac:dyDescent="0.2">
      <c r="A24" s="9"/>
      <c r="B24" s="440" t="str">
        <f>'Anexo II. Términos'!$B$47</f>
        <v>Titularidad pública y gestión privada sin lucro</v>
      </c>
      <c r="C24" s="441"/>
      <c r="D24" s="441"/>
      <c r="E24" s="441"/>
      <c r="F24" s="442"/>
      <c r="G24" s="103">
        <v>465</v>
      </c>
      <c r="H24" s="108">
        <v>28</v>
      </c>
      <c r="I24" s="191">
        <f t="shared" si="1"/>
        <v>16.607142857142858</v>
      </c>
      <c r="J24" s="103">
        <v>1733</v>
      </c>
      <c r="K24" s="108">
        <v>46</v>
      </c>
      <c r="L24" s="191">
        <f t="shared" si="2"/>
        <v>37.673913043478258</v>
      </c>
      <c r="M24" s="103">
        <v>1851</v>
      </c>
      <c r="N24" s="108">
        <v>30</v>
      </c>
      <c r="O24" s="191">
        <f t="shared" si="3"/>
        <v>61.7</v>
      </c>
      <c r="P24" s="103">
        <v>2204</v>
      </c>
      <c r="Q24" s="108">
        <v>25</v>
      </c>
      <c r="R24" s="191">
        <f t="shared" si="4"/>
        <v>88.16</v>
      </c>
      <c r="S24" s="103">
        <v>921</v>
      </c>
      <c r="T24" s="108">
        <v>8</v>
      </c>
      <c r="U24" s="191">
        <f t="shared" si="5"/>
        <v>115.125</v>
      </c>
      <c r="V24" s="103">
        <v>579</v>
      </c>
      <c r="W24" s="108">
        <v>4</v>
      </c>
      <c r="X24" s="191">
        <f t="shared" si="6"/>
        <v>144.75</v>
      </c>
      <c r="Y24" s="103">
        <v>159</v>
      </c>
      <c r="Z24" s="108">
        <v>1</v>
      </c>
      <c r="AA24" s="191">
        <f t="shared" si="7"/>
        <v>159</v>
      </c>
      <c r="AB24" s="103">
        <v>0</v>
      </c>
      <c r="AC24" s="108">
        <v>0</v>
      </c>
      <c r="AD24" s="191" t="str">
        <f t="shared" si="8"/>
        <v>-</v>
      </c>
      <c r="AE24" s="103">
        <v>448</v>
      </c>
      <c r="AF24" s="108">
        <v>2</v>
      </c>
      <c r="AG24" s="191">
        <f t="shared" si="9"/>
        <v>224</v>
      </c>
      <c r="AH24" s="103">
        <f t="shared" ref="AH24:AH27" si="12">G24+J24+M24+P24+S24+V24+Y24+AB24+AE24</f>
        <v>8360</v>
      </c>
      <c r="AI24" s="108">
        <f t="shared" si="10"/>
        <v>144</v>
      </c>
      <c r="AJ24" s="191">
        <f t="shared" si="11"/>
        <v>58.055555555555557</v>
      </c>
    </row>
    <row r="25" spans="1:36" ht="10.5" customHeight="1" x14ac:dyDescent="0.2">
      <c r="A25" s="9"/>
      <c r="B25" s="440" t="str">
        <f>'Anexo II. Términos'!$B$48</f>
        <v>Titularidad y gestión pública</v>
      </c>
      <c r="C25" s="441"/>
      <c r="D25" s="441"/>
      <c r="E25" s="441"/>
      <c r="F25" s="442"/>
      <c r="G25" s="103">
        <v>2480</v>
      </c>
      <c r="H25" s="108">
        <v>161</v>
      </c>
      <c r="I25" s="191">
        <f t="shared" si="1"/>
        <v>15.403726708074535</v>
      </c>
      <c r="J25" s="103">
        <v>6015</v>
      </c>
      <c r="K25" s="108">
        <v>159</v>
      </c>
      <c r="L25" s="191">
        <f t="shared" si="2"/>
        <v>37.830188679245282</v>
      </c>
      <c r="M25" s="103">
        <v>6077</v>
      </c>
      <c r="N25" s="108">
        <v>99</v>
      </c>
      <c r="O25" s="191">
        <f t="shared" si="3"/>
        <v>61.383838383838381</v>
      </c>
      <c r="P25" s="103">
        <v>7064</v>
      </c>
      <c r="Q25" s="108">
        <v>79</v>
      </c>
      <c r="R25" s="191">
        <f t="shared" si="4"/>
        <v>89.417721518987335</v>
      </c>
      <c r="S25" s="103">
        <v>4205</v>
      </c>
      <c r="T25" s="108">
        <v>37</v>
      </c>
      <c r="U25" s="191">
        <f t="shared" si="5"/>
        <v>113.64864864864865</v>
      </c>
      <c r="V25" s="103">
        <v>2917</v>
      </c>
      <c r="W25" s="108">
        <v>21</v>
      </c>
      <c r="X25" s="191">
        <f t="shared" si="6"/>
        <v>138.9047619047619</v>
      </c>
      <c r="Y25" s="103">
        <v>3113</v>
      </c>
      <c r="Z25" s="108">
        <v>19</v>
      </c>
      <c r="AA25" s="191">
        <f t="shared" si="7"/>
        <v>163.84210526315789</v>
      </c>
      <c r="AB25" s="103">
        <v>1693</v>
      </c>
      <c r="AC25" s="108">
        <v>9</v>
      </c>
      <c r="AD25" s="191">
        <f t="shared" si="8"/>
        <v>188.11111111111111</v>
      </c>
      <c r="AE25" s="103">
        <v>12303</v>
      </c>
      <c r="AF25" s="108">
        <v>39</v>
      </c>
      <c r="AG25" s="191">
        <f t="shared" si="9"/>
        <v>315.46153846153845</v>
      </c>
      <c r="AH25" s="103">
        <f t="shared" si="12"/>
        <v>45867</v>
      </c>
      <c r="AI25" s="108">
        <f t="shared" si="10"/>
        <v>623</v>
      </c>
      <c r="AJ25" s="191">
        <f t="shared" si="11"/>
        <v>73.62279293739968</v>
      </c>
    </row>
    <row r="26" spans="1:36" ht="10.5" customHeight="1" x14ac:dyDescent="0.2">
      <c r="A26" s="9"/>
      <c r="B26" s="440" t="str">
        <f>'Anexo II. Términos'!$B$49</f>
        <v>Titularidad y gestión privada con lucro</v>
      </c>
      <c r="C26" s="441"/>
      <c r="D26" s="441"/>
      <c r="E26" s="441"/>
      <c r="F26" s="442"/>
      <c r="G26" s="103">
        <v>8182</v>
      </c>
      <c r="H26" s="108">
        <v>437</v>
      </c>
      <c r="I26" s="191">
        <f t="shared" si="1"/>
        <v>18.723112128146454</v>
      </c>
      <c r="J26" s="103">
        <v>21455</v>
      </c>
      <c r="K26" s="108">
        <v>563</v>
      </c>
      <c r="L26" s="191">
        <f t="shared" si="2"/>
        <v>38.108348134991118</v>
      </c>
      <c r="M26" s="103">
        <v>19080</v>
      </c>
      <c r="N26" s="108">
        <v>311</v>
      </c>
      <c r="O26" s="191">
        <f t="shared" si="3"/>
        <v>61.350482315112544</v>
      </c>
      <c r="P26" s="103">
        <v>22566</v>
      </c>
      <c r="Q26" s="108">
        <v>257</v>
      </c>
      <c r="R26" s="191">
        <f t="shared" si="4"/>
        <v>87.805447470817114</v>
      </c>
      <c r="S26" s="103">
        <v>21187</v>
      </c>
      <c r="T26" s="108">
        <v>185</v>
      </c>
      <c r="U26" s="191">
        <f t="shared" si="5"/>
        <v>114.52432432432433</v>
      </c>
      <c r="V26" s="103">
        <v>20398</v>
      </c>
      <c r="W26" s="108">
        <v>147</v>
      </c>
      <c r="X26" s="191">
        <f t="shared" si="6"/>
        <v>138.76190476190476</v>
      </c>
      <c r="Y26" s="103">
        <v>12663</v>
      </c>
      <c r="Z26" s="108">
        <v>78</v>
      </c>
      <c r="AA26" s="191">
        <f t="shared" si="7"/>
        <v>162.34615384615384</v>
      </c>
      <c r="AB26" s="103">
        <v>16631</v>
      </c>
      <c r="AC26" s="108">
        <v>90</v>
      </c>
      <c r="AD26" s="191">
        <f t="shared" si="8"/>
        <v>184.78888888888889</v>
      </c>
      <c r="AE26" s="103">
        <v>18018</v>
      </c>
      <c r="AF26" s="108">
        <v>66</v>
      </c>
      <c r="AG26" s="191">
        <f t="shared" si="9"/>
        <v>273</v>
      </c>
      <c r="AH26" s="103">
        <f t="shared" si="12"/>
        <v>160180</v>
      </c>
      <c r="AI26" s="108">
        <f t="shared" si="10"/>
        <v>2134</v>
      </c>
      <c r="AJ26" s="191">
        <f t="shared" si="11"/>
        <v>75.060918462980325</v>
      </c>
    </row>
    <row r="27" spans="1:36" ht="10.5" customHeight="1" x14ac:dyDescent="0.2">
      <c r="A27" s="9"/>
      <c r="B27" s="457" t="str">
        <f>'Anexo II. Términos'!$B$50</f>
        <v>Titularidad y gestión privada sin lucro</v>
      </c>
      <c r="C27" s="458"/>
      <c r="D27" s="458"/>
      <c r="E27" s="458"/>
      <c r="F27" s="459"/>
      <c r="G27" s="103">
        <v>2577</v>
      </c>
      <c r="H27" s="108">
        <v>138</v>
      </c>
      <c r="I27" s="191">
        <f t="shared" si="1"/>
        <v>18.673913043478262</v>
      </c>
      <c r="J27" s="103">
        <v>11140</v>
      </c>
      <c r="K27" s="108">
        <v>285</v>
      </c>
      <c r="L27" s="191">
        <f t="shared" si="2"/>
        <v>39.087719298245617</v>
      </c>
      <c r="M27" s="103">
        <v>17623</v>
      </c>
      <c r="N27" s="108">
        <v>279</v>
      </c>
      <c r="O27" s="191">
        <f t="shared" si="3"/>
        <v>63.164874551971323</v>
      </c>
      <c r="P27" s="103">
        <v>14521</v>
      </c>
      <c r="Q27" s="108">
        <v>167</v>
      </c>
      <c r="R27" s="191">
        <f t="shared" si="4"/>
        <v>86.952095808383234</v>
      </c>
      <c r="S27" s="103">
        <v>10628</v>
      </c>
      <c r="T27" s="108">
        <v>95</v>
      </c>
      <c r="U27" s="191">
        <f t="shared" si="5"/>
        <v>111.87368421052632</v>
      </c>
      <c r="V27" s="103">
        <v>8930</v>
      </c>
      <c r="W27" s="108">
        <v>65</v>
      </c>
      <c r="X27" s="191">
        <f t="shared" si="6"/>
        <v>137.38461538461539</v>
      </c>
      <c r="Y27" s="103">
        <v>4873</v>
      </c>
      <c r="Z27" s="108">
        <v>30</v>
      </c>
      <c r="AA27" s="191">
        <f t="shared" si="7"/>
        <v>162.43333333333334</v>
      </c>
      <c r="AB27" s="103">
        <v>3353</v>
      </c>
      <c r="AC27" s="108">
        <v>18</v>
      </c>
      <c r="AD27" s="191">
        <f t="shared" si="8"/>
        <v>186.27777777777777</v>
      </c>
      <c r="AE27" s="103">
        <v>10315</v>
      </c>
      <c r="AF27" s="108">
        <v>32</v>
      </c>
      <c r="AG27" s="191">
        <f t="shared" si="9"/>
        <v>322.34375</v>
      </c>
      <c r="AH27" s="103">
        <f t="shared" si="12"/>
        <v>83960</v>
      </c>
      <c r="AI27" s="108">
        <f t="shared" si="10"/>
        <v>1109</v>
      </c>
      <c r="AJ27" s="191">
        <f t="shared" si="11"/>
        <v>75.707844905320101</v>
      </c>
    </row>
    <row r="28" spans="1:36" ht="10.5" customHeight="1" x14ac:dyDescent="0.2">
      <c r="B28" s="463" t="str">
        <f>'Anexo II. Términos'!$B$52</f>
        <v>Total nacional</v>
      </c>
      <c r="C28" s="464"/>
      <c r="D28" s="464"/>
      <c r="E28" s="464"/>
      <c r="F28" s="465"/>
      <c r="G28" s="209">
        <f>SUM(G23:G27)</f>
        <v>15310</v>
      </c>
      <c r="H28" s="164">
        <f>SUM(H23:H27)</f>
        <v>851</v>
      </c>
      <c r="I28" s="185">
        <f t="shared" si="1"/>
        <v>17.990599294947121</v>
      </c>
      <c r="J28" s="209">
        <f>SUM(J23:J27)</f>
        <v>45114</v>
      </c>
      <c r="K28" s="164">
        <f>SUM(K23:K27)</f>
        <v>1179</v>
      </c>
      <c r="L28" s="185">
        <f t="shared" si="2"/>
        <v>38.264631043256998</v>
      </c>
      <c r="M28" s="209">
        <f>SUM(M23:M27)</f>
        <v>48104</v>
      </c>
      <c r="N28" s="164">
        <f>SUM(N23:N27)</f>
        <v>775</v>
      </c>
      <c r="O28" s="185">
        <f t="shared" si="3"/>
        <v>62.069677419354839</v>
      </c>
      <c r="P28" s="209">
        <f>SUM(P23:P27)</f>
        <v>50030</v>
      </c>
      <c r="Q28" s="164">
        <f>SUM(Q23:Q27)</f>
        <v>569</v>
      </c>
      <c r="R28" s="185">
        <f t="shared" si="4"/>
        <v>87.926186291739896</v>
      </c>
      <c r="S28" s="209">
        <f>SUM(S23:S27)</f>
        <v>40545</v>
      </c>
      <c r="T28" s="164">
        <f>SUM(T23:T27)</f>
        <v>356</v>
      </c>
      <c r="U28" s="185">
        <f t="shared" si="5"/>
        <v>113.89044943820225</v>
      </c>
      <c r="V28" s="209">
        <f>SUM(V23:V27)</f>
        <v>35620</v>
      </c>
      <c r="W28" s="164">
        <f>SUM(W23:W27)</f>
        <v>257</v>
      </c>
      <c r="X28" s="185">
        <f t="shared" si="6"/>
        <v>138.59922178988327</v>
      </c>
      <c r="Y28" s="209">
        <f>SUM(Y23:Y27)</f>
        <v>23082</v>
      </c>
      <c r="Z28" s="164">
        <f>SUM(Z23:Z27)</f>
        <v>142</v>
      </c>
      <c r="AA28" s="185">
        <f t="shared" si="7"/>
        <v>162.54929577464787</v>
      </c>
      <c r="AB28" s="209">
        <f>SUM(AB23:AB27)</f>
        <v>22046</v>
      </c>
      <c r="AC28" s="164">
        <f>SUM(AC23:AC27)</f>
        <v>119</v>
      </c>
      <c r="AD28" s="185">
        <f t="shared" si="8"/>
        <v>185.26050420168067</v>
      </c>
      <c r="AE28" s="209">
        <f>SUM(AE23:AE27)</f>
        <v>43421</v>
      </c>
      <c r="AF28" s="164">
        <f>SUM(AF23:AF27)</f>
        <v>148</v>
      </c>
      <c r="AG28" s="185">
        <f t="shared" si="9"/>
        <v>293.38513513513516</v>
      </c>
      <c r="AH28" s="209">
        <f>SUM(AH23:AH27)</f>
        <v>323272</v>
      </c>
      <c r="AI28" s="164">
        <f>SUM(AI23:AI27)</f>
        <v>4396</v>
      </c>
      <c r="AJ28" s="185">
        <f t="shared" si="11"/>
        <v>73.53776160145587</v>
      </c>
    </row>
    <row r="29" spans="1:36" ht="10.5" customHeight="1" x14ac:dyDescent="0.2">
      <c r="B29" s="121"/>
      <c r="G29" s="122"/>
      <c r="M29" s="122"/>
    </row>
    <row r="30" spans="1:36" ht="10.5" customHeight="1" x14ac:dyDescent="0.2">
      <c r="B30" s="121"/>
      <c r="G30" s="122"/>
    </row>
    <row r="31" spans="1:36" ht="10.5" customHeight="1" x14ac:dyDescent="0.2">
      <c r="B31" s="206"/>
      <c r="G31" s="122"/>
      <c r="H31" s="122"/>
    </row>
    <row r="32" spans="1:36" ht="10.5" customHeight="1" x14ac:dyDescent="0.2">
      <c r="A32" s="54"/>
      <c r="B32" s="483" t="str">
        <f>'Anexo I. Abreviaturas'!$B$38</f>
        <v>Centros de atención a personas mayores</v>
      </c>
      <c r="C32" s="484"/>
      <c r="D32" s="484"/>
      <c r="E32" s="484"/>
      <c r="F32" s="484"/>
      <c r="G32" s="484"/>
      <c r="H32" s="484"/>
      <c r="I32" s="484"/>
      <c r="J32" s="484"/>
      <c r="K32" s="484"/>
      <c r="L32" s="484"/>
      <c r="M32" s="484"/>
      <c r="N32" s="484"/>
      <c r="O32" s="484"/>
      <c r="P32" s="485"/>
      <c r="Q32" s="485"/>
      <c r="R32" s="486"/>
    </row>
    <row r="33" spans="1:22" ht="10.5" customHeight="1" x14ac:dyDescent="0.2">
      <c r="A33" s="45"/>
      <c r="B33" s="487" t="str">
        <f>'Anexo I. Abreviaturas'!$B$14</f>
        <v>CCAA</v>
      </c>
      <c r="C33" s="488"/>
      <c r="D33" s="488"/>
      <c r="E33" s="488"/>
      <c r="F33" s="488"/>
      <c r="G33" s="491" t="s">
        <v>201</v>
      </c>
      <c r="H33" s="492"/>
      <c r="I33" s="493"/>
      <c r="J33" s="491" t="s">
        <v>202</v>
      </c>
      <c r="K33" s="492"/>
      <c r="L33" s="493"/>
      <c r="M33" s="497" t="s">
        <v>203</v>
      </c>
      <c r="N33" s="492"/>
      <c r="O33" s="498"/>
      <c r="P33" s="491" t="str">
        <f>'Anexo II. Términos'!$B$51</f>
        <v>Total</v>
      </c>
      <c r="Q33" s="492"/>
      <c r="R33" s="493"/>
    </row>
    <row r="34" spans="1:22" ht="10.5" customHeight="1" x14ac:dyDescent="0.2">
      <c r="B34" s="446"/>
      <c r="C34" s="447"/>
      <c r="D34" s="447"/>
      <c r="E34" s="447"/>
      <c r="F34" s="447"/>
      <c r="G34" s="173" t="str">
        <f>'Anexo II. Términos'!$B$14</f>
        <v>Plazas</v>
      </c>
      <c r="H34" s="174" t="str">
        <f>'Anexo I. Abreviaturas'!$B$32</f>
        <v>Centros</v>
      </c>
      <c r="I34" s="481" t="str">
        <f>'Anexo I. Abreviaturas'!$B$63</f>
        <v>Media</v>
      </c>
      <c r="J34" s="173" t="str">
        <f>'Anexo II. Términos'!$B$14</f>
        <v>Plazas</v>
      </c>
      <c r="K34" s="174" t="str">
        <f>'Anexo I. Abreviaturas'!$B$32</f>
        <v>Centros</v>
      </c>
      <c r="L34" s="481" t="str">
        <f>'Anexo I. Abreviaturas'!$B$63</f>
        <v>Media</v>
      </c>
      <c r="M34" s="181" t="str">
        <f>'Anexo II. Términos'!$B$14</f>
        <v>Plazas</v>
      </c>
      <c r="N34" s="174" t="str">
        <f>'Anexo I. Abreviaturas'!$B$32</f>
        <v>Centros</v>
      </c>
      <c r="O34" s="499" t="str">
        <f>'Anexo I. Abreviaturas'!$B$63</f>
        <v>Media</v>
      </c>
      <c r="P34" s="173" t="str">
        <f>'Anexo II. Términos'!$B$14</f>
        <v>Plazas</v>
      </c>
      <c r="Q34" s="174" t="str">
        <f>'Anexo I. Abreviaturas'!$B$32</f>
        <v>Centros</v>
      </c>
      <c r="R34" s="481" t="str">
        <f>'Anexo I. Abreviaturas'!$B$63</f>
        <v>Media</v>
      </c>
      <c r="S34" s="49"/>
      <c r="T34" s="48"/>
      <c r="U34" s="49"/>
      <c r="V34" s="48"/>
    </row>
    <row r="35" spans="1:22" ht="10.5" customHeight="1" x14ac:dyDescent="0.2">
      <c r="B35" s="489"/>
      <c r="C35" s="490"/>
      <c r="D35" s="490"/>
      <c r="E35" s="490"/>
      <c r="F35" s="490"/>
      <c r="G35" s="193" t="str">
        <f>'Anexo I. Abreviaturas'!$B$16</f>
        <v>Núm.</v>
      </c>
      <c r="H35" s="192" t="str">
        <f>'Anexo I. Abreviaturas'!$B$16</f>
        <v>Núm.</v>
      </c>
      <c r="I35" s="482"/>
      <c r="J35" s="193" t="str">
        <f>'Anexo I. Abreviaturas'!$B$16</f>
        <v>Núm.</v>
      </c>
      <c r="K35" s="192" t="str">
        <f>'Anexo I. Abreviaturas'!$B$16</f>
        <v>Núm.</v>
      </c>
      <c r="L35" s="482"/>
      <c r="M35" s="194" t="str">
        <f>'Anexo I. Abreviaturas'!$B$16</f>
        <v>Núm.</v>
      </c>
      <c r="N35" s="192" t="str">
        <f>'Anexo I. Abreviaturas'!$B$16</f>
        <v>Núm.</v>
      </c>
      <c r="O35" s="500"/>
      <c r="P35" s="193" t="str">
        <f>'Anexo I. Abreviaturas'!$B$16</f>
        <v>Núm.</v>
      </c>
      <c r="Q35" s="192" t="str">
        <f>'Anexo I. Abreviaturas'!$B$16</f>
        <v>Núm.</v>
      </c>
      <c r="R35" s="482"/>
      <c r="S35" s="51"/>
      <c r="T35" s="50"/>
      <c r="U35" s="51"/>
      <c r="V35" s="50"/>
    </row>
    <row r="36" spans="1:22" ht="10.5" customHeight="1" x14ac:dyDescent="0.2">
      <c r="B36" s="440" t="s">
        <v>7</v>
      </c>
      <c r="C36" s="441"/>
      <c r="D36" s="441"/>
      <c r="E36" s="441"/>
      <c r="F36" s="441"/>
      <c r="G36" s="195">
        <v>21287</v>
      </c>
      <c r="H36" s="196">
        <v>268</v>
      </c>
      <c r="I36" s="197">
        <f t="shared" ref="I36:I53" si="13">IF(G36=0,"-",G36/H36)</f>
        <v>79.429104477611943</v>
      </c>
      <c r="J36" s="195">
        <v>3359</v>
      </c>
      <c r="K36" s="196">
        <v>54</v>
      </c>
      <c r="L36" s="197">
        <f t="shared" ref="L36:L53" si="14">IF(J36=0,"-",J36/K36)</f>
        <v>62.203703703703702</v>
      </c>
      <c r="M36" s="195">
        <v>3826</v>
      </c>
      <c r="N36" s="196">
        <v>55</v>
      </c>
      <c r="O36" s="204">
        <f t="shared" ref="O36:O53" si="15">IF(M36=0,"-",M36/N36)</f>
        <v>69.563636363636363</v>
      </c>
      <c r="P36" s="195">
        <f>G36+J36+M36</f>
        <v>28472</v>
      </c>
      <c r="Q36" s="196">
        <f t="shared" ref="Q36:Q54" si="16">H36+K36+N36</f>
        <v>377</v>
      </c>
      <c r="R36" s="197">
        <f t="shared" ref="R36:R54" si="17">IF(P36=0,"-",P36/Q36)</f>
        <v>75.522546419098148</v>
      </c>
      <c r="S36" s="49"/>
      <c r="T36" s="48"/>
      <c r="U36" s="49"/>
      <c r="V36" s="48"/>
    </row>
    <row r="37" spans="1:22" ht="10.5" customHeight="1" x14ac:dyDescent="0.2">
      <c r="B37" s="440" t="s">
        <v>6</v>
      </c>
      <c r="C37" s="441"/>
      <c r="D37" s="441"/>
      <c r="E37" s="441"/>
      <c r="F37" s="441"/>
      <c r="G37" s="198">
        <v>11901</v>
      </c>
      <c r="H37" s="199">
        <v>170</v>
      </c>
      <c r="I37" s="197">
        <f t="shared" si="13"/>
        <v>70.005882352941171</v>
      </c>
      <c r="J37" s="198">
        <v>1660</v>
      </c>
      <c r="K37" s="199">
        <v>22</v>
      </c>
      <c r="L37" s="197">
        <f t="shared" si="14"/>
        <v>75.454545454545453</v>
      </c>
      <c r="M37" s="198">
        <v>2725</v>
      </c>
      <c r="N37" s="199">
        <v>38</v>
      </c>
      <c r="O37" s="204">
        <f t="shared" si="15"/>
        <v>71.71052631578948</v>
      </c>
      <c r="P37" s="195">
        <f t="shared" ref="P37:P54" si="18">G37+J37+M37</f>
        <v>16286</v>
      </c>
      <c r="Q37" s="196">
        <f t="shared" si="16"/>
        <v>230</v>
      </c>
      <c r="R37" s="197">
        <f t="shared" si="17"/>
        <v>70.80869565217391</v>
      </c>
      <c r="S37" s="49"/>
      <c r="T37" s="48"/>
      <c r="U37" s="49"/>
      <c r="V37" s="48"/>
    </row>
    <row r="38" spans="1:22" ht="10.5" customHeight="1" x14ac:dyDescent="0.2">
      <c r="B38" s="440" t="s">
        <v>9</v>
      </c>
      <c r="C38" s="441"/>
      <c r="D38" s="441"/>
      <c r="E38" s="441"/>
      <c r="F38" s="441"/>
      <c r="G38" s="198">
        <v>9396</v>
      </c>
      <c r="H38" s="199">
        <v>157</v>
      </c>
      <c r="I38" s="197">
        <f t="shared" si="13"/>
        <v>59.847133757961785</v>
      </c>
      <c r="J38" s="198">
        <v>527</v>
      </c>
      <c r="K38" s="199">
        <v>15</v>
      </c>
      <c r="L38" s="197">
        <f t="shared" si="14"/>
        <v>35.133333333333333</v>
      </c>
      <c r="M38" s="198">
        <v>2952</v>
      </c>
      <c r="N38" s="199">
        <v>26</v>
      </c>
      <c r="O38" s="204">
        <f t="shared" si="15"/>
        <v>113.53846153846153</v>
      </c>
      <c r="P38" s="195">
        <f t="shared" si="18"/>
        <v>12875</v>
      </c>
      <c r="Q38" s="196">
        <f t="shared" si="16"/>
        <v>198</v>
      </c>
      <c r="R38" s="197">
        <f t="shared" si="17"/>
        <v>65.025252525252526</v>
      </c>
      <c r="S38" s="49"/>
      <c r="T38" s="48"/>
      <c r="U38" s="49"/>
      <c r="V38" s="48"/>
    </row>
    <row r="39" spans="1:22" ht="10.5" customHeight="1" x14ac:dyDescent="0.2">
      <c r="B39" s="440" t="s">
        <v>10</v>
      </c>
      <c r="C39" s="441"/>
      <c r="D39" s="441"/>
      <c r="E39" s="441"/>
      <c r="F39" s="441"/>
      <c r="G39" s="198">
        <v>2696</v>
      </c>
      <c r="H39" s="199">
        <v>26</v>
      </c>
      <c r="I39" s="197">
        <f t="shared" si="13"/>
        <v>103.69230769230769</v>
      </c>
      <c r="J39" s="198">
        <v>148</v>
      </c>
      <c r="K39" s="199">
        <v>5</v>
      </c>
      <c r="L39" s="197">
        <f t="shared" si="14"/>
        <v>29.6</v>
      </c>
      <c r="M39" s="198">
        <v>1300</v>
      </c>
      <c r="N39" s="199">
        <v>15</v>
      </c>
      <c r="O39" s="204">
        <f t="shared" si="15"/>
        <v>86.666666666666671</v>
      </c>
      <c r="P39" s="195">
        <f t="shared" si="18"/>
        <v>4144</v>
      </c>
      <c r="Q39" s="196">
        <f t="shared" si="16"/>
        <v>46</v>
      </c>
      <c r="R39" s="197">
        <f t="shared" si="17"/>
        <v>90.086956521739125</v>
      </c>
      <c r="S39" s="49"/>
      <c r="T39" s="48"/>
      <c r="U39" s="49"/>
      <c r="V39" s="48"/>
    </row>
    <row r="40" spans="1:22" ht="10.5" customHeight="1" x14ac:dyDescent="0.2">
      <c r="B40" s="440" t="s">
        <v>5</v>
      </c>
      <c r="C40" s="441"/>
      <c r="D40" s="441"/>
      <c r="E40" s="441"/>
      <c r="F40" s="441"/>
      <c r="G40" s="198">
        <v>2955</v>
      </c>
      <c r="H40" s="199">
        <v>49</v>
      </c>
      <c r="I40" s="197">
        <f t="shared" si="13"/>
        <v>60.306122448979593</v>
      </c>
      <c r="J40" s="198">
        <v>1495</v>
      </c>
      <c r="K40" s="199">
        <v>22</v>
      </c>
      <c r="L40" s="197">
        <f t="shared" si="14"/>
        <v>67.954545454545453</v>
      </c>
      <c r="M40" s="198">
        <v>1881</v>
      </c>
      <c r="N40" s="199">
        <v>32</v>
      </c>
      <c r="O40" s="204">
        <f t="shared" si="15"/>
        <v>58.78125</v>
      </c>
      <c r="P40" s="195">
        <f t="shared" si="18"/>
        <v>6331</v>
      </c>
      <c r="Q40" s="196">
        <f t="shared" si="16"/>
        <v>103</v>
      </c>
      <c r="R40" s="197">
        <f t="shared" si="17"/>
        <v>61.466019417475728</v>
      </c>
      <c r="S40" s="49"/>
      <c r="T40" s="48"/>
      <c r="U40" s="49"/>
      <c r="V40" s="48"/>
    </row>
    <row r="41" spans="1:22" ht="10.5" customHeight="1" x14ac:dyDescent="0.2">
      <c r="B41" s="440" t="s">
        <v>4</v>
      </c>
      <c r="C41" s="441"/>
      <c r="D41" s="441"/>
      <c r="E41" s="441"/>
      <c r="F41" s="441"/>
      <c r="G41" s="198">
        <v>4780</v>
      </c>
      <c r="H41" s="199">
        <v>48</v>
      </c>
      <c r="I41" s="197">
        <f t="shared" si="13"/>
        <v>99.583333333333329</v>
      </c>
      <c r="J41" s="198">
        <v>266</v>
      </c>
      <c r="K41" s="199">
        <v>4</v>
      </c>
      <c r="L41" s="197">
        <f t="shared" si="14"/>
        <v>66.5</v>
      </c>
      <c r="M41" s="198">
        <v>290</v>
      </c>
      <c r="N41" s="199">
        <v>2</v>
      </c>
      <c r="O41" s="204">
        <f t="shared" si="15"/>
        <v>145</v>
      </c>
      <c r="P41" s="195">
        <f t="shared" si="18"/>
        <v>5336</v>
      </c>
      <c r="Q41" s="196">
        <f t="shared" si="16"/>
        <v>54</v>
      </c>
      <c r="R41" s="197">
        <f t="shared" si="17"/>
        <v>98.81481481481481</v>
      </c>
      <c r="S41" s="49"/>
      <c r="T41" s="48"/>
      <c r="U41" s="49"/>
      <c r="V41" s="48"/>
    </row>
    <row r="42" spans="1:22" ht="10.5" customHeight="1" x14ac:dyDescent="0.2">
      <c r="B42" s="440" t="s">
        <v>3</v>
      </c>
      <c r="C42" s="441"/>
      <c r="D42" s="441"/>
      <c r="E42" s="441"/>
      <c r="F42" s="441"/>
      <c r="G42" s="198">
        <v>34323</v>
      </c>
      <c r="H42" s="199">
        <v>471</v>
      </c>
      <c r="I42" s="197">
        <f t="shared" si="13"/>
        <v>72.872611464968159</v>
      </c>
      <c r="J42" s="198">
        <v>2855</v>
      </c>
      <c r="K42" s="199">
        <v>54</v>
      </c>
      <c r="L42" s="197">
        <f t="shared" si="14"/>
        <v>52.870370370370374</v>
      </c>
      <c r="M42" s="198">
        <v>4751</v>
      </c>
      <c r="N42" s="199">
        <v>53</v>
      </c>
      <c r="O42" s="204">
        <f t="shared" si="15"/>
        <v>89.64150943396227</v>
      </c>
      <c r="P42" s="195">
        <f t="shared" si="18"/>
        <v>41929</v>
      </c>
      <c r="Q42" s="196">
        <f t="shared" si="16"/>
        <v>578</v>
      </c>
      <c r="R42" s="197">
        <f t="shared" si="17"/>
        <v>72.541522491349482</v>
      </c>
      <c r="S42" s="49"/>
      <c r="T42" s="48"/>
      <c r="U42" s="49"/>
      <c r="V42" s="48"/>
    </row>
    <row r="43" spans="1:22" ht="10.5" customHeight="1" x14ac:dyDescent="0.2">
      <c r="B43" s="440" t="s">
        <v>11</v>
      </c>
      <c r="C43" s="441"/>
      <c r="D43" s="441"/>
      <c r="E43" s="441"/>
      <c r="F43" s="441"/>
      <c r="G43" s="198">
        <v>17219</v>
      </c>
      <c r="H43" s="199">
        <v>203</v>
      </c>
      <c r="I43" s="197">
        <f t="shared" si="13"/>
        <v>84.822660098522164</v>
      </c>
      <c r="J43" s="198">
        <v>4469</v>
      </c>
      <c r="K43" s="199">
        <v>87</v>
      </c>
      <c r="L43" s="197">
        <f t="shared" si="14"/>
        <v>51.367816091954026</v>
      </c>
      <c r="M43" s="198">
        <v>3723</v>
      </c>
      <c r="N43" s="199">
        <v>77</v>
      </c>
      <c r="O43" s="204">
        <f t="shared" si="15"/>
        <v>48.350649350649348</v>
      </c>
      <c r="P43" s="195">
        <f t="shared" si="18"/>
        <v>25411</v>
      </c>
      <c r="Q43" s="196">
        <f t="shared" si="16"/>
        <v>367</v>
      </c>
      <c r="R43" s="197">
        <f t="shared" si="17"/>
        <v>69.239782016348769</v>
      </c>
      <c r="S43" s="49"/>
      <c r="T43" s="48"/>
      <c r="U43" s="49"/>
      <c r="V43" s="48"/>
    </row>
    <row r="44" spans="1:22" ht="10.5" customHeight="1" x14ac:dyDescent="0.2">
      <c r="B44" s="440" t="s">
        <v>12</v>
      </c>
      <c r="C44" s="441"/>
      <c r="D44" s="441"/>
      <c r="E44" s="441"/>
      <c r="F44" s="441"/>
      <c r="G44" s="198">
        <v>41170</v>
      </c>
      <c r="H44" s="199">
        <v>652</v>
      </c>
      <c r="I44" s="197">
        <f t="shared" si="13"/>
        <v>63.144171779141104</v>
      </c>
      <c r="J44" s="198">
        <v>4463</v>
      </c>
      <c r="K44" s="199">
        <v>63</v>
      </c>
      <c r="L44" s="197">
        <f t="shared" si="14"/>
        <v>70.841269841269835</v>
      </c>
      <c r="M44" s="198">
        <v>5089</v>
      </c>
      <c r="N44" s="199">
        <v>74</v>
      </c>
      <c r="O44" s="204">
        <f t="shared" si="15"/>
        <v>68.770270270270274</v>
      </c>
      <c r="P44" s="195">
        <f t="shared" si="18"/>
        <v>50722</v>
      </c>
      <c r="Q44" s="196">
        <f t="shared" si="16"/>
        <v>789</v>
      </c>
      <c r="R44" s="197">
        <f t="shared" si="17"/>
        <v>64.286438529784533</v>
      </c>
      <c r="S44" s="49"/>
      <c r="T44" s="48"/>
      <c r="U44" s="49"/>
      <c r="V44" s="48"/>
    </row>
    <row r="45" spans="1:22" ht="10.5" customHeight="1" x14ac:dyDescent="0.2">
      <c r="B45" s="440" t="s">
        <v>2</v>
      </c>
      <c r="C45" s="441"/>
      <c r="D45" s="441"/>
      <c r="E45" s="441"/>
      <c r="F45" s="441"/>
      <c r="G45" s="198">
        <v>17233</v>
      </c>
      <c r="H45" s="199">
        <v>204</v>
      </c>
      <c r="I45" s="197">
        <f t="shared" si="13"/>
        <v>84.475490196078425</v>
      </c>
      <c r="J45" s="198">
        <v>1954</v>
      </c>
      <c r="K45" s="199">
        <v>27</v>
      </c>
      <c r="L45" s="197">
        <f t="shared" si="14"/>
        <v>72.370370370370367</v>
      </c>
      <c r="M45" s="198">
        <v>1804</v>
      </c>
      <c r="N45" s="199">
        <v>21</v>
      </c>
      <c r="O45" s="204">
        <f t="shared" si="15"/>
        <v>85.904761904761898</v>
      </c>
      <c r="P45" s="195">
        <f t="shared" si="18"/>
        <v>20991</v>
      </c>
      <c r="Q45" s="196">
        <f t="shared" si="16"/>
        <v>252</v>
      </c>
      <c r="R45" s="197">
        <f t="shared" si="17"/>
        <v>83.297619047619051</v>
      </c>
      <c r="S45" s="49"/>
      <c r="T45" s="48"/>
      <c r="U45" s="49"/>
      <c r="V45" s="48"/>
    </row>
    <row r="46" spans="1:22" ht="10.5" customHeight="1" x14ac:dyDescent="0.2">
      <c r="B46" s="440" t="s">
        <v>1</v>
      </c>
      <c r="C46" s="441"/>
      <c r="D46" s="441"/>
      <c r="E46" s="441"/>
      <c r="F46" s="441"/>
      <c r="G46" s="198">
        <v>5035</v>
      </c>
      <c r="H46" s="199">
        <v>66</v>
      </c>
      <c r="I46" s="197">
        <f t="shared" si="13"/>
        <v>76.287878787878782</v>
      </c>
      <c r="J46" s="198">
        <v>2504</v>
      </c>
      <c r="K46" s="199">
        <v>71</v>
      </c>
      <c r="L46" s="197">
        <f t="shared" si="14"/>
        <v>35.267605633802816</v>
      </c>
      <c r="M46" s="198">
        <v>4435</v>
      </c>
      <c r="N46" s="199">
        <v>97</v>
      </c>
      <c r="O46" s="204">
        <f t="shared" si="15"/>
        <v>45.72164948453608</v>
      </c>
      <c r="P46" s="195">
        <f t="shared" si="18"/>
        <v>11974</v>
      </c>
      <c r="Q46" s="196">
        <f t="shared" si="16"/>
        <v>234</v>
      </c>
      <c r="R46" s="197">
        <f t="shared" si="17"/>
        <v>51.17094017094017</v>
      </c>
      <c r="S46" s="49"/>
      <c r="T46" s="48"/>
      <c r="U46" s="49"/>
      <c r="V46" s="48"/>
    </row>
    <row r="47" spans="1:22" ht="10.5" customHeight="1" x14ac:dyDescent="0.2">
      <c r="B47" s="440" t="s">
        <v>8</v>
      </c>
      <c r="C47" s="441"/>
      <c r="D47" s="441"/>
      <c r="E47" s="441"/>
      <c r="F47" s="441"/>
      <c r="G47" s="198">
        <v>16705</v>
      </c>
      <c r="H47" s="199">
        <v>252</v>
      </c>
      <c r="I47" s="197">
        <f t="shared" si="13"/>
        <v>66.289682539682545</v>
      </c>
      <c r="J47" s="198">
        <v>2562</v>
      </c>
      <c r="K47" s="199">
        <v>35</v>
      </c>
      <c r="L47" s="197">
        <f t="shared" si="14"/>
        <v>73.2</v>
      </c>
      <c r="M47" s="198">
        <v>2122</v>
      </c>
      <c r="N47" s="199">
        <v>38</v>
      </c>
      <c r="O47" s="204">
        <f t="shared" si="15"/>
        <v>55.842105263157897</v>
      </c>
      <c r="P47" s="195">
        <f t="shared" si="18"/>
        <v>21389</v>
      </c>
      <c r="Q47" s="196">
        <f t="shared" si="16"/>
        <v>325</v>
      </c>
      <c r="R47" s="197">
        <f t="shared" si="17"/>
        <v>65.812307692307698</v>
      </c>
      <c r="S47" s="49"/>
      <c r="T47" s="48"/>
      <c r="U47" s="49"/>
      <c r="V47" s="48"/>
    </row>
    <row r="48" spans="1:22" ht="10.5" customHeight="1" x14ac:dyDescent="0.2">
      <c r="B48" s="440" t="s">
        <v>13</v>
      </c>
      <c r="C48" s="441"/>
      <c r="D48" s="441"/>
      <c r="E48" s="441"/>
      <c r="F48" s="441"/>
      <c r="G48" s="198">
        <v>37152</v>
      </c>
      <c r="H48" s="199">
        <v>349</v>
      </c>
      <c r="I48" s="197">
        <f t="shared" si="13"/>
        <v>106.45272206303724</v>
      </c>
      <c r="J48" s="198">
        <v>3722</v>
      </c>
      <c r="K48" s="199">
        <v>34</v>
      </c>
      <c r="L48" s="197">
        <f t="shared" si="14"/>
        <v>109.47058823529412</v>
      </c>
      <c r="M48" s="198">
        <v>5939</v>
      </c>
      <c r="N48" s="199">
        <v>26</v>
      </c>
      <c r="O48" s="204">
        <f t="shared" si="15"/>
        <v>228.42307692307693</v>
      </c>
      <c r="P48" s="195">
        <f t="shared" si="18"/>
        <v>46813</v>
      </c>
      <c r="Q48" s="196">
        <f t="shared" si="16"/>
        <v>409</v>
      </c>
      <c r="R48" s="197">
        <f t="shared" si="17"/>
        <v>114.45721271393643</v>
      </c>
      <c r="S48" s="54"/>
      <c r="T48" s="54"/>
      <c r="U48" s="54"/>
      <c r="V48" s="54"/>
    </row>
    <row r="49" spans="2:22" ht="10.5" customHeight="1" x14ac:dyDescent="0.2">
      <c r="B49" s="440" t="s">
        <v>14</v>
      </c>
      <c r="C49" s="441"/>
      <c r="D49" s="441"/>
      <c r="E49" s="441"/>
      <c r="F49" s="441"/>
      <c r="G49" s="198">
        <v>3917</v>
      </c>
      <c r="H49" s="199">
        <v>45</v>
      </c>
      <c r="I49" s="197">
        <f t="shared" si="13"/>
        <v>87.044444444444451</v>
      </c>
      <c r="J49" s="198">
        <v>337</v>
      </c>
      <c r="K49" s="199">
        <v>4</v>
      </c>
      <c r="L49" s="197">
        <f t="shared" si="14"/>
        <v>84.25</v>
      </c>
      <c r="M49" s="198">
        <v>492</v>
      </c>
      <c r="N49" s="199">
        <v>5</v>
      </c>
      <c r="O49" s="204">
        <f t="shared" si="15"/>
        <v>98.4</v>
      </c>
      <c r="P49" s="195">
        <f t="shared" si="18"/>
        <v>4746</v>
      </c>
      <c r="Q49" s="196">
        <f t="shared" si="16"/>
        <v>54</v>
      </c>
      <c r="R49" s="197">
        <f t="shared" si="17"/>
        <v>87.888888888888886</v>
      </c>
      <c r="S49" s="55"/>
      <c r="T49" s="55"/>
      <c r="U49" s="55"/>
      <c r="V49" s="55"/>
    </row>
    <row r="50" spans="2:22" ht="10.5" customHeight="1" x14ac:dyDescent="0.2">
      <c r="B50" s="440" t="s">
        <v>15</v>
      </c>
      <c r="C50" s="441"/>
      <c r="D50" s="441"/>
      <c r="E50" s="441"/>
      <c r="F50" s="441"/>
      <c r="G50" s="198">
        <v>3580</v>
      </c>
      <c r="H50" s="199">
        <v>42</v>
      </c>
      <c r="I50" s="197">
        <f t="shared" si="13"/>
        <v>85.238095238095241</v>
      </c>
      <c r="J50" s="198">
        <v>292</v>
      </c>
      <c r="K50" s="199">
        <v>5</v>
      </c>
      <c r="L50" s="197">
        <f t="shared" si="14"/>
        <v>58.4</v>
      </c>
      <c r="M50" s="198">
        <v>1098</v>
      </c>
      <c r="N50" s="199">
        <v>20</v>
      </c>
      <c r="O50" s="204">
        <f t="shared" si="15"/>
        <v>54.9</v>
      </c>
      <c r="P50" s="195">
        <f t="shared" si="18"/>
        <v>4970</v>
      </c>
      <c r="Q50" s="196">
        <f t="shared" si="16"/>
        <v>67</v>
      </c>
      <c r="R50" s="197">
        <f t="shared" si="17"/>
        <v>74.179104477611943</v>
      </c>
      <c r="S50" s="56"/>
      <c r="T50" s="56"/>
      <c r="U50" s="56"/>
      <c r="V50" s="56"/>
    </row>
    <row r="51" spans="2:22" ht="10.5" customHeight="1" x14ac:dyDescent="0.2">
      <c r="B51" s="440" t="s">
        <v>16</v>
      </c>
      <c r="C51" s="441"/>
      <c r="D51" s="441"/>
      <c r="E51" s="441"/>
      <c r="F51" s="441"/>
      <c r="G51" s="198">
        <v>12674</v>
      </c>
      <c r="H51" s="199">
        <v>218</v>
      </c>
      <c r="I51" s="197">
        <f t="shared" si="13"/>
        <v>58.137614678899084</v>
      </c>
      <c r="J51" s="198">
        <v>1937</v>
      </c>
      <c r="K51" s="199">
        <v>22</v>
      </c>
      <c r="L51" s="197">
        <f t="shared" si="14"/>
        <v>88.045454545454547</v>
      </c>
      <c r="M51" s="198">
        <v>3096</v>
      </c>
      <c r="N51" s="199">
        <v>40</v>
      </c>
      <c r="O51" s="204">
        <f t="shared" si="15"/>
        <v>77.400000000000006</v>
      </c>
      <c r="P51" s="195">
        <f t="shared" si="18"/>
        <v>17707</v>
      </c>
      <c r="Q51" s="196">
        <f t="shared" si="16"/>
        <v>280</v>
      </c>
      <c r="R51" s="197">
        <f t="shared" si="17"/>
        <v>63.239285714285714</v>
      </c>
      <c r="S51" s="47"/>
      <c r="T51" s="47"/>
      <c r="U51" s="47"/>
      <c r="V51" s="47"/>
    </row>
    <row r="52" spans="2:22" ht="10.5" customHeight="1" x14ac:dyDescent="0.2">
      <c r="B52" s="440" t="s">
        <v>17</v>
      </c>
      <c r="C52" s="441"/>
      <c r="D52" s="441"/>
      <c r="E52" s="441"/>
      <c r="F52" s="441"/>
      <c r="G52" s="198">
        <v>1911</v>
      </c>
      <c r="H52" s="199">
        <v>21</v>
      </c>
      <c r="I52" s="197">
        <f t="shared" si="13"/>
        <v>91</v>
      </c>
      <c r="J52" s="198">
        <v>715</v>
      </c>
      <c r="K52" s="199">
        <v>6</v>
      </c>
      <c r="L52" s="197">
        <f t="shared" si="14"/>
        <v>119.16666666666667</v>
      </c>
      <c r="M52" s="198">
        <v>147</v>
      </c>
      <c r="N52" s="199">
        <v>2</v>
      </c>
      <c r="O52" s="204">
        <f t="shared" si="15"/>
        <v>73.5</v>
      </c>
      <c r="P52" s="195">
        <f t="shared" si="18"/>
        <v>2773</v>
      </c>
      <c r="Q52" s="196">
        <f t="shared" si="16"/>
        <v>29</v>
      </c>
      <c r="R52" s="197">
        <f t="shared" si="17"/>
        <v>95.620689655172413</v>
      </c>
      <c r="S52" s="51"/>
      <c r="T52" s="71"/>
      <c r="U52" s="51"/>
      <c r="V52" s="71"/>
    </row>
    <row r="53" spans="2:22" ht="10.5" customHeight="1" x14ac:dyDescent="0.2">
      <c r="B53" s="440" t="s">
        <v>0</v>
      </c>
      <c r="C53" s="441"/>
      <c r="D53" s="441"/>
      <c r="E53" s="441"/>
      <c r="F53" s="441"/>
      <c r="G53" s="198">
        <v>206</v>
      </c>
      <c r="H53" s="199">
        <v>2</v>
      </c>
      <c r="I53" s="197">
        <f t="shared" si="13"/>
        <v>103</v>
      </c>
      <c r="J53" s="198">
        <v>0</v>
      </c>
      <c r="K53" s="199">
        <v>0</v>
      </c>
      <c r="L53" s="197" t="str">
        <f t="shared" si="14"/>
        <v>-</v>
      </c>
      <c r="M53" s="198">
        <v>197</v>
      </c>
      <c r="N53" s="199">
        <v>2</v>
      </c>
      <c r="O53" s="204">
        <f t="shared" si="15"/>
        <v>98.5</v>
      </c>
      <c r="P53" s="195">
        <f t="shared" si="18"/>
        <v>403</v>
      </c>
      <c r="Q53" s="196">
        <f t="shared" si="16"/>
        <v>4</v>
      </c>
      <c r="R53" s="197">
        <f t="shared" si="17"/>
        <v>100.75</v>
      </c>
      <c r="S53" s="49"/>
      <c r="T53" s="48"/>
      <c r="U53" s="49"/>
      <c r="V53" s="48"/>
    </row>
    <row r="54" spans="2:22" ht="10.5" customHeight="1" x14ac:dyDescent="0.2">
      <c r="B54" s="463" t="str">
        <f>'Anexo II. Términos'!$B$52</f>
        <v>Total nacional</v>
      </c>
      <c r="C54" s="464"/>
      <c r="D54" s="464"/>
      <c r="E54" s="464"/>
      <c r="F54" s="464"/>
      <c r="G54" s="200">
        <f>SUM(G36:G53)</f>
        <v>244140</v>
      </c>
      <c r="H54" s="201">
        <f>SUM(H36:H53)</f>
        <v>3243</v>
      </c>
      <c r="I54" s="202">
        <f>IF(G54=0,"-",G54/H54)</f>
        <v>75.282146160962071</v>
      </c>
      <c r="J54" s="200">
        <f>SUM(J36:J53)</f>
        <v>33265</v>
      </c>
      <c r="K54" s="201">
        <f>SUM(K36:K53)</f>
        <v>530</v>
      </c>
      <c r="L54" s="202">
        <f>IF(J54=0,"-",J54/K54)</f>
        <v>62.764150943396224</v>
      </c>
      <c r="M54" s="200">
        <f>SUM(M36:M53)</f>
        <v>45867</v>
      </c>
      <c r="N54" s="201">
        <f>SUM(N36:N53)</f>
        <v>623</v>
      </c>
      <c r="O54" s="205">
        <f>IF(M54=0,"-",M54/N54)</f>
        <v>73.62279293739968</v>
      </c>
      <c r="P54" s="200">
        <f t="shared" si="18"/>
        <v>323272</v>
      </c>
      <c r="Q54" s="203">
        <f t="shared" si="16"/>
        <v>4396</v>
      </c>
      <c r="R54" s="202">
        <f t="shared" si="17"/>
        <v>73.53776160145587</v>
      </c>
      <c r="S54" s="49"/>
      <c r="T54" s="48"/>
      <c r="U54" s="49"/>
      <c r="V54" s="48"/>
    </row>
    <row r="55" spans="2:22" ht="10.5" customHeight="1" x14ac:dyDescent="0.2">
      <c r="B55" s="30" t="str">
        <f>CONCATENATE("* ",'Anexo I. Abreviaturas'!$B$11,": ",'Anexo I. Abreviaturas'!$F$11)</f>
        <v>* % Nacio.: Porcentaje sobre el total nacional</v>
      </c>
      <c r="C55" s="41"/>
      <c r="D55" s="41"/>
      <c r="E55" s="41"/>
      <c r="F55" s="41"/>
      <c r="G55" s="156"/>
      <c r="H55" s="55"/>
      <c r="I55" s="55"/>
      <c r="J55" s="49"/>
      <c r="K55" s="48"/>
    </row>
    <row r="56" spans="2:22" ht="10.5" customHeight="1" x14ac:dyDescent="0.2">
      <c r="B56" s="23" t="str">
        <f>CONCATENATE("** ", 'Anexo I. Abreviaturas'!$B$12,": ",'Anexo I. Abreviaturas'!$F$12)</f>
        <v>** % Ocupac.: Porcentaje de ocupación.</v>
      </c>
      <c r="C56" s="41"/>
      <c r="D56" s="41"/>
      <c r="E56" s="41"/>
      <c r="F56" s="41"/>
      <c r="G56" s="156"/>
      <c r="H56" s="55"/>
      <c r="I56" s="55"/>
      <c r="J56" s="49"/>
      <c r="K56" s="48"/>
    </row>
    <row r="57" spans="2:22" ht="10.5" customHeight="1" x14ac:dyDescent="0.2">
      <c r="B57" s="41"/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48"/>
    </row>
    <row r="58" spans="2:22" ht="10.5" customHeight="1" x14ac:dyDescent="0.2">
      <c r="B58" s="186"/>
      <c r="C58" s="183"/>
      <c r="D58" s="183"/>
      <c r="E58" s="183"/>
      <c r="F58" s="183"/>
      <c r="G58" s="183"/>
      <c r="H58" s="183"/>
      <c r="I58" s="183"/>
      <c r="J58" s="183"/>
      <c r="K58" s="183"/>
      <c r="L58" s="183"/>
    </row>
    <row r="59" spans="2:22" ht="10.5" customHeight="1" x14ac:dyDescent="0.2">
      <c r="H59" s="184"/>
      <c r="I59" s="184"/>
    </row>
    <row r="60" spans="2:22" ht="10.5" customHeight="1" x14ac:dyDescent="0.2">
      <c r="H60" s="182"/>
      <c r="I60" s="182"/>
    </row>
    <row r="61" spans="2:22" ht="10.5" customHeight="1" x14ac:dyDescent="0.2">
      <c r="H61" s="182"/>
      <c r="I61" s="182"/>
    </row>
    <row r="62" spans="2:22" ht="10.5" customHeight="1" x14ac:dyDescent="0.2">
      <c r="H62" s="182"/>
      <c r="I62" s="182"/>
    </row>
    <row r="63" spans="2:22" ht="10.5" customHeight="1" x14ac:dyDescent="0.2">
      <c r="H63" s="182"/>
      <c r="I63" s="182"/>
    </row>
    <row r="64" spans="2:22" ht="10.5" customHeight="1" x14ac:dyDescent="0.2">
      <c r="H64" s="182"/>
      <c r="I64" s="182"/>
    </row>
    <row r="65" spans="8:14" ht="10.5" customHeight="1" x14ac:dyDescent="0.2">
      <c r="H65" s="182"/>
      <c r="I65" s="182"/>
    </row>
    <row r="66" spans="8:14" ht="10.5" customHeight="1" x14ac:dyDescent="0.2">
      <c r="H66" s="182"/>
      <c r="I66" s="182"/>
    </row>
    <row r="67" spans="8:14" ht="10.5" customHeight="1" x14ac:dyDescent="0.2">
      <c r="H67" s="182"/>
      <c r="I67" s="182"/>
    </row>
    <row r="68" spans="8:14" ht="10.5" customHeight="1" x14ac:dyDescent="0.2">
      <c r="H68" s="182"/>
      <c r="I68" s="182"/>
    </row>
    <row r="69" spans="8:14" ht="10.5" customHeight="1" x14ac:dyDescent="0.2">
      <c r="H69" s="182"/>
      <c r="I69" s="182"/>
    </row>
    <row r="70" spans="8:14" ht="10.5" customHeight="1" x14ac:dyDescent="0.2">
      <c r="H70" s="182"/>
      <c r="I70" s="182"/>
    </row>
    <row r="71" spans="8:14" ht="10.5" customHeight="1" x14ac:dyDescent="0.2">
      <c r="H71" s="182"/>
      <c r="I71" s="182"/>
    </row>
    <row r="72" spans="8:14" ht="10.5" customHeight="1" x14ac:dyDescent="0.2">
      <c r="H72" s="182"/>
      <c r="I72" s="182"/>
    </row>
    <row r="73" spans="8:14" ht="10.5" customHeight="1" x14ac:dyDescent="0.2">
      <c r="H73" s="182"/>
      <c r="I73" s="182"/>
      <c r="J73" s="182"/>
      <c r="K73" s="182"/>
      <c r="L73" s="182"/>
      <c r="M73" s="182"/>
      <c r="N73" s="182"/>
    </row>
    <row r="74" spans="8:14" ht="10.5" customHeight="1" x14ac:dyDescent="0.2">
      <c r="H74" s="182"/>
      <c r="I74" s="182"/>
      <c r="J74" s="182"/>
      <c r="K74" s="182"/>
      <c r="L74" s="182"/>
      <c r="M74" s="182"/>
      <c r="N74" s="182"/>
    </row>
    <row r="75" spans="8:14" ht="10.5" customHeight="1" x14ac:dyDescent="0.2">
      <c r="H75" s="182"/>
      <c r="I75" s="182"/>
      <c r="J75" s="182"/>
      <c r="K75" s="182"/>
      <c r="L75" s="182"/>
      <c r="M75" s="182"/>
      <c r="N75" s="182"/>
    </row>
    <row r="76" spans="8:14" ht="10.5" customHeight="1" x14ac:dyDescent="0.2">
      <c r="H76" s="182"/>
      <c r="I76" s="182"/>
    </row>
    <row r="77" spans="8:14" ht="10.5" customHeight="1" x14ac:dyDescent="0.2">
      <c r="H77" s="182"/>
      <c r="I77" s="182"/>
    </row>
    <row r="78" spans="8:14" ht="10.5" customHeight="1" x14ac:dyDescent="0.2">
      <c r="H78" s="182"/>
      <c r="I78" s="182"/>
    </row>
    <row r="79" spans="8:14" ht="10.5" customHeight="1" x14ac:dyDescent="0.2">
      <c r="H79" s="182"/>
      <c r="I79" s="182"/>
    </row>
    <row r="80" spans="8:14" ht="10.5" customHeight="1" x14ac:dyDescent="0.2">
      <c r="H80" s="182"/>
      <c r="I80" s="182"/>
    </row>
    <row r="81" spans="8:9" ht="10.5" customHeight="1" x14ac:dyDescent="0.2">
      <c r="H81" s="182"/>
      <c r="I81" s="182"/>
    </row>
    <row r="82" spans="8:9" ht="10.5" customHeight="1" x14ac:dyDescent="0.2">
      <c r="H82" s="182"/>
      <c r="I82" s="182"/>
    </row>
    <row r="83" spans="8:9" ht="10.5" customHeight="1" x14ac:dyDescent="0.2">
      <c r="H83" s="182"/>
      <c r="I83" s="182"/>
    </row>
    <row r="84" spans="8:9" ht="10.5" customHeight="1" x14ac:dyDescent="0.2">
      <c r="H84" s="182"/>
      <c r="I84" s="182"/>
    </row>
    <row r="85" spans="8:9" ht="10.5" customHeight="1" x14ac:dyDescent="0.2">
      <c r="H85" s="182"/>
      <c r="I85" s="182"/>
    </row>
    <row r="86" spans="8:9" ht="10.5" customHeight="1" x14ac:dyDescent="0.2">
      <c r="H86" s="182"/>
      <c r="I86" s="182"/>
    </row>
    <row r="87" spans="8:9" ht="10.5" customHeight="1" x14ac:dyDescent="0.2">
      <c r="H87" s="182"/>
      <c r="I87" s="182"/>
    </row>
    <row r="88" spans="8:9" ht="10.5" customHeight="1" x14ac:dyDescent="0.2">
      <c r="H88" s="182"/>
      <c r="I88" s="182"/>
    </row>
    <row r="89" spans="8:9" ht="10.5" customHeight="1" x14ac:dyDescent="0.2">
      <c r="H89" s="182"/>
      <c r="I89" s="182"/>
    </row>
    <row r="90" spans="8:9" ht="10.5" customHeight="1" x14ac:dyDescent="0.2">
      <c r="H90" s="182"/>
      <c r="I90" s="182"/>
    </row>
    <row r="91" spans="8:9" ht="10.5" customHeight="1" x14ac:dyDescent="0.2">
      <c r="H91" s="182"/>
      <c r="I91" s="182"/>
    </row>
    <row r="92" spans="8:9" ht="10.5" customHeight="1" x14ac:dyDescent="0.2">
      <c r="H92" s="189"/>
      <c r="I92" s="189"/>
    </row>
    <row r="93" spans="8:9" ht="10.5" customHeight="1" x14ac:dyDescent="0.2">
      <c r="H93" s="189"/>
      <c r="I93" s="189"/>
    </row>
    <row r="94" spans="8:9" ht="10.5" customHeight="1" x14ac:dyDescent="0.2">
      <c r="H94" s="189"/>
      <c r="I94" s="189"/>
    </row>
    <row r="95" spans="8:9" ht="10.5" customHeight="1" x14ac:dyDescent="0.2">
      <c r="H95" s="189"/>
      <c r="I95" s="189"/>
    </row>
    <row r="96" spans="8:9" ht="10.5" customHeight="1" x14ac:dyDescent="0.2">
      <c r="H96" s="189"/>
      <c r="I96" s="189"/>
    </row>
    <row r="97" spans="2:32" ht="10.5" customHeight="1" x14ac:dyDescent="0.2">
      <c r="H97" s="189"/>
      <c r="I97" s="189"/>
    </row>
    <row r="98" spans="2:32" ht="10.5" customHeight="1" x14ac:dyDescent="0.2">
      <c r="H98" s="189"/>
      <c r="I98" s="189"/>
    </row>
    <row r="99" spans="2:32" ht="10.5" customHeight="1" x14ac:dyDescent="0.2">
      <c r="H99" s="189"/>
      <c r="I99" s="189"/>
    </row>
    <row r="100" spans="2:32" ht="10.5" customHeight="1" x14ac:dyDescent="0.2">
      <c r="B100" s="131"/>
      <c r="G100" s="116"/>
      <c r="H100" s="189"/>
      <c r="I100" s="189"/>
    </row>
    <row r="101" spans="2:32" ht="10.5" customHeight="1" x14ac:dyDescent="0.2">
      <c r="B101" s="131"/>
      <c r="G101" s="116"/>
      <c r="H101" s="116"/>
      <c r="I101" s="190"/>
    </row>
    <row r="102" spans="2:32" ht="10.5" customHeight="1" x14ac:dyDescent="0.2">
      <c r="B102" s="131"/>
      <c r="G102" s="9"/>
      <c r="H102" s="189"/>
      <c r="I102" s="190"/>
    </row>
    <row r="103" spans="2:32" ht="10.5" customHeight="1" x14ac:dyDescent="0.2">
      <c r="B103" s="131"/>
      <c r="G103" s="9"/>
      <c r="H103" s="189"/>
      <c r="I103" s="190"/>
    </row>
    <row r="104" spans="2:32" ht="10.5" customHeight="1" x14ac:dyDescent="0.2">
      <c r="B104" s="131"/>
      <c r="G104" s="131"/>
      <c r="H104" s="190"/>
    </row>
    <row r="105" spans="2:32" ht="10.5" customHeight="1" x14ac:dyDescent="0.2">
      <c r="B105" s="131"/>
      <c r="H105" s="116"/>
    </row>
    <row r="106" spans="2:32" ht="10.5" customHeight="1" x14ac:dyDescent="0.2">
      <c r="B106" s="131"/>
      <c r="G106" s="131"/>
      <c r="H106" s="190"/>
    </row>
    <row r="107" spans="2:32" ht="10.5" customHeight="1" x14ac:dyDescent="0.2"/>
    <row r="108" spans="2:32" ht="10.5" customHeight="1" x14ac:dyDescent="0.2">
      <c r="B108" s="131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  <c r="AA108" s="207"/>
      <c r="AB108" s="207"/>
      <c r="AC108" s="207"/>
      <c r="AD108" s="207"/>
      <c r="AE108" s="207"/>
      <c r="AF108" s="207"/>
    </row>
    <row r="109" spans="2:32" ht="10.5" customHeight="1" x14ac:dyDescent="0.2">
      <c r="B109" s="131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  <c r="AA109" s="207"/>
      <c r="AB109" s="207"/>
      <c r="AC109" s="207"/>
      <c r="AD109" s="207"/>
      <c r="AE109" s="207"/>
      <c r="AF109" s="207"/>
    </row>
    <row r="110" spans="2:32" ht="10.5" customHeight="1" x14ac:dyDescent="0.2">
      <c r="B110" s="131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/>
      <c r="AF110" s="207"/>
    </row>
    <row r="111" spans="2:32" ht="10.5" customHeight="1" x14ac:dyDescent="0.2">
      <c r="B111" s="131"/>
      <c r="G111" s="207"/>
      <c r="H111" s="207"/>
      <c r="I111" s="207"/>
      <c r="J111" s="207"/>
      <c r="K111" s="207"/>
      <c r="L111" s="207"/>
      <c r="M111" s="207"/>
      <c r="N111" s="207"/>
      <c r="O111" s="207"/>
      <c r="P111" s="207"/>
      <c r="Q111" s="207"/>
      <c r="R111" s="207"/>
      <c r="S111" s="207"/>
      <c r="T111" s="207"/>
      <c r="U111" s="207"/>
      <c r="V111" s="207"/>
      <c r="W111" s="207"/>
      <c r="X111" s="207"/>
      <c r="Y111" s="207"/>
      <c r="Z111" s="207"/>
      <c r="AA111" s="207"/>
      <c r="AB111" s="207"/>
      <c r="AC111" s="207"/>
      <c r="AD111" s="207"/>
      <c r="AE111" s="207"/>
      <c r="AF111" s="207"/>
    </row>
    <row r="112" spans="2:32" ht="10.5" customHeight="1" x14ac:dyDescent="0.2">
      <c r="B112" s="131"/>
      <c r="G112" s="187"/>
      <c r="H112" s="208"/>
      <c r="I112" s="207"/>
      <c r="J112" s="187"/>
      <c r="K112" s="207"/>
      <c r="L112" s="207"/>
      <c r="M112" s="187"/>
      <c r="N112" s="207"/>
      <c r="O112" s="207"/>
      <c r="P112" s="187"/>
      <c r="Q112" s="207"/>
      <c r="R112" s="207"/>
      <c r="S112" s="187"/>
      <c r="T112" s="207"/>
      <c r="U112" s="207"/>
      <c r="V112" s="187"/>
      <c r="W112" s="207"/>
      <c r="X112" s="207"/>
      <c r="Y112" s="187"/>
      <c r="Z112" s="207"/>
      <c r="AA112" s="207"/>
      <c r="AB112" s="187"/>
      <c r="AC112" s="207"/>
      <c r="AD112" s="207"/>
      <c r="AE112" s="187"/>
      <c r="AF112" s="207"/>
    </row>
    <row r="113" spans="2:32" ht="10.5" customHeight="1" x14ac:dyDescent="0.2">
      <c r="B113" s="131"/>
      <c r="G113" s="207"/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07"/>
      <c r="S113" s="207"/>
      <c r="T113" s="207"/>
      <c r="U113" s="207"/>
      <c r="V113" s="207"/>
      <c r="W113" s="207"/>
      <c r="X113" s="207"/>
      <c r="Y113" s="207"/>
      <c r="Z113" s="207"/>
      <c r="AA113" s="207"/>
      <c r="AB113" s="207"/>
      <c r="AC113" s="207"/>
      <c r="AD113" s="207"/>
      <c r="AE113" s="207"/>
      <c r="AF113" s="207"/>
    </row>
    <row r="114" spans="2:32" ht="10.5" customHeight="1" x14ac:dyDescent="0.2">
      <c r="B114" s="131"/>
      <c r="G114" s="207"/>
      <c r="H114" s="208"/>
      <c r="I114" s="207"/>
      <c r="J114" s="207"/>
      <c r="K114" s="207"/>
      <c r="L114" s="207"/>
      <c r="M114" s="207"/>
      <c r="N114" s="207"/>
      <c r="O114" s="207"/>
      <c r="P114" s="207"/>
      <c r="Q114" s="207"/>
      <c r="R114" s="207"/>
      <c r="S114" s="207"/>
      <c r="T114" s="207"/>
      <c r="U114" s="207"/>
      <c r="V114" s="207"/>
      <c r="W114" s="207"/>
      <c r="X114" s="207"/>
      <c r="Y114" s="207"/>
      <c r="Z114" s="207"/>
      <c r="AA114" s="207"/>
      <c r="AB114" s="207"/>
      <c r="AC114" s="207"/>
      <c r="AD114" s="207"/>
      <c r="AE114" s="207"/>
      <c r="AF114" s="207"/>
    </row>
    <row r="115" spans="2:32" ht="10.5" customHeight="1" x14ac:dyDescent="0.2"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</row>
    <row r="116" spans="2:32" ht="10.5" customHeight="1" x14ac:dyDescent="0.2">
      <c r="B116" s="131"/>
      <c r="G116" s="131"/>
      <c r="H116" s="131"/>
      <c r="J116" s="131"/>
      <c r="K116" s="131"/>
      <c r="M116" s="131"/>
      <c r="N116" s="131"/>
    </row>
    <row r="117" spans="2:32" ht="10.5" customHeight="1" x14ac:dyDescent="0.2">
      <c r="B117" s="131"/>
      <c r="G117" s="116"/>
      <c r="H117" s="116"/>
      <c r="J117" s="116"/>
      <c r="K117" s="116"/>
      <c r="M117" s="116"/>
      <c r="N117" s="116"/>
    </row>
    <row r="118" spans="2:32" ht="10.5" customHeight="1" x14ac:dyDescent="0.2">
      <c r="B118" s="131"/>
      <c r="G118" s="131"/>
      <c r="H118" s="131"/>
      <c r="J118" s="131"/>
      <c r="K118" s="131"/>
      <c r="M118" s="131"/>
      <c r="N118" s="131"/>
    </row>
    <row r="119" spans="2:32" ht="10.5" customHeight="1" x14ac:dyDescent="0.2">
      <c r="B119" s="131"/>
      <c r="F119" s="116"/>
      <c r="G119" s="131"/>
      <c r="H119" s="131"/>
      <c r="J119" s="131"/>
      <c r="K119" s="131"/>
      <c r="M119" s="131"/>
      <c r="N119" s="131"/>
    </row>
    <row r="120" spans="2:32" ht="10.5" customHeight="1" x14ac:dyDescent="0.2">
      <c r="B120" s="131"/>
      <c r="F120" s="116"/>
      <c r="G120" s="131"/>
      <c r="H120" s="131"/>
      <c r="J120" s="131"/>
      <c r="K120" s="131"/>
      <c r="M120" s="131"/>
      <c r="N120" s="131"/>
      <c r="AE120" s="131"/>
    </row>
    <row r="121" spans="2:32" ht="10.5" customHeight="1" x14ac:dyDescent="0.2">
      <c r="B121" s="131"/>
      <c r="F121" s="116"/>
      <c r="H121" s="116"/>
      <c r="K121" s="116"/>
      <c r="N121" s="116"/>
    </row>
    <row r="122" spans="2:32" ht="10.5" customHeight="1" x14ac:dyDescent="0.2">
      <c r="B122" s="131"/>
      <c r="G122" s="131"/>
      <c r="H122" s="190"/>
      <c r="I122" s="131"/>
      <c r="J122" s="131"/>
      <c r="K122" s="131"/>
      <c r="L122" s="131"/>
      <c r="M122" s="131"/>
      <c r="N122" s="131"/>
    </row>
    <row r="123" spans="2:32" ht="10.5" customHeight="1" x14ac:dyDescent="0.2">
      <c r="B123" s="131"/>
    </row>
    <row r="124" spans="2:32" ht="10.5" customHeight="1" x14ac:dyDescent="0.2">
      <c r="B124" s="131"/>
    </row>
    <row r="125" spans="2:32" ht="10.5" customHeight="1" x14ac:dyDescent="0.2">
      <c r="B125" s="131"/>
    </row>
    <row r="126" spans="2:32" ht="10.5" customHeight="1" x14ac:dyDescent="0.2"/>
    <row r="127" spans="2:32" ht="10.5" customHeight="1" x14ac:dyDescent="0.2"/>
    <row r="128" spans="2:32" ht="10.5" customHeight="1" x14ac:dyDescent="0.2"/>
    <row r="129" spans="6:9" ht="10.5" customHeight="1" x14ac:dyDescent="0.2"/>
    <row r="130" spans="6:9" ht="10.5" customHeight="1" x14ac:dyDescent="0.2">
      <c r="F130" s="4"/>
      <c r="I130" s="4"/>
    </row>
    <row r="131" spans="6:9" ht="10.5" customHeight="1" x14ac:dyDescent="0.2">
      <c r="F131" s="4"/>
      <c r="I131" s="4"/>
    </row>
    <row r="132" spans="6:9" ht="10.5" customHeight="1" x14ac:dyDescent="0.2">
      <c r="F132" s="4"/>
      <c r="I132" s="4"/>
    </row>
    <row r="133" spans="6:9" ht="10.5" customHeight="1" x14ac:dyDescent="0.2"/>
    <row r="134" spans="6:9" ht="10.5" customHeight="1" x14ac:dyDescent="0.2"/>
    <row r="135" spans="6:9" ht="10.5" customHeight="1" x14ac:dyDescent="0.2"/>
    <row r="136" spans="6:9" ht="10.5" customHeight="1" x14ac:dyDescent="0.2"/>
    <row r="137" spans="6:9" ht="10.5" customHeight="1" x14ac:dyDescent="0.2"/>
    <row r="138" spans="6:9" ht="10.5" customHeight="1" x14ac:dyDescent="0.2"/>
    <row r="139" spans="6:9" ht="10.5" customHeight="1" x14ac:dyDescent="0.2"/>
    <row r="140" spans="6:9" ht="10.5" customHeight="1" x14ac:dyDescent="0.2"/>
    <row r="141" spans="6:9" ht="10.5" customHeight="1" x14ac:dyDescent="0.2"/>
    <row r="142" spans="6:9" ht="10.5" customHeight="1" x14ac:dyDescent="0.2"/>
    <row r="143" spans="6:9" ht="10.5" customHeight="1" x14ac:dyDescent="0.2"/>
    <row r="144" spans="6:9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66"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  <mergeCell ref="L21:L22"/>
    <mergeCell ref="O21:O22"/>
    <mergeCell ref="R21:R22"/>
    <mergeCell ref="B25:F25"/>
    <mergeCell ref="B26:F26"/>
    <mergeCell ref="B27:F27"/>
    <mergeCell ref="B28:F28"/>
    <mergeCell ref="G20:I20"/>
    <mergeCell ref="B21:F22"/>
    <mergeCell ref="I21:I22"/>
    <mergeCell ref="B23:F23"/>
    <mergeCell ref="B24:F24"/>
    <mergeCell ref="J33:L33"/>
    <mergeCell ref="M33:O33"/>
    <mergeCell ref="P33:R33"/>
    <mergeCell ref="I34:I35"/>
    <mergeCell ref="L34:L35"/>
    <mergeCell ref="O34:O35"/>
    <mergeCell ref="B7:I7"/>
    <mergeCell ref="B43:F43"/>
    <mergeCell ref="B44:F44"/>
    <mergeCell ref="B45:F45"/>
    <mergeCell ref="B41:F41"/>
    <mergeCell ref="B8:F9"/>
    <mergeCell ref="B36:F36"/>
    <mergeCell ref="B37:F37"/>
    <mergeCell ref="B38:F38"/>
    <mergeCell ref="B39:F39"/>
    <mergeCell ref="B15:F15"/>
    <mergeCell ref="B10:F10"/>
    <mergeCell ref="B11:F11"/>
    <mergeCell ref="B12:F12"/>
    <mergeCell ref="B13:F13"/>
    <mergeCell ref="B14:F14"/>
    <mergeCell ref="B54:F54"/>
    <mergeCell ref="I8:I9"/>
    <mergeCell ref="R34:R35"/>
    <mergeCell ref="B48:F48"/>
    <mergeCell ref="B49:F49"/>
    <mergeCell ref="B50:F50"/>
    <mergeCell ref="B51:F51"/>
    <mergeCell ref="B52:F52"/>
    <mergeCell ref="B53:F53"/>
    <mergeCell ref="B42:F42"/>
    <mergeCell ref="B46:F46"/>
    <mergeCell ref="B47:F47"/>
    <mergeCell ref="B40:F40"/>
    <mergeCell ref="B32:R32"/>
    <mergeCell ref="B33:F35"/>
    <mergeCell ref="G33:I33"/>
  </mergeCells>
  <conditionalFormatting sqref="I10:I14">
    <cfRule type="colorScale" priority="1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4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9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8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7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6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5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0A00-000000000000}"/>
  </hyperlinks>
  <pageMargins left="0.7" right="0.7" top="0.75" bottom="0.75" header="0.3" footer="0.3"/>
  <pageSetup paperSize="9" scale="34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H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16" width="7.42578125" customWidth="1"/>
    <col min="17" max="17" width="8.85546875" customWidth="1"/>
    <col min="18" max="33" width="7.42578125" customWidth="1"/>
  </cols>
  <sheetData>
    <row r="1" spans="1:31" ht="10.5" customHeight="1" x14ac:dyDescent="0.2"/>
    <row r="2" spans="1:31" ht="10.5" customHeight="1" x14ac:dyDescent="0.2">
      <c r="B2" s="31" t="s">
        <v>235</v>
      </c>
      <c r="C2" s="31"/>
      <c r="D2" s="31"/>
      <c r="E2" s="31"/>
      <c r="F2" s="31"/>
    </row>
    <row r="3" spans="1:31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31" ht="10.5" customHeight="1" x14ac:dyDescent="0.2">
      <c r="A4" s="45"/>
      <c r="B4" s="44" t="str">
        <f>Índice!$B$20</f>
        <v>1.2.2. Plazas y residentes en centros de atención a personas mayores</v>
      </c>
      <c r="C4" s="44"/>
      <c r="D4" s="44"/>
      <c r="E4" s="44"/>
      <c r="F4" s="44"/>
      <c r="G4" s="153"/>
      <c r="R4" s="4"/>
    </row>
    <row r="5" spans="1:31" ht="10.5" customHeight="1" x14ac:dyDescent="0.2">
      <c r="A5" s="45"/>
      <c r="B5" s="44" t="str">
        <f>Índice!$B$21</f>
        <v>1.2.2.1. Plazas y residentes en centros de atención a personas mayores</v>
      </c>
      <c r="C5" s="44"/>
      <c r="D5" s="44"/>
      <c r="E5" s="44"/>
      <c r="F5" s="44"/>
      <c r="G5" s="153"/>
      <c r="L5" s="134"/>
      <c r="N5" s="3"/>
      <c r="R5" s="4"/>
      <c r="U5" s="44"/>
      <c r="V5" s="44"/>
      <c r="W5" s="44"/>
      <c r="X5" s="44"/>
      <c r="Y5" s="44"/>
    </row>
    <row r="6" spans="1:31" ht="10.5" customHeight="1" x14ac:dyDescent="0.2">
      <c r="A6" s="45"/>
      <c r="B6" s="44"/>
      <c r="C6" s="44"/>
      <c r="D6" s="44"/>
      <c r="E6" s="44"/>
      <c r="F6" s="44"/>
      <c r="G6" s="153"/>
      <c r="R6" s="44"/>
      <c r="S6" s="44"/>
      <c r="T6" s="44"/>
      <c r="U6" s="44"/>
      <c r="V6" s="44"/>
    </row>
    <row r="7" spans="1:31" ht="10.5" customHeight="1" x14ac:dyDescent="0.2">
      <c r="A7" s="54"/>
      <c r="B7" s="494" t="str">
        <f>'Anexo I. Abreviaturas'!$B$38</f>
        <v>Centros de atención a personas mayores</v>
      </c>
      <c r="C7" s="495"/>
      <c r="D7" s="495"/>
      <c r="E7" s="495"/>
      <c r="F7" s="495"/>
      <c r="G7" s="495"/>
      <c r="H7" s="495"/>
      <c r="I7" s="495"/>
      <c r="J7" s="495"/>
      <c r="K7" s="495"/>
      <c r="L7" s="495"/>
      <c r="M7" s="495"/>
      <c r="N7" s="495"/>
      <c r="O7" s="495"/>
      <c r="P7" s="495"/>
      <c r="Q7" s="496"/>
      <c r="R7" s="128"/>
      <c r="S7" s="128"/>
      <c r="T7" s="128"/>
      <c r="U7" s="128"/>
      <c r="V7" s="128"/>
    </row>
    <row r="8" spans="1:31" ht="10.5" customHeight="1" x14ac:dyDescent="0.2">
      <c r="B8" s="443" t="str">
        <f>'Anexo I. Abreviaturas'!$B$64</f>
        <v>Modelo de gestión</v>
      </c>
      <c r="C8" s="444"/>
      <c r="D8" s="444"/>
      <c r="E8" s="444"/>
      <c r="F8" s="445"/>
      <c r="G8" s="436" t="str">
        <f>'Anexo II. Términos'!$B$28</f>
        <v>Residentes permanentes</v>
      </c>
      <c r="H8" s="452"/>
      <c r="I8" s="437"/>
      <c r="J8" s="436" t="str">
        <f>'Anexo II. Términos'!$B$30</f>
        <v>Residentes temporales</v>
      </c>
      <c r="K8" s="452"/>
      <c r="L8" s="437"/>
      <c r="M8" s="436" t="str">
        <f>'Anexo I. Abreviaturas'!$B$20</f>
        <v>Resident.</v>
      </c>
      <c r="N8" s="437"/>
      <c r="O8" s="436" t="str">
        <f>'Anexo II. Términos'!$B$14</f>
        <v>Plazas</v>
      </c>
      <c r="P8" s="437"/>
      <c r="Q8" s="507" t="str">
        <f>'Anexo I. Abreviaturas'!$B$66</f>
        <v>Ocupación</v>
      </c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</row>
    <row r="9" spans="1:31" ht="10.5" customHeight="1" x14ac:dyDescent="0.2">
      <c r="B9" s="446"/>
      <c r="C9" s="447"/>
      <c r="D9" s="447"/>
      <c r="E9" s="447"/>
      <c r="F9" s="448"/>
      <c r="G9" s="454"/>
      <c r="H9" s="455"/>
      <c r="I9" s="456"/>
      <c r="J9" s="454"/>
      <c r="K9" s="455"/>
      <c r="L9" s="456"/>
      <c r="M9" s="438"/>
      <c r="N9" s="439"/>
      <c r="O9" s="438"/>
      <c r="P9" s="439"/>
      <c r="Q9" s="508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</row>
    <row r="10" spans="1:31" ht="10.5" customHeight="1" x14ac:dyDescent="0.2">
      <c r="B10" s="446"/>
      <c r="C10" s="447"/>
      <c r="D10" s="447"/>
      <c r="E10" s="447"/>
      <c r="F10" s="448"/>
      <c r="G10" s="173" t="str">
        <f>'Anexo I. Abreviaturas'!$B$58</f>
        <v>Hombres</v>
      </c>
      <c r="H10" s="174" t="str">
        <f>'Anexo I. Abreviaturas'!$B$65</f>
        <v>Mujeres</v>
      </c>
      <c r="I10" s="174" t="str">
        <f>'Anexo II. Términos'!$B$51</f>
        <v>Total</v>
      </c>
      <c r="J10" s="173" t="str">
        <f>'Anexo I. Abreviaturas'!$B$58</f>
        <v>Hombres</v>
      </c>
      <c r="K10" s="174" t="str">
        <f>'Anexo I. Abreviaturas'!$B$65</f>
        <v>Mujeres</v>
      </c>
      <c r="L10" s="174" t="str">
        <f>'Anexo II. Términos'!$B$51</f>
        <v>Total</v>
      </c>
      <c r="M10" s="454"/>
      <c r="N10" s="456"/>
      <c r="O10" s="438"/>
      <c r="P10" s="439"/>
      <c r="Q10" s="50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</row>
    <row r="11" spans="1:31" ht="10.5" customHeight="1" x14ac:dyDescent="0.2">
      <c r="B11" s="449"/>
      <c r="C11" s="450"/>
      <c r="D11" s="450"/>
      <c r="E11" s="450"/>
      <c r="F11" s="451"/>
      <c r="G11" s="52" t="str">
        <f>'Anexo I. Abreviaturas'!$B$16</f>
        <v>Núm.</v>
      </c>
      <c r="H11" s="98" t="str">
        <f>'Anexo I. Abreviaturas'!$B$16</f>
        <v>Núm.</v>
      </c>
      <c r="I11" s="98" t="str">
        <f>'Anexo I. Abreviaturas'!$B$16</f>
        <v>Núm.</v>
      </c>
      <c r="J11" s="52" t="str">
        <f>'Anexo I. Abreviaturas'!$B$16</f>
        <v>Núm.</v>
      </c>
      <c r="K11" s="98" t="str">
        <f>'Anexo I. Abreviaturas'!$B$16</f>
        <v>Núm.</v>
      </c>
      <c r="L11" s="98" t="str">
        <f>'Anexo I. Abreviaturas'!$B$16</f>
        <v>Núm.</v>
      </c>
      <c r="M11" s="52" t="str">
        <f>'Anexo I. Abreviaturas'!$B$16</f>
        <v>Núm.</v>
      </c>
      <c r="N11" s="53" t="str">
        <f>'Anexo I. Abreviaturas'!$B$11</f>
        <v>% Nacio.</v>
      </c>
      <c r="O11" s="52" t="str">
        <f>'Anexo I. Abreviaturas'!$B$16</f>
        <v>Núm.</v>
      </c>
      <c r="P11" s="53" t="str">
        <f>'Anexo I. Abreviaturas'!$B$11</f>
        <v>% Nacio.</v>
      </c>
      <c r="Q11" s="212" t="str">
        <f>'Anexo I. Abreviaturas'!$B$8</f>
        <v>%</v>
      </c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</row>
    <row r="12" spans="1:31" ht="10.5" customHeight="1" x14ac:dyDescent="0.2">
      <c r="A12" s="4"/>
      <c r="B12" s="460" t="str">
        <f>'Anexo II. Términos'!$B$46</f>
        <v>Titularidad pública y gestión privada con lucro</v>
      </c>
      <c r="C12" s="461"/>
      <c r="D12" s="461"/>
      <c r="E12" s="461"/>
      <c r="F12" s="462"/>
      <c r="G12" s="75">
        <v>7408</v>
      </c>
      <c r="H12" s="178">
        <v>15090</v>
      </c>
      <c r="I12" s="230">
        <f>G12+H12</f>
        <v>22498</v>
      </c>
      <c r="J12" s="75">
        <v>204</v>
      </c>
      <c r="K12" s="178">
        <v>145</v>
      </c>
      <c r="L12" s="230">
        <f>J12+K12</f>
        <v>349</v>
      </c>
      <c r="M12" s="132">
        <f>I12+L12</f>
        <v>22847</v>
      </c>
      <c r="N12" s="233">
        <f>M12/M$17</f>
        <v>7.9119699409554475E-2</v>
      </c>
      <c r="O12" s="132">
        <v>24905</v>
      </c>
      <c r="P12" s="233">
        <f>O12/O$17</f>
        <v>7.7040387042490541E-2</v>
      </c>
      <c r="Q12" s="217">
        <f t="shared" ref="Q12:Q17" si="0">IF(M12=0,"-",M12/O12)</f>
        <v>0.91736599076490666</v>
      </c>
      <c r="R12" s="55"/>
      <c r="S12" s="48"/>
      <c r="T12" s="49"/>
      <c r="U12" s="48"/>
      <c r="V12" s="49"/>
      <c r="W12" s="48"/>
      <c r="X12" s="49"/>
      <c r="Y12" s="48"/>
      <c r="Z12" s="49"/>
      <c r="AA12" s="48"/>
    </row>
    <row r="13" spans="1:31" ht="10.5" customHeight="1" x14ac:dyDescent="0.2">
      <c r="A13" s="4"/>
      <c r="B13" s="440" t="str">
        <f>'Anexo II. Términos'!$B$47</f>
        <v>Titularidad pública y gestión privada sin lucro</v>
      </c>
      <c r="C13" s="441"/>
      <c r="D13" s="441"/>
      <c r="E13" s="441"/>
      <c r="F13" s="442"/>
      <c r="G13" s="78">
        <v>2529</v>
      </c>
      <c r="H13" s="108">
        <v>5350</v>
      </c>
      <c r="I13" s="231">
        <f>G13+H13</f>
        <v>7879</v>
      </c>
      <c r="J13" s="78">
        <v>28</v>
      </c>
      <c r="K13" s="108">
        <v>41</v>
      </c>
      <c r="L13" s="231">
        <f>J13+K13</f>
        <v>69</v>
      </c>
      <c r="M13" s="169">
        <f>I13+L13</f>
        <v>7948</v>
      </c>
      <c r="N13" s="232">
        <f t="shared" ref="N13:P16" si="1">M13/M$17</f>
        <v>2.7524111301577406E-2</v>
      </c>
      <c r="O13" s="169">
        <v>8360</v>
      </c>
      <c r="P13" s="232">
        <f t="shared" si="1"/>
        <v>2.586057561434334E-2</v>
      </c>
      <c r="Q13" s="218">
        <f t="shared" si="0"/>
        <v>0.95071770334928229</v>
      </c>
      <c r="R13" s="55"/>
      <c r="S13" s="50"/>
      <c r="T13" s="51"/>
      <c r="U13" s="50"/>
      <c r="V13" s="51"/>
      <c r="W13" s="50"/>
      <c r="X13" s="51"/>
      <c r="Y13" s="50"/>
      <c r="Z13" s="51"/>
      <c r="AA13" s="50"/>
    </row>
    <row r="14" spans="1:31" ht="10.5" customHeight="1" x14ac:dyDescent="0.2">
      <c r="A14" s="4"/>
      <c r="B14" s="440" t="str">
        <f>'Anexo II. Términos'!$B$48</f>
        <v>Titularidad y gestión pública</v>
      </c>
      <c r="C14" s="441"/>
      <c r="D14" s="441"/>
      <c r="E14" s="441"/>
      <c r="F14" s="442"/>
      <c r="G14" s="78">
        <v>13611</v>
      </c>
      <c r="H14" s="108">
        <v>25081</v>
      </c>
      <c r="I14" s="231">
        <f>G14+H14</f>
        <v>38692</v>
      </c>
      <c r="J14" s="78">
        <v>257</v>
      </c>
      <c r="K14" s="108">
        <v>258</v>
      </c>
      <c r="L14" s="231">
        <f>J14+K14</f>
        <v>515</v>
      </c>
      <c r="M14" s="169">
        <f>I14+L14</f>
        <v>39207</v>
      </c>
      <c r="N14" s="232">
        <f t="shared" si="1"/>
        <v>0.13577476494727547</v>
      </c>
      <c r="O14" s="169">
        <v>45867</v>
      </c>
      <c r="P14" s="232">
        <f t="shared" si="1"/>
        <v>0.1418836150362543</v>
      </c>
      <c r="Q14" s="218">
        <f t="shared" si="0"/>
        <v>0.85479756687814767</v>
      </c>
      <c r="R14" s="55"/>
      <c r="S14" s="48"/>
      <c r="T14" s="49"/>
      <c r="U14" s="48"/>
      <c r="V14" s="49"/>
      <c r="W14" s="48"/>
      <c r="X14" s="49"/>
      <c r="Y14" s="48"/>
      <c r="Z14" s="49"/>
      <c r="AA14" s="48"/>
    </row>
    <row r="15" spans="1:31" ht="10.5" customHeight="1" x14ac:dyDescent="0.2">
      <c r="A15" s="4"/>
      <c r="B15" s="440" t="str">
        <f>'Anexo II. Términos'!$B$49</f>
        <v>Titularidad y gestión privada con lucro</v>
      </c>
      <c r="C15" s="441"/>
      <c r="D15" s="441"/>
      <c r="E15" s="441"/>
      <c r="F15" s="442"/>
      <c r="G15" s="78">
        <v>42287</v>
      </c>
      <c r="H15" s="108">
        <v>96429</v>
      </c>
      <c r="I15" s="231">
        <f>G15+H15</f>
        <v>138716</v>
      </c>
      <c r="J15" s="78">
        <v>1763</v>
      </c>
      <c r="K15" s="108">
        <v>1707</v>
      </c>
      <c r="L15" s="231">
        <f>J15+K15</f>
        <v>3470</v>
      </c>
      <c r="M15" s="169">
        <f>I15+L15</f>
        <v>142186</v>
      </c>
      <c r="N15" s="232">
        <f t="shared" si="1"/>
        <v>0.49239346873755474</v>
      </c>
      <c r="O15" s="169">
        <v>160180</v>
      </c>
      <c r="P15" s="232">
        <f t="shared" si="1"/>
        <v>0.49549605285951148</v>
      </c>
      <c r="Q15" s="218">
        <f t="shared" si="0"/>
        <v>0.8876638781370958</v>
      </c>
      <c r="R15" s="55"/>
      <c r="S15" s="48"/>
      <c r="T15" s="49"/>
      <c r="U15" s="48"/>
      <c r="V15" s="49"/>
      <c r="W15" s="48"/>
      <c r="X15" s="49"/>
      <c r="Y15" s="48"/>
      <c r="Z15" s="49"/>
      <c r="AA15" s="48"/>
    </row>
    <row r="16" spans="1:31" ht="10.5" customHeight="1" x14ac:dyDescent="0.2">
      <c r="A16" s="4"/>
      <c r="B16" s="457" t="str">
        <f>'Anexo II. Términos'!$B$50</f>
        <v>Titularidad y gestión privada sin lucro</v>
      </c>
      <c r="C16" s="458"/>
      <c r="D16" s="458"/>
      <c r="E16" s="458"/>
      <c r="F16" s="459"/>
      <c r="G16" s="78">
        <v>22897</v>
      </c>
      <c r="H16" s="108">
        <v>52409</v>
      </c>
      <c r="I16" s="231">
        <f>G16+H16</f>
        <v>75306</v>
      </c>
      <c r="J16" s="78">
        <v>805</v>
      </c>
      <c r="K16" s="108">
        <v>466</v>
      </c>
      <c r="L16" s="231">
        <f>J16+K16</f>
        <v>1271</v>
      </c>
      <c r="M16" s="169">
        <f>I16+L16</f>
        <v>76577</v>
      </c>
      <c r="N16" s="215">
        <f t="shared" si="1"/>
        <v>0.26518795560403791</v>
      </c>
      <c r="O16" s="169">
        <v>83960</v>
      </c>
      <c r="P16" s="215">
        <f t="shared" si="1"/>
        <v>0.25971936944740032</v>
      </c>
      <c r="Q16" s="218">
        <f t="shared" si="0"/>
        <v>0.912065269175798</v>
      </c>
      <c r="R16" s="55"/>
      <c r="S16" s="48"/>
      <c r="T16" s="49"/>
      <c r="U16" s="48"/>
      <c r="V16" s="49"/>
      <c r="W16" s="48"/>
      <c r="X16" s="49"/>
      <c r="Y16" s="48"/>
      <c r="Z16" s="49"/>
      <c r="AA16" s="48"/>
    </row>
    <row r="17" spans="1:34" ht="10.5" customHeight="1" x14ac:dyDescent="0.2">
      <c r="B17" s="463" t="str">
        <f>'Anexo II. Términos'!$B$52</f>
        <v>Total nacional</v>
      </c>
      <c r="C17" s="464"/>
      <c r="D17" s="464"/>
      <c r="E17" s="464"/>
      <c r="F17" s="465"/>
      <c r="G17" s="80">
        <f t="shared" ref="G17:L17" si="2">SUM(G12:G16)</f>
        <v>88732</v>
      </c>
      <c r="H17" s="214">
        <f t="shared" si="2"/>
        <v>194359</v>
      </c>
      <c r="I17" s="229">
        <f t="shared" si="2"/>
        <v>283091</v>
      </c>
      <c r="J17" s="80">
        <f t="shared" si="2"/>
        <v>3057</v>
      </c>
      <c r="K17" s="214">
        <f t="shared" si="2"/>
        <v>2617</v>
      </c>
      <c r="L17" s="229">
        <f t="shared" si="2"/>
        <v>5674</v>
      </c>
      <c r="M17" s="209">
        <f>SUM(M12:M16)</f>
        <v>288765</v>
      </c>
      <c r="N17" s="163">
        <f>M17/M$17</f>
        <v>1</v>
      </c>
      <c r="O17" s="209">
        <f>SUM(O12:O16)</f>
        <v>323272</v>
      </c>
      <c r="P17" s="163">
        <f>O17/O$17</f>
        <v>1</v>
      </c>
      <c r="Q17" s="216">
        <f t="shared" si="0"/>
        <v>0.89325707144448019</v>
      </c>
      <c r="R17" s="55"/>
      <c r="S17" s="82"/>
      <c r="T17" s="81"/>
      <c r="U17" s="82"/>
      <c r="V17" s="81"/>
      <c r="W17" s="82"/>
      <c r="X17" s="81"/>
      <c r="Y17" s="82"/>
      <c r="Z17" s="81"/>
      <c r="AA17" s="82"/>
    </row>
    <row r="18" spans="1:34" ht="10.5" customHeight="1" x14ac:dyDescent="0.2">
      <c r="B18" s="30" t="str">
        <f>CONCATENATE("* ",'Anexo I. Abreviaturas'!$B$11,": ",'Anexo I. Abreviaturas'!$F$11)</f>
        <v>* % Nacio.: Porcentaje sobre el total nacional</v>
      </c>
      <c r="R18" s="55"/>
    </row>
    <row r="19" spans="1:34" ht="10.5" customHeight="1" x14ac:dyDescent="0.2">
      <c r="A19" s="54"/>
      <c r="B19" s="23" t="str">
        <f>CONCATENATE("** ", 'Anexo I. Abreviaturas'!$B$12,": ",'Anexo I. Abreviaturas'!$F$12)</f>
        <v>** % Ocupac.: Porcentaje de ocupación.</v>
      </c>
      <c r="C19" s="44"/>
      <c r="D19" s="44"/>
      <c r="E19" s="44"/>
      <c r="F19" s="44"/>
      <c r="G19" s="227"/>
      <c r="R19" s="55"/>
      <c r="S19" s="128"/>
      <c r="T19" s="128"/>
      <c r="U19" s="128"/>
      <c r="V19" s="128"/>
    </row>
    <row r="20" spans="1:34" ht="10.5" customHeight="1" x14ac:dyDescent="0.2">
      <c r="B20" s="41"/>
      <c r="C20" s="41"/>
      <c r="D20" s="41"/>
      <c r="E20" s="41"/>
      <c r="F20" s="41"/>
      <c r="G20" s="225"/>
      <c r="H20" s="56"/>
      <c r="I20" s="56"/>
      <c r="J20" s="56"/>
      <c r="K20" s="56"/>
      <c r="L20" s="56"/>
      <c r="M20" s="56"/>
      <c r="N20" s="56"/>
      <c r="O20" s="56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</row>
    <row r="21" spans="1:34" ht="10.5" customHeight="1" x14ac:dyDescent="0.2">
      <c r="A21" s="45"/>
      <c r="B21" s="494" t="str">
        <f>'Anexo I. Abreviaturas'!$B$38</f>
        <v>Centros de atención a personas mayores</v>
      </c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6"/>
      <c r="R21" s="44"/>
      <c r="S21" s="44"/>
      <c r="T21" s="44"/>
      <c r="U21" s="44"/>
      <c r="V21" s="44"/>
    </row>
    <row r="22" spans="1:34" ht="10.5" customHeight="1" x14ac:dyDescent="0.2">
      <c r="B22" s="443" t="str">
        <f>'Anexo I. Abreviaturas'!$B$14</f>
        <v>CCAA</v>
      </c>
      <c r="C22" s="444"/>
      <c r="D22" s="444"/>
      <c r="E22" s="444"/>
      <c r="F22" s="445"/>
      <c r="G22" s="436" t="str">
        <f>'Anexo II. Términos'!$B$28</f>
        <v>Residentes permanentes</v>
      </c>
      <c r="H22" s="452"/>
      <c r="I22" s="437"/>
      <c r="J22" s="436" t="str">
        <f>'Anexo II. Términos'!$B$30</f>
        <v>Residentes temporales</v>
      </c>
      <c r="K22" s="452"/>
      <c r="L22" s="437"/>
      <c r="M22" s="436" t="str">
        <f>'Anexo II. Términos'!$B$27</f>
        <v>Residentes</v>
      </c>
      <c r="N22" s="437"/>
      <c r="O22" s="436" t="str">
        <f>'Anexo II. Términos'!$B$14</f>
        <v>Plazas</v>
      </c>
      <c r="P22" s="437"/>
      <c r="Q22" s="504" t="str">
        <f>'Anexo I. Abreviaturas'!$B$66</f>
        <v>Ocupación</v>
      </c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</row>
    <row r="23" spans="1:34" ht="10.5" customHeight="1" x14ac:dyDescent="0.2">
      <c r="B23" s="446"/>
      <c r="C23" s="447"/>
      <c r="D23" s="447"/>
      <c r="E23" s="447"/>
      <c r="F23" s="448"/>
      <c r="G23" s="454"/>
      <c r="H23" s="455"/>
      <c r="I23" s="456"/>
      <c r="J23" s="454"/>
      <c r="K23" s="455"/>
      <c r="L23" s="456"/>
      <c r="M23" s="438"/>
      <c r="N23" s="439"/>
      <c r="O23" s="438"/>
      <c r="P23" s="439"/>
      <c r="Q23" s="505"/>
      <c r="R23" s="55"/>
      <c r="S23" s="74"/>
      <c r="T23" s="73"/>
      <c r="U23" s="74"/>
      <c r="V23" s="73"/>
      <c r="W23" s="74"/>
      <c r="X23" s="73"/>
      <c r="Y23" s="74"/>
      <c r="Z23" s="73"/>
      <c r="AA23" s="74"/>
      <c r="AB23" s="73"/>
      <c r="AC23" s="74"/>
    </row>
    <row r="24" spans="1:34" ht="10.5" customHeight="1" x14ac:dyDescent="0.2">
      <c r="B24" s="446"/>
      <c r="C24" s="447"/>
      <c r="D24" s="447"/>
      <c r="E24" s="447"/>
      <c r="F24" s="448"/>
      <c r="G24" s="173" t="str">
        <f>'Anexo I. Abreviaturas'!$B$58</f>
        <v>Hombres</v>
      </c>
      <c r="H24" s="174" t="str">
        <f>'Anexo I. Abreviaturas'!$B$65</f>
        <v>Mujeres</v>
      </c>
      <c r="I24" s="174" t="str">
        <f>'Anexo II. Términos'!$B$51</f>
        <v>Total</v>
      </c>
      <c r="J24" s="173" t="str">
        <f>'Anexo I. Abreviaturas'!$B$58</f>
        <v>Hombres</v>
      </c>
      <c r="K24" s="174" t="str">
        <f>'Anexo I. Abreviaturas'!$B$65</f>
        <v>Mujeres</v>
      </c>
      <c r="L24" s="174" t="str">
        <f>'Anexo II. Términos'!$B$51</f>
        <v>Total</v>
      </c>
      <c r="M24" s="454"/>
      <c r="N24" s="456"/>
      <c r="O24" s="454"/>
      <c r="P24" s="456"/>
      <c r="Q24" s="506"/>
      <c r="R24" s="55"/>
      <c r="S24" s="48"/>
      <c r="T24" s="49"/>
      <c r="U24" s="48"/>
      <c r="V24" s="49"/>
      <c r="W24" s="48"/>
      <c r="X24" s="49"/>
      <c r="Y24" s="48"/>
      <c r="Z24" s="49"/>
      <c r="AA24" s="48"/>
      <c r="AB24" s="49"/>
      <c r="AC24" s="48"/>
    </row>
    <row r="25" spans="1:34" ht="10.5" customHeight="1" x14ac:dyDescent="0.2">
      <c r="B25" s="449"/>
      <c r="C25" s="450"/>
      <c r="D25" s="450"/>
      <c r="E25" s="450"/>
      <c r="F25" s="451"/>
      <c r="G25" s="52" t="str">
        <f>'Anexo I. Abreviaturas'!$B$16</f>
        <v>Núm.</v>
      </c>
      <c r="H25" s="98" t="str">
        <f>'Anexo I. Abreviaturas'!$B$16</f>
        <v>Núm.</v>
      </c>
      <c r="I25" s="98" t="str">
        <f>'Anexo I. Abreviaturas'!$B$16</f>
        <v>Núm.</v>
      </c>
      <c r="J25" s="52" t="str">
        <f>'Anexo I. Abreviaturas'!$B$16</f>
        <v>Núm.</v>
      </c>
      <c r="K25" s="98" t="str">
        <f>'Anexo I. Abreviaturas'!$B$16</f>
        <v>Núm.</v>
      </c>
      <c r="L25" s="98" t="str">
        <f>'Anexo I. Abreviaturas'!$B$16</f>
        <v>Núm.</v>
      </c>
      <c r="M25" s="52" t="str">
        <f>'Anexo I. Abreviaturas'!$B$16</f>
        <v>Núm.</v>
      </c>
      <c r="N25" s="53" t="str">
        <f>'Anexo I. Abreviaturas'!$B$11</f>
        <v>% Nacio.</v>
      </c>
      <c r="O25" s="52" t="str">
        <f>'Anexo I. Abreviaturas'!$B$16</f>
        <v>Núm.</v>
      </c>
      <c r="P25" s="53" t="str">
        <f>'Anexo I. Abreviaturas'!$B$11</f>
        <v>% Nacio.</v>
      </c>
      <c r="Q25" s="212" t="str">
        <f>'Anexo I. Abreviaturas'!$B$8</f>
        <v>%</v>
      </c>
      <c r="R25" s="55"/>
      <c r="S25" s="50"/>
      <c r="T25" s="51"/>
      <c r="U25" s="50"/>
      <c r="V25" s="51"/>
      <c r="W25" s="50"/>
      <c r="X25" s="51"/>
      <c r="Y25" s="50"/>
      <c r="Z25" s="51"/>
      <c r="AA25" s="50"/>
      <c r="AB25" s="51"/>
      <c r="AC25" s="50"/>
    </row>
    <row r="26" spans="1:34" ht="10.5" customHeight="1" x14ac:dyDescent="0.2">
      <c r="B26" s="460" t="s">
        <v>7</v>
      </c>
      <c r="C26" s="461"/>
      <c r="D26" s="461"/>
      <c r="E26" s="461"/>
      <c r="F26" s="462"/>
      <c r="G26" s="75">
        <v>8761</v>
      </c>
      <c r="H26" s="178">
        <v>16803</v>
      </c>
      <c r="I26" s="230">
        <f>G26+H26</f>
        <v>25564</v>
      </c>
      <c r="J26" s="75">
        <v>129</v>
      </c>
      <c r="K26" s="178">
        <v>136</v>
      </c>
      <c r="L26" s="230">
        <f>J26+K26</f>
        <v>265</v>
      </c>
      <c r="M26" s="132">
        <f>I26+L26</f>
        <v>25829</v>
      </c>
      <c r="N26" s="233">
        <f t="shared" ref="N26:N43" si="3">M26/M$44</f>
        <v>8.9446435682994818E-2</v>
      </c>
      <c r="O26" s="132">
        <f>'1.2.1. Dotación. Plazas y tipos'!P36</f>
        <v>28472</v>
      </c>
      <c r="P26" s="233">
        <f>O26/O$44</f>
        <v>8.8074438862629612E-2</v>
      </c>
      <c r="Q26" s="217">
        <f t="shared" ref="Q26:Q44" si="4">IF(M26=0,"-",M26/O26)</f>
        <v>0.9071719584152852</v>
      </c>
      <c r="R26" s="55"/>
      <c r="S26" s="48"/>
      <c r="T26" s="49"/>
      <c r="U26" s="48"/>
      <c r="V26" s="49"/>
      <c r="W26" s="48"/>
      <c r="X26" s="49"/>
      <c r="Y26" s="48"/>
      <c r="Z26" s="49"/>
      <c r="AA26" s="48"/>
      <c r="AB26" s="49"/>
      <c r="AC26" s="48"/>
    </row>
    <row r="27" spans="1:34" ht="10.5" customHeight="1" x14ac:dyDescent="0.2">
      <c r="B27" s="440" t="s">
        <v>6</v>
      </c>
      <c r="C27" s="441"/>
      <c r="D27" s="441"/>
      <c r="E27" s="441"/>
      <c r="F27" s="442"/>
      <c r="G27" s="78">
        <v>4597</v>
      </c>
      <c r="H27" s="108">
        <v>9412</v>
      </c>
      <c r="I27" s="231">
        <f>G27+H27</f>
        <v>14009</v>
      </c>
      <c r="J27" s="78">
        <v>252</v>
      </c>
      <c r="K27" s="108">
        <v>165</v>
      </c>
      <c r="L27" s="231">
        <f>J27+K27</f>
        <v>417</v>
      </c>
      <c r="M27" s="169">
        <f>I27+L27</f>
        <v>14426</v>
      </c>
      <c r="N27" s="232">
        <f t="shared" si="3"/>
        <v>4.9957577961318028E-2</v>
      </c>
      <c r="O27" s="169">
        <f>'1.2.1. Dotación. Plazas y tipos'!P37</f>
        <v>16286</v>
      </c>
      <c r="P27" s="232">
        <f t="shared" ref="P27:P43" si="5">O27/O$44</f>
        <v>5.0378628523348762E-2</v>
      </c>
      <c r="Q27" s="218">
        <f t="shared" si="4"/>
        <v>0.88579147734250274</v>
      </c>
      <c r="R27" s="55"/>
      <c r="S27" s="48"/>
      <c r="T27" s="49"/>
      <c r="U27" s="48"/>
      <c r="V27" s="49"/>
      <c r="W27" s="48"/>
      <c r="X27" s="49"/>
      <c r="Y27" s="48"/>
      <c r="Z27" s="49"/>
      <c r="AA27" s="48"/>
      <c r="AB27" s="49"/>
      <c r="AC27" s="48"/>
    </row>
    <row r="28" spans="1:34" ht="10.5" customHeight="1" x14ac:dyDescent="0.2">
      <c r="B28" s="440" t="s">
        <v>9</v>
      </c>
      <c r="C28" s="441"/>
      <c r="D28" s="441"/>
      <c r="E28" s="441"/>
      <c r="F28" s="442"/>
      <c r="G28" s="78">
        <v>3345</v>
      </c>
      <c r="H28" s="108">
        <v>7456</v>
      </c>
      <c r="I28" s="231">
        <f>G28+H28</f>
        <v>10801</v>
      </c>
      <c r="J28" s="78">
        <v>129</v>
      </c>
      <c r="K28" s="108">
        <v>200</v>
      </c>
      <c r="L28" s="231">
        <f>J28+K28</f>
        <v>329</v>
      </c>
      <c r="M28" s="169">
        <f>I28+L28</f>
        <v>11130</v>
      </c>
      <c r="N28" s="232">
        <f t="shared" si="3"/>
        <v>3.8543452288192823E-2</v>
      </c>
      <c r="O28" s="169">
        <f>'1.2.1. Dotación. Plazas y tipos'!P38</f>
        <v>12875</v>
      </c>
      <c r="P28" s="232">
        <f t="shared" si="5"/>
        <v>3.9827142468262022E-2</v>
      </c>
      <c r="Q28" s="218">
        <f t="shared" si="4"/>
        <v>0.8644660194174757</v>
      </c>
      <c r="R28" s="55"/>
      <c r="S28" s="48"/>
      <c r="T28" s="49"/>
      <c r="U28" s="48"/>
      <c r="V28" s="49"/>
      <c r="W28" s="48"/>
      <c r="X28" s="49"/>
      <c r="Y28" s="48"/>
      <c r="Z28" s="49"/>
      <c r="AA28" s="48"/>
      <c r="AB28" s="49"/>
      <c r="AC28" s="48"/>
    </row>
    <row r="29" spans="1:34" ht="10.5" customHeight="1" x14ac:dyDescent="0.2">
      <c r="B29" s="440" t="s">
        <v>10</v>
      </c>
      <c r="C29" s="441"/>
      <c r="D29" s="441"/>
      <c r="E29" s="441"/>
      <c r="F29" s="442"/>
      <c r="G29" s="78">
        <v>1186</v>
      </c>
      <c r="H29" s="108">
        <v>2614</v>
      </c>
      <c r="I29" s="231">
        <f>G29+H29</f>
        <v>3800</v>
      </c>
      <c r="J29" s="78">
        <v>13</v>
      </c>
      <c r="K29" s="108">
        <v>25</v>
      </c>
      <c r="L29" s="231">
        <f t="shared" ref="L29:L43" si="6">J29+K29</f>
        <v>38</v>
      </c>
      <c r="M29" s="169">
        <f t="shared" ref="M29:M43" si="7">I29+L29</f>
        <v>3838</v>
      </c>
      <c r="N29" s="232">
        <f t="shared" si="3"/>
        <v>1.3291084445829654E-2</v>
      </c>
      <c r="O29" s="169">
        <f>'1.2.1. Dotación. Plazas y tipos'!P39</f>
        <v>4144</v>
      </c>
      <c r="P29" s="232">
        <f t="shared" si="5"/>
        <v>1.2818926476774977E-2</v>
      </c>
      <c r="Q29" s="218">
        <f t="shared" si="4"/>
        <v>0.92615830115830111</v>
      </c>
      <c r="R29" s="55"/>
      <c r="S29" s="48"/>
      <c r="T29" s="49"/>
      <c r="U29" s="48"/>
      <c r="V29" s="49"/>
      <c r="W29" s="48"/>
      <c r="X29" s="49"/>
      <c r="Y29" s="48"/>
      <c r="Z29" s="49"/>
      <c r="AA29" s="48"/>
      <c r="AB29" s="49"/>
      <c r="AC29" s="48"/>
    </row>
    <row r="30" spans="1:34" ht="10.5" customHeight="1" x14ac:dyDescent="0.2">
      <c r="B30" s="440" t="s">
        <v>5</v>
      </c>
      <c r="C30" s="441"/>
      <c r="D30" s="441"/>
      <c r="E30" s="441"/>
      <c r="F30" s="442"/>
      <c r="G30" s="78">
        <v>1985</v>
      </c>
      <c r="H30" s="108">
        <v>3987</v>
      </c>
      <c r="I30" s="231">
        <f t="shared" ref="I30:I43" si="8">G30+H30</f>
        <v>5972</v>
      </c>
      <c r="J30" s="78">
        <v>17</v>
      </c>
      <c r="K30" s="108">
        <v>26</v>
      </c>
      <c r="L30" s="231">
        <f t="shared" si="6"/>
        <v>43</v>
      </c>
      <c r="M30" s="169">
        <f t="shared" si="7"/>
        <v>6015</v>
      </c>
      <c r="N30" s="232">
        <f t="shared" si="3"/>
        <v>2.0830086748740324E-2</v>
      </c>
      <c r="O30" s="169">
        <f>'1.2.1. Dotación. Plazas y tipos'!P40</f>
        <v>6331</v>
      </c>
      <c r="P30" s="232">
        <f t="shared" si="5"/>
        <v>1.9584127298374124E-2</v>
      </c>
      <c r="Q30" s="218">
        <f t="shared" si="4"/>
        <v>0.95008687411151482</v>
      </c>
      <c r="R30" s="55"/>
      <c r="S30" s="48"/>
      <c r="T30" s="49"/>
      <c r="U30" s="48"/>
      <c r="V30" s="49"/>
      <c r="W30" s="48"/>
      <c r="X30" s="49"/>
      <c r="Y30" s="48"/>
      <c r="Z30" s="49"/>
      <c r="AA30" s="48"/>
      <c r="AB30" s="49"/>
      <c r="AC30" s="48"/>
    </row>
    <row r="31" spans="1:34" ht="10.5" customHeight="1" x14ac:dyDescent="0.2">
      <c r="B31" s="440" t="s">
        <v>4</v>
      </c>
      <c r="C31" s="441"/>
      <c r="D31" s="441"/>
      <c r="E31" s="441"/>
      <c r="F31" s="442"/>
      <c r="G31" s="78">
        <v>1398</v>
      </c>
      <c r="H31" s="108">
        <v>3515</v>
      </c>
      <c r="I31" s="231">
        <f t="shared" si="8"/>
        <v>4913</v>
      </c>
      <c r="J31" s="78">
        <v>5</v>
      </c>
      <c r="K31" s="108">
        <v>4</v>
      </c>
      <c r="L31" s="231">
        <f t="shared" si="6"/>
        <v>9</v>
      </c>
      <c r="M31" s="169">
        <f t="shared" si="7"/>
        <v>4922</v>
      </c>
      <c r="N31" s="232">
        <f t="shared" si="3"/>
        <v>1.704500199123855E-2</v>
      </c>
      <c r="O31" s="169">
        <f>'1.2.1. Dotación. Plazas y tipos'!P41</f>
        <v>5336</v>
      </c>
      <c r="P31" s="232">
        <f t="shared" si="5"/>
        <v>1.650622386102106E-2</v>
      </c>
      <c r="Q31" s="218">
        <f t="shared" si="4"/>
        <v>0.92241379310344829</v>
      </c>
      <c r="R31" s="55"/>
      <c r="S31" s="48"/>
      <c r="T31" s="49"/>
      <c r="U31" s="48"/>
      <c r="V31" s="49"/>
      <c r="W31" s="48"/>
      <c r="X31" s="49"/>
      <c r="Y31" s="48"/>
      <c r="Z31" s="49"/>
      <c r="AA31" s="48"/>
      <c r="AB31" s="49"/>
      <c r="AC31" s="48"/>
    </row>
    <row r="32" spans="1:34" ht="10.5" customHeight="1" x14ac:dyDescent="0.2">
      <c r="B32" s="440" t="s">
        <v>3</v>
      </c>
      <c r="C32" s="441"/>
      <c r="D32" s="441"/>
      <c r="E32" s="441"/>
      <c r="F32" s="442"/>
      <c r="G32" s="78">
        <v>12067</v>
      </c>
      <c r="H32" s="108">
        <v>23569</v>
      </c>
      <c r="I32" s="231">
        <f t="shared" si="8"/>
        <v>35636</v>
      </c>
      <c r="J32" s="78">
        <v>482</v>
      </c>
      <c r="K32" s="108">
        <v>289</v>
      </c>
      <c r="L32" s="231">
        <f t="shared" si="6"/>
        <v>771</v>
      </c>
      <c r="M32" s="169">
        <f>I32+L32</f>
        <v>36407</v>
      </c>
      <c r="N32" s="232">
        <f t="shared" si="3"/>
        <v>0.12607829896282444</v>
      </c>
      <c r="O32" s="169">
        <f>'1.2.1. Dotación. Plazas y tipos'!P42</f>
        <v>41929</v>
      </c>
      <c r="P32" s="232">
        <f t="shared" si="5"/>
        <v>0.12970192283897153</v>
      </c>
      <c r="Q32" s="218">
        <f t="shared" si="4"/>
        <v>0.86830117579718091</v>
      </c>
      <c r="R32" s="55"/>
      <c r="S32" s="48"/>
      <c r="T32" s="49"/>
      <c r="U32" s="48"/>
      <c r="V32" s="49"/>
      <c r="W32" s="48"/>
      <c r="X32" s="49"/>
      <c r="Y32" s="48"/>
      <c r="Z32" s="49"/>
      <c r="AA32" s="48"/>
      <c r="AB32" s="49"/>
      <c r="AC32" s="48"/>
    </row>
    <row r="33" spans="2:29" ht="10.5" customHeight="1" x14ac:dyDescent="0.2">
      <c r="B33" s="440" t="s">
        <v>11</v>
      </c>
      <c r="C33" s="441"/>
      <c r="D33" s="441"/>
      <c r="E33" s="441"/>
      <c r="F33" s="442"/>
      <c r="G33" s="78">
        <v>7043</v>
      </c>
      <c r="H33" s="108">
        <v>13254</v>
      </c>
      <c r="I33" s="231">
        <f t="shared" si="8"/>
        <v>20297</v>
      </c>
      <c r="J33" s="78">
        <v>571</v>
      </c>
      <c r="K33" s="108">
        <v>355</v>
      </c>
      <c r="L33" s="231">
        <f t="shared" si="6"/>
        <v>926</v>
      </c>
      <c r="M33" s="169">
        <f t="shared" si="7"/>
        <v>21223</v>
      </c>
      <c r="N33" s="232">
        <f t="shared" si="3"/>
        <v>7.3495749138572888E-2</v>
      </c>
      <c r="O33" s="169">
        <f>'1.2.1. Dotación. Plazas y tipos'!P43</f>
        <v>25411</v>
      </c>
      <c r="P33" s="232">
        <f t="shared" si="5"/>
        <v>7.8605632408621839E-2</v>
      </c>
      <c r="Q33" s="218">
        <f t="shared" si="4"/>
        <v>0.83518948486875766</v>
      </c>
      <c r="R33" s="55"/>
      <c r="S33" s="48"/>
      <c r="T33" s="49"/>
      <c r="U33" s="48"/>
      <c r="V33" s="49"/>
      <c r="W33" s="48"/>
      <c r="X33" s="49"/>
      <c r="Y33" s="48"/>
      <c r="Z33" s="49"/>
      <c r="AA33" s="48"/>
      <c r="AB33" s="49"/>
      <c r="AC33" s="48"/>
    </row>
    <row r="34" spans="2:29" ht="10.5" customHeight="1" x14ac:dyDescent="0.2">
      <c r="B34" s="440" t="s">
        <v>12</v>
      </c>
      <c r="C34" s="441"/>
      <c r="D34" s="441"/>
      <c r="E34" s="441"/>
      <c r="F34" s="442"/>
      <c r="G34" s="78">
        <v>12310</v>
      </c>
      <c r="H34" s="108">
        <v>34016</v>
      </c>
      <c r="I34" s="231">
        <f t="shared" si="8"/>
        <v>46326</v>
      </c>
      <c r="J34" s="78">
        <v>443</v>
      </c>
      <c r="K34" s="108">
        <v>344</v>
      </c>
      <c r="L34" s="231">
        <f t="shared" si="6"/>
        <v>787</v>
      </c>
      <c r="M34" s="169">
        <f t="shared" si="7"/>
        <v>47113</v>
      </c>
      <c r="N34" s="232">
        <f t="shared" si="3"/>
        <v>0.1631534292590861</v>
      </c>
      <c r="O34" s="169">
        <f>'1.2.1. Dotación. Plazas y tipos'!P44</f>
        <v>50722</v>
      </c>
      <c r="P34" s="232">
        <f t="shared" si="5"/>
        <v>0.15690192778836398</v>
      </c>
      <c r="Q34" s="218">
        <f t="shared" si="4"/>
        <v>0.92884744292417487</v>
      </c>
      <c r="R34" s="55"/>
      <c r="S34" s="48"/>
      <c r="T34" s="49"/>
      <c r="U34" s="48"/>
      <c r="V34" s="49"/>
      <c r="W34" s="48"/>
      <c r="X34" s="49"/>
      <c r="Y34" s="48"/>
      <c r="Z34" s="49"/>
      <c r="AA34" s="48"/>
      <c r="AB34" s="49"/>
      <c r="AC34" s="48"/>
    </row>
    <row r="35" spans="2:29" ht="10.5" customHeight="1" x14ac:dyDescent="0.2">
      <c r="B35" s="440" t="s">
        <v>2</v>
      </c>
      <c r="C35" s="441"/>
      <c r="D35" s="441"/>
      <c r="E35" s="441"/>
      <c r="F35" s="442"/>
      <c r="G35" s="78">
        <v>6201</v>
      </c>
      <c r="H35" s="108">
        <v>13230</v>
      </c>
      <c r="I35" s="231">
        <f t="shared" si="8"/>
        <v>19431</v>
      </c>
      <c r="J35" s="78">
        <v>101</v>
      </c>
      <c r="K35" s="108">
        <v>89</v>
      </c>
      <c r="L35" s="231">
        <f t="shared" si="6"/>
        <v>190</v>
      </c>
      <c r="M35" s="169">
        <f t="shared" si="7"/>
        <v>19621</v>
      </c>
      <c r="N35" s="232">
        <f t="shared" si="3"/>
        <v>6.7947985386040549E-2</v>
      </c>
      <c r="O35" s="169">
        <f>'1.2.1. Dotación. Plazas y tipos'!P45</f>
        <v>20991</v>
      </c>
      <c r="P35" s="232">
        <f t="shared" si="5"/>
        <v>6.4932935732138874E-2</v>
      </c>
      <c r="Q35" s="218">
        <f t="shared" si="4"/>
        <v>0.93473393359058643</v>
      </c>
      <c r="R35" s="226"/>
      <c r="S35" s="48"/>
      <c r="T35" s="49"/>
      <c r="U35" s="48"/>
      <c r="V35" s="49"/>
      <c r="W35" s="48"/>
      <c r="X35" s="49"/>
      <c r="Y35" s="48"/>
      <c r="Z35" s="49"/>
      <c r="AA35" s="48"/>
      <c r="AB35" s="49"/>
      <c r="AC35" s="48"/>
    </row>
    <row r="36" spans="2:29" ht="10.5" customHeight="1" x14ac:dyDescent="0.2">
      <c r="B36" s="440" t="s">
        <v>1</v>
      </c>
      <c r="C36" s="441"/>
      <c r="D36" s="441"/>
      <c r="E36" s="441"/>
      <c r="F36" s="442"/>
      <c r="G36" s="78">
        <v>3637</v>
      </c>
      <c r="H36" s="108">
        <v>6558</v>
      </c>
      <c r="I36" s="231">
        <f t="shared" si="8"/>
        <v>10195</v>
      </c>
      <c r="J36" s="78">
        <v>106</v>
      </c>
      <c r="K36" s="108">
        <v>72</v>
      </c>
      <c r="L36" s="231">
        <f t="shared" si="6"/>
        <v>178</v>
      </c>
      <c r="M36" s="169">
        <f t="shared" si="7"/>
        <v>10373</v>
      </c>
      <c r="N36" s="232">
        <f t="shared" si="3"/>
        <v>3.5921943448825169E-2</v>
      </c>
      <c r="O36" s="169">
        <f>'1.2.1. Dotación. Plazas y tipos'!P46</f>
        <v>11974</v>
      </c>
      <c r="P36" s="232">
        <f t="shared" si="5"/>
        <v>3.7040015838055877E-2</v>
      </c>
      <c r="Q36" s="218">
        <f t="shared" si="4"/>
        <v>0.86629363621179223</v>
      </c>
      <c r="R36" s="226"/>
      <c r="S36" s="48"/>
      <c r="T36" s="49"/>
      <c r="U36" s="48"/>
      <c r="V36" s="49"/>
      <c r="W36" s="48"/>
      <c r="X36" s="49"/>
      <c r="Y36" s="48"/>
      <c r="Z36" s="49"/>
      <c r="AA36" s="48"/>
      <c r="AB36" s="49"/>
      <c r="AC36" s="48"/>
    </row>
    <row r="37" spans="2:29" ht="10.5" customHeight="1" x14ac:dyDescent="0.2">
      <c r="B37" s="440" t="s">
        <v>8</v>
      </c>
      <c r="C37" s="441"/>
      <c r="D37" s="441"/>
      <c r="E37" s="441"/>
      <c r="F37" s="442"/>
      <c r="G37" s="78">
        <v>6062</v>
      </c>
      <c r="H37" s="108">
        <v>12456</v>
      </c>
      <c r="I37" s="231">
        <f t="shared" si="8"/>
        <v>18518</v>
      </c>
      <c r="J37" s="78">
        <v>63</v>
      </c>
      <c r="K37" s="108">
        <v>56</v>
      </c>
      <c r="L37" s="231">
        <f t="shared" si="6"/>
        <v>119</v>
      </c>
      <c r="M37" s="169">
        <f t="shared" si="7"/>
        <v>18637</v>
      </c>
      <c r="N37" s="232">
        <f t="shared" si="3"/>
        <v>6.4540370197219199E-2</v>
      </c>
      <c r="O37" s="169">
        <f>'1.2.1. Dotación. Plazas y tipos'!P47</f>
        <v>21389</v>
      </c>
      <c r="P37" s="232">
        <f t="shared" si="5"/>
        <v>6.61640971070801E-2</v>
      </c>
      <c r="Q37" s="218">
        <f t="shared" si="4"/>
        <v>0.87133573332086589</v>
      </c>
      <c r="R37" s="226"/>
      <c r="S37" s="48"/>
      <c r="T37" s="49"/>
      <c r="U37" s="48"/>
      <c r="V37" s="49"/>
      <c r="W37" s="48"/>
      <c r="X37" s="49"/>
      <c r="Y37" s="48"/>
      <c r="Z37" s="49"/>
      <c r="AA37" s="48"/>
      <c r="AB37" s="49"/>
      <c r="AC37" s="48"/>
    </row>
    <row r="38" spans="2:29" ht="10.5" customHeight="1" x14ac:dyDescent="0.2">
      <c r="B38" s="440" t="s">
        <v>13</v>
      </c>
      <c r="C38" s="441"/>
      <c r="D38" s="441"/>
      <c r="E38" s="441"/>
      <c r="F38" s="442"/>
      <c r="G38" s="78">
        <v>11684</v>
      </c>
      <c r="H38" s="108">
        <v>29283</v>
      </c>
      <c r="I38" s="231">
        <f t="shared" si="8"/>
        <v>40967</v>
      </c>
      <c r="J38" s="78">
        <v>294</v>
      </c>
      <c r="K38" s="108">
        <v>486</v>
      </c>
      <c r="L38" s="231">
        <f t="shared" si="6"/>
        <v>780</v>
      </c>
      <c r="M38" s="169">
        <f t="shared" si="7"/>
        <v>41747</v>
      </c>
      <c r="N38" s="232">
        <f t="shared" si="3"/>
        <v>0.14457084480459889</v>
      </c>
      <c r="O38" s="169">
        <f>'1.2.1. Dotación. Plazas y tipos'!P48</f>
        <v>46813</v>
      </c>
      <c r="P38" s="232">
        <f t="shared" si="5"/>
        <v>0.14480994332945632</v>
      </c>
      <c r="Q38" s="218">
        <f t="shared" si="4"/>
        <v>0.89178219725289987</v>
      </c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</row>
    <row r="39" spans="2:29" ht="10.5" customHeight="1" x14ac:dyDescent="0.2">
      <c r="B39" s="440" t="s">
        <v>14</v>
      </c>
      <c r="C39" s="441"/>
      <c r="D39" s="441"/>
      <c r="E39" s="441"/>
      <c r="F39" s="442"/>
      <c r="G39" s="78">
        <v>1340</v>
      </c>
      <c r="H39" s="108">
        <v>2703</v>
      </c>
      <c r="I39" s="231">
        <f t="shared" si="8"/>
        <v>4043</v>
      </c>
      <c r="J39" s="78">
        <v>109</v>
      </c>
      <c r="K39" s="108">
        <v>2</v>
      </c>
      <c r="L39" s="231">
        <f t="shared" si="6"/>
        <v>111</v>
      </c>
      <c r="M39" s="169">
        <f t="shared" si="7"/>
        <v>4154</v>
      </c>
      <c r="N39" s="232">
        <f t="shared" si="3"/>
        <v>1.438539989264627E-2</v>
      </c>
      <c r="O39" s="169">
        <f>'1.2.1. Dotación. Plazas y tipos'!P49</f>
        <v>4746</v>
      </c>
      <c r="P39" s="232">
        <f t="shared" si="5"/>
        <v>1.46811353906308E-2</v>
      </c>
      <c r="Q39" s="218">
        <f t="shared" si="4"/>
        <v>0.87526337968815848</v>
      </c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</row>
    <row r="40" spans="2:29" ht="10.5" customHeight="1" x14ac:dyDescent="0.2">
      <c r="B40" s="440" t="s">
        <v>15</v>
      </c>
      <c r="C40" s="441"/>
      <c r="D40" s="441"/>
      <c r="E40" s="441"/>
      <c r="F40" s="442"/>
      <c r="G40" s="78">
        <v>1566</v>
      </c>
      <c r="H40" s="108">
        <v>2889</v>
      </c>
      <c r="I40" s="231">
        <f t="shared" si="8"/>
        <v>4455</v>
      </c>
      <c r="J40" s="78">
        <v>23</v>
      </c>
      <c r="K40" s="108">
        <v>32</v>
      </c>
      <c r="L40" s="231">
        <f t="shared" si="6"/>
        <v>55</v>
      </c>
      <c r="M40" s="169">
        <f t="shared" si="7"/>
        <v>4510</v>
      </c>
      <c r="N40" s="232">
        <f t="shared" si="3"/>
        <v>1.5618236282097899E-2</v>
      </c>
      <c r="O40" s="169">
        <f>'1.2.1. Dotación. Plazas y tipos'!P50</f>
        <v>4970</v>
      </c>
      <c r="P40" s="232">
        <f t="shared" si="5"/>
        <v>1.5374050335321339E-2</v>
      </c>
      <c r="Q40" s="218">
        <f t="shared" si="4"/>
        <v>0.90744466800804824</v>
      </c>
      <c r="R40" s="55"/>
      <c r="S40" s="23"/>
      <c r="T40" s="55"/>
      <c r="U40" s="23"/>
      <c r="V40" s="56"/>
      <c r="W40" s="56"/>
      <c r="X40" s="55"/>
      <c r="Y40" s="23"/>
      <c r="Z40" s="56"/>
      <c r="AA40" s="56"/>
      <c r="AB40" s="56"/>
      <c r="AC40" s="56"/>
    </row>
    <row r="41" spans="2:29" ht="10.5" customHeight="1" x14ac:dyDescent="0.2">
      <c r="B41" s="440" t="s">
        <v>16</v>
      </c>
      <c r="C41" s="441"/>
      <c r="D41" s="441"/>
      <c r="E41" s="441"/>
      <c r="F41" s="442"/>
      <c r="G41" s="78">
        <v>4643</v>
      </c>
      <c r="H41" s="108">
        <v>10601</v>
      </c>
      <c r="I41" s="231">
        <f t="shared" si="8"/>
        <v>15244</v>
      </c>
      <c r="J41" s="78">
        <v>311</v>
      </c>
      <c r="K41" s="108">
        <v>318</v>
      </c>
      <c r="L41" s="231">
        <f t="shared" si="6"/>
        <v>629</v>
      </c>
      <c r="M41" s="169">
        <f t="shared" si="7"/>
        <v>15873</v>
      </c>
      <c r="N41" s="232">
        <f t="shared" si="3"/>
        <v>5.4968573061139683E-2</v>
      </c>
      <c r="O41" s="169">
        <f>'1.2.1. Dotación. Plazas y tipos'!P51</f>
        <v>17707</v>
      </c>
      <c r="P41" s="232">
        <f t="shared" si="5"/>
        <v>5.4774307703729368E-2</v>
      </c>
      <c r="Q41" s="218">
        <f t="shared" si="4"/>
        <v>0.89642514259897221</v>
      </c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</row>
    <row r="42" spans="2:29" ht="10.5" customHeight="1" x14ac:dyDescent="0.2">
      <c r="B42" s="440" t="s">
        <v>17</v>
      </c>
      <c r="C42" s="441"/>
      <c r="D42" s="441"/>
      <c r="E42" s="441"/>
      <c r="F42" s="442"/>
      <c r="G42" s="78">
        <v>803</v>
      </c>
      <c r="H42" s="108">
        <v>1737</v>
      </c>
      <c r="I42" s="231">
        <f t="shared" si="8"/>
        <v>2540</v>
      </c>
      <c r="J42" s="78">
        <v>8</v>
      </c>
      <c r="K42" s="108">
        <v>13</v>
      </c>
      <c r="L42" s="231">
        <f t="shared" si="6"/>
        <v>21</v>
      </c>
      <c r="M42" s="169">
        <f t="shared" si="7"/>
        <v>2561</v>
      </c>
      <c r="N42" s="232">
        <f t="shared" si="3"/>
        <v>8.8688033522068121E-3</v>
      </c>
      <c r="O42" s="169">
        <f>'1.2.1. Dotación. Plazas y tipos'!P52</f>
        <v>2773</v>
      </c>
      <c r="P42" s="232">
        <f t="shared" si="5"/>
        <v>8.5779158108342194E-3</v>
      </c>
      <c r="Q42" s="218">
        <f t="shared" si="4"/>
        <v>0.92354850342589256</v>
      </c>
      <c r="R42" s="51"/>
      <c r="S42" s="50"/>
      <c r="T42" s="51"/>
      <c r="U42" s="50"/>
      <c r="V42" s="51"/>
      <c r="W42" s="71"/>
      <c r="X42" s="51"/>
      <c r="Y42" s="71"/>
      <c r="Z42" s="51"/>
      <c r="AA42" s="71"/>
      <c r="AB42" s="51"/>
      <c r="AC42" s="71"/>
    </row>
    <row r="43" spans="2:29" ht="10.5" customHeight="1" x14ac:dyDescent="0.2">
      <c r="B43" s="440" t="s">
        <v>0</v>
      </c>
      <c r="C43" s="441"/>
      <c r="D43" s="441"/>
      <c r="E43" s="441"/>
      <c r="F43" s="442"/>
      <c r="G43" s="78">
        <v>104</v>
      </c>
      <c r="H43" s="108">
        <v>276</v>
      </c>
      <c r="I43" s="231">
        <f t="shared" si="8"/>
        <v>380</v>
      </c>
      <c r="J43" s="78">
        <v>1</v>
      </c>
      <c r="K43" s="108">
        <v>5</v>
      </c>
      <c r="L43" s="231">
        <f t="shared" si="6"/>
        <v>6</v>
      </c>
      <c r="M43" s="169">
        <f t="shared" si="7"/>
        <v>386</v>
      </c>
      <c r="N43" s="232">
        <f t="shared" si="3"/>
        <v>1.3367270964278913E-3</v>
      </c>
      <c r="O43" s="169">
        <f>'1.2.1. Dotación. Plazas y tipos'!P53</f>
        <v>403</v>
      </c>
      <c r="P43" s="232">
        <f t="shared" si="5"/>
        <v>1.2466282263852112E-3</v>
      </c>
      <c r="Q43" s="218">
        <f t="shared" si="4"/>
        <v>0.95781637717121593</v>
      </c>
      <c r="R43" s="226"/>
      <c r="S43" s="48"/>
      <c r="T43" s="49"/>
      <c r="U43" s="48"/>
      <c r="V43" s="49"/>
      <c r="W43" s="48"/>
      <c r="X43" s="49"/>
      <c r="Y43" s="48"/>
      <c r="Z43" s="49"/>
      <c r="AA43" s="48"/>
      <c r="AB43" s="49"/>
      <c r="AC43" s="48"/>
    </row>
    <row r="44" spans="2:29" ht="10.5" customHeight="1" x14ac:dyDescent="0.2">
      <c r="B44" s="463" t="str">
        <f>'Anexo II. Términos'!$B$52</f>
        <v>Total nacional</v>
      </c>
      <c r="C44" s="464"/>
      <c r="D44" s="464"/>
      <c r="E44" s="464"/>
      <c r="F44" s="465"/>
      <c r="G44" s="80">
        <f t="shared" ref="G44:M44" si="9">SUM(G26:G43)</f>
        <v>88732</v>
      </c>
      <c r="H44" s="214">
        <f t="shared" si="9"/>
        <v>194359</v>
      </c>
      <c r="I44" s="229">
        <f t="shared" si="9"/>
        <v>283091</v>
      </c>
      <c r="J44" s="80">
        <f t="shared" si="9"/>
        <v>3057</v>
      </c>
      <c r="K44" s="214">
        <f t="shared" si="9"/>
        <v>2617</v>
      </c>
      <c r="L44" s="229">
        <f t="shared" si="9"/>
        <v>5674</v>
      </c>
      <c r="M44" s="209">
        <f t="shared" si="9"/>
        <v>288765</v>
      </c>
      <c r="N44" s="83">
        <f>M44/M$44</f>
        <v>1</v>
      </c>
      <c r="O44" s="209">
        <f>SUM(O26:O43)</f>
        <v>323272</v>
      </c>
      <c r="P44" s="83">
        <f>O44/O$44</f>
        <v>1</v>
      </c>
      <c r="Q44" s="216">
        <f t="shared" si="4"/>
        <v>0.89325707144448019</v>
      </c>
      <c r="R44" s="226"/>
      <c r="S44" s="48"/>
      <c r="T44" s="49"/>
      <c r="U44" s="48"/>
      <c r="V44" s="49"/>
      <c r="W44" s="48"/>
      <c r="X44" s="49"/>
      <c r="Y44" s="48"/>
      <c r="Z44" s="49"/>
      <c r="AA44" s="48"/>
      <c r="AB44" s="49"/>
      <c r="AC44" s="48"/>
    </row>
    <row r="45" spans="2:29" ht="10.5" customHeight="1" x14ac:dyDescent="0.2">
      <c r="B45" s="30" t="str">
        <f>CONCATENATE("* ",'Anexo I. Abreviaturas'!$B$11,": ",'Anexo I. Abreviaturas'!$F$11)</f>
        <v>* % Nacio.: Porcentaje sobre el total nacional</v>
      </c>
      <c r="C45" s="41"/>
      <c r="D45" s="41"/>
      <c r="E45" s="41"/>
      <c r="F45" s="41"/>
      <c r="G45" s="129"/>
      <c r="H45" s="72"/>
      <c r="I45" s="72"/>
      <c r="J45" s="156"/>
      <c r="K45" s="72"/>
      <c r="L45" s="72"/>
      <c r="M45" s="156"/>
      <c r="N45" s="156"/>
      <c r="O45" s="156"/>
      <c r="P45" s="226"/>
      <c r="Q45" s="48"/>
      <c r="R45" s="49"/>
      <c r="S45" s="48"/>
      <c r="T45" s="49"/>
      <c r="U45" s="48"/>
      <c r="V45" s="49"/>
      <c r="W45" s="48"/>
      <c r="X45" s="49"/>
      <c r="Y45" s="48"/>
      <c r="Z45" s="49"/>
      <c r="AA45" s="48"/>
    </row>
    <row r="46" spans="2:29" ht="10.5" customHeight="1" x14ac:dyDescent="0.2">
      <c r="B46" s="23" t="str">
        <f>CONCATENATE("** ", 'Anexo I. Abreviaturas'!$B$12,": ",'Anexo I. Abreviaturas'!$F$12)</f>
        <v>** % Ocupac.: Porcentaje de ocupación.</v>
      </c>
      <c r="C46" s="41"/>
      <c r="D46" s="41"/>
      <c r="E46" s="41"/>
      <c r="F46" s="41"/>
      <c r="G46" s="129"/>
      <c r="H46" s="72"/>
      <c r="I46" s="72"/>
      <c r="J46" s="156"/>
      <c r="K46" s="72"/>
      <c r="L46" s="72"/>
      <c r="M46" s="156"/>
      <c r="N46" s="156"/>
      <c r="O46" s="156"/>
      <c r="P46" s="226"/>
      <c r="Q46" s="48"/>
      <c r="R46" s="49"/>
      <c r="S46" s="48"/>
      <c r="T46" s="49"/>
      <c r="U46" s="48"/>
      <c r="V46" s="49"/>
      <c r="W46" s="48"/>
      <c r="X46" s="49"/>
      <c r="Y46" s="48"/>
      <c r="Z46" s="49"/>
      <c r="AA46" s="48"/>
    </row>
    <row r="47" spans="2:29" ht="10.5" customHeight="1" x14ac:dyDescent="0.2">
      <c r="B47" s="41"/>
      <c r="C47" s="183"/>
      <c r="D47" s="183"/>
      <c r="E47" s="183"/>
      <c r="F47" s="183"/>
      <c r="G47" s="220"/>
      <c r="H47" s="221"/>
      <c r="I47" s="221"/>
      <c r="J47" s="222"/>
      <c r="K47" s="72"/>
      <c r="L47" s="72"/>
      <c r="N47" s="219"/>
      <c r="O47" s="156"/>
      <c r="P47" s="226"/>
      <c r="Q47" s="48"/>
      <c r="R47" s="49"/>
      <c r="S47" s="48"/>
      <c r="T47" s="49"/>
      <c r="U47" s="48"/>
      <c r="V47" s="49"/>
      <c r="W47" s="48"/>
      <c r="X47" s="49"/>
      <c r="Y47" s="48"/>
      <c r="Z47" s="49"/>
      <c r="AA47" s="48"/>
      <c r="AC47" s="48"/>
    </row>
    <row r="48" spans="2:29" ht="10.5" customHeight="1" x14ac:dyDescent="0.2">
      <c r="B48" s="41"/>
      <c r="C48" s="183"/>
      <c r="D48" s="183"/>
      <c r="E48" s="183"/>
      <c r="F48" s="183"/>
      <c r="G48" s="220"/>
      <c r="H48" s="221"/>
      <c r="I48" s="221"/>
      <c r="J48" s="222"/>
      <c r="K48" s="72"/>
      <c r="L48" s="72"/>
      <c r="M48" s="156"/>
      <c r="N48" s="219"/>
      <c r="O48" s="156"/>
      <c r="P48" s="226"/>
      <c r="Q48" s="48"/>
      <c r="R48" s="49"/>
      <c r="S48" s="48"/>
      <c r="T48" s="49"/>
      <c r="U48" s="48"/>
      <c r="V48" s="49"/>
      <c r="W48" s="48"/>
      <c r="X48" s="49"/>
      <c r="Y48" s="48"/>
      <c r="Z48" s="49"/>
      <c r="AA48" s="48"/>
    </row>
    <row r="49" spans="2:27" ht="10.5" customHeight="1" x14ac:dyDescent="0.2">
      <c r="B49" s="41"/>
      <c r="C49" s="183"/>
      <c r="D49" s="183"/>
      <c r="E49" s="183"/>
      <c r="F49" s="183"/>
      <c r="G49" s="220"/>
      <c r="H49" s="221"/>
      <c r="I49" s="221"/>
      <c r="J49" s="222"/>
      <c r="K49" s="72"/>
      <c r="L49" s="72"/>
      <c r="M49" s="156"/>
      <c r="N49" s="219"/>
      <c r="O49" s="156"/>
      <c r="P49" s="226"/>
      <c r="Q49" s="48"/>
      <c r="R49" s="49"/>
      <c r="S49" s="48"/>
      <c r="T49" s="49"/>
      <c r="U49" s="48"/>
      <c r="V49" s="49"/>
      <c r="W49" s="48"/>
      <c r="X49" s="49"/>
      <c r="Y49" s="48"/>
      <c r="Z49" s="49"/>
      <c r="AA49" s="48"/>
    </row>
    <row r="50" spans="2:27" ht="10.5" customHeight="1" x14ac:dyDescent="0.2">
      <c r="B50" s="41"/>
      <c r="C50" s="183"/>
      <c r="D50" s="183"/>
      <c r="E50" s="183"/>
      <c r="F50" s="183"/>
      <c r="G50" s="220"/>
      <c r="H50" s="221"/>
      <c r="I50" s="221"/>
      <c r="J50" s="222"/>
      <c r="K50" s="72"/>
      <c r="L50" s="72"/>
      <c r="M50" s="156"/>
      <c r="N50" s="219"/>
      <c r="O50" s="224"/>
      <c r="P50" s="226"/>
      <c r="Q50" s="48"/>
      <c r="R50" s="49"/>
      <c r="S50" s="48"/>
      <c r="T50" s="49"/>
      <c r="U50" s="48"/>
      <c r="V50" s="49"/>
      <c r="W50" s="48"/>
      <c r="X50" s="49"/>
      <c r="Y50" s="48"/>
      <c r="Z50" s="49"/>
      <c r="AA50" s="48"/>
    </row>
    <row r="51" spans="2:27" ht="10.5" customHeight="1" x14ac:dyDescent="0.2">
      <c r="B51" s="41"/>
      <c r="C51" s="183"/>
      <c r="D51" s="183"/>
      <c r="E51" s="183"/>
      <c r="F51" s="183"/>
      <c r="G51" s="220"/>
      <c r="H51" s="221"/>
      <c r="I51" s="221"/>
      <c r="J51" s="222"/>
      <c r="K51" s="72"/>
      <c r="L51" s="72"/>
      <c r="M51" s="156"/>
      <c r="N51" s="219"/>
      <c r="O51" s="156"/>
      <c r="P51" s="226"/>
      <c r="Q51" s="48"/>
      <c r="R51" s="49"/>
      <c r="S51" s="48"/>
      <c r="T51" s="49"/>
      <c r="U51" s="48"/>
      <c r="V51" s="49"/>
      <c r="W51" s="48"/>
      <c r="X51" s="49"/>
      <c r="Y51" s="48"/>
      <c r="Z51" s="49"/>
      <c r="AA51" s="48"/>
    </row>
    <row r="52" spans="2:27" ht="10.5" customHeight="1" x14ac:dyDescent="0.2">
      <c r="B52" s="41"/>
      <c r="C52" s="183"/>
      <c r="D52" s="223"/>
      <c r="E52" s="223"/>
      <c r="F52" s="223"/>
      <c r="G52" s="223"/>
      <c r="H52" s="223"/>
      <c r="I52" s="223"/>
      <c r="J52" s="223"/>
      <c r="M52" s="156"/>
      <c r="N52" s="156"/>
      <c r="O52" s="156"/>
      <c r="P52" s="226"/>
      <c r="Q52" s="48"/>
      <c r="R52" s="49"/>
      <c r="S52" s="48"/>
      <c r="T52" s="49"/>
      <c r="U52" s="48"/>
      <c r="V52" s="49"/>
      <c r="W52" s="48"/>
      <c r="X52" s="49"/>
      <c r="Y52" s="48"/>
      <c r="Z52" s="49"/>
      <c r="AA52" s="48"/>
    </row>
    <row r="53" spans="2:27" ht="10.5" customHeight="1" x14ac:dyDescent="0.2">
      <c r="B53" s="41"/>
      <c r="C53" s="183"/>
      <c r="D53" s="223"/>
      <c r="E53" s="223"/>
      <c r="F53" s="223"/>
      <c r="G53" s="223"/>
      <c r="H53" s="223"/>
      <c r="I53" s="223"/>
      <c r="J53" s="223"/>
      <c r="M53" s="156"/>
      <c r="N53" s="156"/>
      <c r="O53" s="156"/>
      <c r="P53" s="226"/>
      <c r="Q53" s="48"/>
      <c r="R53" s="49"/>
      <c r="S53" s="48"/>
      <c r="T53" s="49"/>
      <c r="U53" s="48"/>
      <c r="V53" s="49"/>
      <c r="W53" s="48"/>
      <c r="X53" s="49"/>
      <c r="Y53" s="48"/>
      <c r="Z53" s="49"/>
      <c r="AA53" s="48"/>
    </row>
    <row r="54" spans="2:27" ht="10.5" customHeight="1" x14ac:dyDescent="0.2">
      <c r="B54" s="211"/>
      <c r="C54" s="211"/>
      <c r="D54" s="211"/>
      <c r="E54" s="211"/>
      <c r="F54" s="211"/>
      <c r="G54" s="109"/>
      <c r="H54" s="110"/>
      <c r="I54" s="110"/>
      <c r="J54" s="213"/>
      <c r="K54" s="110"/>
      <c r="L54" s="110"/>
      <c r="M54" s="213"/>
      <c r="N54" s="213"/>
      <c r="O54" s="213"/>
      <c r="P54" s="228"/>
      <c r="Q54" s="82"/>
      <c r="R54" s="81"/>
      <c r="S54" s="82"/>
      <c r="T54" s="81"/>
      <c r="U54" s="82"/>
      <c r="V54" s="81"/>
      <c r="W54" s="82"/>
      <c r="X54" s="81"/>
      <c r="Y54" s="82"/>
      <c r="Z54" s="81"/>
      <c r="AA54" s="82"/>
    </row>
    <row r="55" spans="2:27" ht="10.5" customHeight="1" x14ac:dyDescent="0.2">
      <c r="B55" s="211"/>
      <c r="C55" s="211"/>
      <c r="D55" s="211"/>
      <c r="E55" s="211"/>
      <c r="F55" s="211"/>
      <c r="G55" s="109"/>
      <c r="H55" s="110"/>
      <c r="I55" s="110"/>
      <c r="J55" s="213"/>
      <c r="K55" s="110"/>
      <c r="L55" s="110"/>
      <c r="M55" s="213"/>
      <c r="N55" s="213"/>
      <c r="O55" s="213"/>
      <c r="P55" s="228"/>
      <c r="Q55" s="82"/>
      <c r="R55" s="81"/>
      <c r="S55" s="82"/>
      <c r="T55" s="81"/>
      <c r="U55" s="82"/>
      <c r="V55" s="81"/>
      <c r="W55" s="82"/>
      <c r="X55" s="81"/>
      <c r="Y55" s="82"/>
      <c r="Z55" s="81"/>
      <c r="AA55" s="82"/>
    </row>
    <row r="56" spans="2:27" ht="10.5" customHeight="1" x14ac:dyDescent="0.2">
      <c r="B56" s="211"/>
      <c r="C56" s="211"/>
      <c r="D56" s="211"/>
      <c r="E56" s="211"/>
      <c r="F56" s="211"/>
      <c r="G56" s="109"/>
      <c r="H56" s="110"/>
      <c r="I56" s="110"/>
      <c r="J56" s="213"/>
      <c r="K56" s="110"/>
      <c r="L56" s="110"/>
      <c r="M56" s="213"/>
      <c r="N56" s="213"/>
      <c r="O56" s="213"/>
      <c r="P56" s="228"/>
      <c r="Q56" s="82"/>
      <c r="R56" s="81"/>
      <c r="S56" s="82"/>
      <c r="T56" s="81"/>
      <c r="U56" s="82"/>
      <c r="V56" s="81"/>
      <c r="W56" s="82"/>
      <c r="X56" s="81"/>
      <c r="Y56" s="82"/>
      <c r="Z56" s="81"/>
      <c r="AA56" s="82"/>
    </row>
    <row r="57" spans="2:27" ht="10.5" customHeight="1" x14ac:dyDescent="0.2">
      <c r="B57" s="211"/>
      <c r="C57" s="211"/>
      <c r="D57" s="211"/>
      <c r="E57" s="211"/>
      <c r="F57" s="211"/>
      <c r="G57" s="109"/>
      <c r="H57" s="110"/>
      <c r="I57" s="110"/>
      <c r="J57" s="213"/>
      <c r="K57" s="110"/>
      <c r="L57" s="110"/>
      <c r="M57" s="213"/>
      <c r="N57" s="213"/>
      <c r="O57" s="213"/>
      <c r="P57" s="228"/>
      <c r="Q57" s="82"/>
      <c r="R57" s="81"/>
      <c r="S57" s="82"/>
      <c r="T57" s="81"/>
      <c r="U57" s="82"/>
      <c r="V57" s="81"/>
      <c r="W57" s="82"/>
      <c r="X57" s="81"/>
      <c r="Y57" s="82"/>
      <c r="Z57" s="81"/>
      <c r="AA57" s="82"/>
    </row>
    <row r="58" spans="2:27" ht="10.5" customHeight="1" x14ac:dyDescent="0.2">
      <c r="B58" s="211"/>
      <c r="C58" s="211"/>
      <c r="D58" s="211"/>
      <c r="E58" s="211"/>
      <c r="F58" s="211"/>
      <c r="G58" s="109"/>
      <c r="H58" s="110"/>
      <c r="I58" s="110"/>
      <c r="J58" s="213"/>
      <c r="K58" s="110"/>
      <c r="L58" s="110"/>
      <c r="M58" s="213"/>
      <c r="N58" s="213"/>
      <c r="O58" s="213"/>
      <c r="P58" s="228"/>
      <c r="Q58" s="82"/>
      <c r="R58" s="81"/>
      <c r="S58" s="82"/>
      <c r="T58" s="81"/>
      <c r="U58" s="82"/>
      <c r="V58" s="81"/>
      <c r="W58" s="82"/>
      <c r="X58" s="81"/>
      <c r="Y58" s="82"/>
      <c r="Z58" s="81"/>
      <c r="AA58" s="82"/>
    </row>
    <row r="59" spans="2:27" ht="10.5" customHeight="1" x14ac:dyDescent="0.2">
      <c r="B59" s="211"/>
      <c r="C59" s="211"/>
      <c r="D59" s="211"/>
      <c r="E59" s="211"/>
      <c r="F59" s="211"/>
      <c r="G59" s="109"/>
      <c r="H59" s="110"/>
      <c r="I59" s="110"/>
      <c r="J59" s="213"/>
      <c r="K59" s="110"/>
      <c r="L59" s="110"/>
      <c r="M59" s="213"/>
      <c r="N59" s="213"/>
      <c r="O59" s="213"/>
      <c r="P59" s="228"/>
      <c r="Q59" s="82"/>
      <c r="R59" s="81"/>
      <c r="S59" s="82"/>
      <c r="T59" s="81"/>
      <c r="U59" s="82"/>
      <c r="V59" s="81"/>
      <c r="W59" s="82"/>
      <c r="X59" s="81"/>
      <c r="Y59" s="82"/>
      <c r="Z59" s="81"/>
      <c r="AA59" s="82"/>
    </row>
    <row r="60" spans="2:27" ht="10.5" customHeight="1" x14ac:dyDescent="0.2">
      <c r="B60" s="211"/>
      <c r="C60" s="211"/>
      <c r="D60" s="211"/>
      <c r="E60" s="211"/>
      <c r="F60" s="211"/>
      <c r="G60" s="109"/>
      <c r="H60" s="110"/>
      <c r="I60" s="110"/>
      <c r="J60" s="213"/>
      <c r="K60" s="110"/>
      <c r="L60" s="110"/>
      <c r="M60" s="213"/>
      <c r="N60" s="213"/>
      <c r="O60" s="213"/>
      <c r="P60" s="228"/>
      <c r="Q60" s="82"/>
      <c r="R60" s="81"/>
      <c r="S60" s="82"/>
      <c r="T60" s="81"/>
      <c r="U60" s="82"/>
      <c r="V60" s="81"/>
      <c r="W60" s="82"/>
      <c r="X60" s="81"/>
      <c r="Y60" s="82"/>
      <c r="Z60" s="81"/>
      <c r="AA60" s="82"/>
    </row>
    <row r="61" spans="2:27" ht="10.5" customHeight="1" x14ac:dyDescent="0.2">
      <c r="B61" s="211"/>
      <c r="C61" s="211"/>
      <c r="D61" s="211"/>
      <c r="E61" s="211"/>
      <c r="F61" s="211"/>
      <c r="G61" s="109"/>
      <c r="H61" s="110"/>
      <c r="I61" s="110"/>
      <c r="J61" s="213"/>
      <c r="K61" s="110"/>
      <c r="L61" s="110"/>
      <c r="M61" s="213"/>
      <c r="N61" s="213"/>
      <c r="O61" s="213"/>
      <c r="P61" s="228"/>
      <c r="Q61" s="82"/>
      <c r="R61" s="81"/>
      <c r="S61" s="82"/>
      <c r="T61" s="81"/>
      <c r="U61" s="82"/>
      <c r="V61" s="81"/>
      <c r="W61" s="82"/>
      <c r="X61" s="81"/>
      <c r="Y61" s="82"/>
      <c r="Z61" s="81"/>
      <c r="AA61" s="82"/>
    </row>
    <row r="62" spans="2:27" ht="10.5" customHeight="1" x14ac:dyDescent="0.2">
      <c r="B62" s="211"/>
      <c r="C62" s="211"/>
      <c r="D62" s="211"/>
      <c r="E62" s="211"/>
      <c r="F62" s="211"/>
      <c r="G62" s="109"/>
      <c r="H62" s="110"/>
      <c r="I62" s="110"/>
      <c r="J62" s="213"/>
      <c r="K62" s="110"/>
      <c r="L62" s="110"/>
      <c r="M62" s="213"/>
      <c r="N62" s="213"/>
      <c r="O62" s="213"/>
      <c r="P62" s="228"/>
      <c r="Q62" s="82"/>
      <c r="R62" s="81"/>
      <c r="S62" s="82"/>
      <c r="T62" s="81"/>
      <c r="U62" s="82"/>
      <c r="V62" s="81"/>
      <c r="W62" s="82"/>
      <c r="X62" s="81"/>
      <c r="Y62" s="82"/>
      <c r="Z62" s="81"/>
      <c r="AA62" s="82"/>
    </row>
    <row r="63" spans="2:27" ht="10.5" customHeight="1" x14ac:dyDescent="0.2">
      <c r="B63" s="211"/>
      <c r="C63" s="211"/>
      <c r="D63" s="211"/>
      <c r="E63" s="211"/>
      <c r="F63" s="211"/>
      <c r="G63" s="109"/>
      <c r="H63" s="110"/>
      <c r="I63" s="110"/>
      <c r="J63" s="213"/>
      <c r="K63" s="110"/>
      <c r="L63" s="110"/>
      <c r="M63" s="213"/>
      <c r="N63" s="213"/>
      <c r="O63" s="213"/>
      <c r="P63" s="228"/>
      <c r="Q63" s="82"/>
      <c r="R63" s="81"/>
      <c r="S63" s="82"/>
      <c r="T63" s="81"/>
      <c r="U63" s="82"/>
      <c r="V63" s="81"/>
      <c r="W63" s="82"/>
      <c r="X63" s="81"/>
      <c r="Y63" s="82"/>
      <c r="Z63" s="81"/>
      <c r="AA63" s="82"/>
    </row>
    <row r="64" spans="2:27" ht="10.5" customHeight="1" x14ac:dyDescent="0.2">
      <c r="B64" s="211"/>
      <c r="C64" s="211"/>
      <c r="D64" s="211"/>
      <c r="E64" s="211"/>
      <c r="F64" s="211"/>
      <c r="G64" s="109"/>
      <c r="H64" s="110"/>
      <c r="I64" s="110"/>
      <c r="J64" s="213"/>
      <c r="K64" s="110"/>
      <c r="L64" s="110"/>
      <c r="M64" s="213"/>
      <c r="N64" s="213"/>
      <c r="O64" s="213"/>
      <c r="P64" s="228"/>
      <c r="Q64" s="82"/>
      <c r="R64" s="81"/>
      <c r="S64" s="82"/>
      <c r="T64" s="81"/>
      <c r="U64" s="82"/>
      <c r="V64" s="81"/>
      <c r="W64" s="82"/>
      <c r="X64" s="81"/>
      <c r="Y64" s="82"/>
      <c r="Z64" s="81"/>
      <c r="AA64" s="82"/>
    </row>
    <row r="65" spans="2:27" ht="10.5" customHeight="1" x14ac:dyDescent="0.2">
      <c r="B65" s="211"/>
      <c r="C65" s="211"/>
      <c r="D65" s="211"/>
      <c r="E65" s="211"/>
      <c r="F65" s="211"/>
      <c r="G65" s="109"/>
      <c r="H65" s="110"/>
      <c r="I65" s="110"/>
      <c r="J65" s="213"/>
      <c r="K65" s="110"/>
      <c r="L65" s="110"/>
      <c r="M65" s="213"/>
      <c r="N65" s="213"/>
      <c r="O65" s="213"/>
      <c r="P65" s="228"/>
      <c r="Q65" s="82"/>
      <c r="R65" s="81"/>
      <c r="S65" s="82"/>
      <c r="T65" s="81"/>
      <c r="U65" s="82"/>
      <c r="V65" s="81"/>
      <c r="W65" s="82"/>
      <c r="X65" s="81"/>
      <c r="Y65" s="82"/>
      <c r="Z65" s="81"/>
      <c r="AA65" s="82"/>
    </row>
    <row r="66" spans="2:27" ht="10.5" customHeight="1" x14ac:dyDescent="0.2">
      <c r="B66" s="211"/>
      <c r="C66" s="211"/>
      <c r="D66" s="211"/>
      <c r="E66" s="211"/>
      <c r="F66" s="211"/>
      <c r="G66" s="109"/>
      <c r="H66" s="110"/>
      <c r="I66" s="110"/>
      <c r="J66" s="213"/>
      <c r="K66" s="110"/>
      <c r="L66" s="110"/>
      <c r="M66" s="213"/>
      <c r="N66" s="213"/>
      <c r="O66" s="213"/>
      <c r="P66" s="228"/>
      <c r="Q66" s="82"/>
      <c r="R66" s="81"/>
      <c r="S66" s="82"/>
      <c r="T66" s="81"/>
      <c r="U66" s="82"/>
      <c r="V66" s="81"/>
      <c r="W66" s="82"/>
      <c r="X66" s="81"/>
      <c r="Y66" s="82"/>
      <c r="Z66" s="81"/>
      <c r="AA66" s="82"/>
    </row>
    <row r="67" spans="2:27" ht="10.5" customHeight="1" x14ac:dyDescent="0.2">
      <c r="B67" s="211"/>
      <c r="C67" s="211"/>
      <c r="D67" s="211"/>
      <c r="E67" s="211"/>
      <c r="F67" s="211"/>
      <c r="G67" s="109"/>
      <c r="H67" s="110"/>
      <c r="I67" s="110"/>
      <c r="J67" s="213"/>
      <c r="K67" s="110"/>
      <c r="L67" s="110"/>
      <c r="M67" s="213"/>
      <c r="N67" s="213"/>
      <c r="O67" s="213"/>
      <c r="P67" s="228"/>
      <c r="Q67" s="82"/>
      <c r="R67" s="81"/>
      <c r="S67" s="82"/>
      <c r="T67" s="81"/>
      <c r="U67" s="82"/>
      <c r="V67" s="81"/>
      <c r="W67" s="82"/>
      <c r="X67" s="81"/>
      <c r="Y67" s="82"/>
      <c r="Z67" s="81"/>
      <c r="AA67" s="82"/>
    </row>
    <row r="68" spans="2:27" ht="10.5" customHeight="1" x14ac:dyDescent="0.2">
      <c r="B68" s="211"/>
      <c r="C68" s="211"/>
      <c r="D68" s="211"/>
      <c r="E68" s="211"/>
      <c r="F68" s="211"/>
      <c r="G68" s="109"/>
      <c r="H68" s="110"/>
      <c r="I68" s="110"/>
      <c r="J68" s="213"/>
      <c r="K68" s="110"/>
      <c r="L68" s="110"/>
      <c r="M68" s="213"/>
      <c r="N68" s="213"/>
      <c r="O68" s="213"/>
      <c r="P68" s="228"/>
      <c r="Q68" s="82"/>
      <c r="R68" s="81"/>
      <c r="S68" s="82"/>
      <c r="T68" s="81"/>
      <c r="U68" s="82"/>
      <c r="V68" s="81"/>
      <c r="W68" s="82"/>
      <c r="X68" s="81"/>
      <c r="Y68" s="82"/>
      <c r="Z68" s="81"/>
      <c r="AA68" s="82"/>
    </row>
    <row r="69" spans="2:27" ht="10.5" customHeight="1" x14ac:dyDescent="0.2">
      <c r="B69" s="211"/>
      <c r="C69" s="211"/>
      <c r="D69" s="211"/>
      <c r="E69" s="211"/>
      <c r="F69" s="211"/>
      <c r="G69" s="109"/>
      <c r="H69" s="110"/>
      <c r="I69" s="110"/>
      <c r="J69" s="213"/>
      <c r="K69" s="110"/>
      <c r="L69" s="110"/>
      <c r="M69" s="213"/>
      <c r="N69" s="213"/>
      <c r="O69" s="213"/>
      <c r="P69" s="228"/>
      <c r="Q69" s="82"/>
      <c r="R69" s="81"/>
      <c r="S69" s="82"/>
      <c r="T69" s="81"/>
      <c r="U69" s="82"/>
      <c r="V69" s="81"/>
      <c r="W69" s="82"/>
      <c r="X69" s="81"/>
      <c r="Y69" s="82"/>
      <c r="Z69" s="81"/>
      <c r="AA69" s="82"/>
    </row>
    <row r="70" spans="2:27" ht="10.5" customHeight="1" x14ac:dyDescent="0.2">
      <c r="B70" s="211"/>
      <c r="C70" s="211"/>
      <c r="D70" s="211"/>
      <c r="E70" s="211"/>
      <c r="F70" s="211"/>
      <c r="G70" s="109"/>
      <c r="H70" s="110"/>
      <c r="I70" s="110"/>
      <c r="J70" s="213"/>
      <c r="K70" s="110"/>
      <c r="L70" s="110"/>
      <c r="M70" s="213"/>
      <c r="N70" s="213"/>
      <c r="O70" s="213"/>
      <c r="P70" s="228"/>
      <c r="Q70" s="82"/>
      <c r="R70" s="81"/>
      <c r="S70" s="82"/>
      <c r="T70" s="81"/>
      <c r="U70" s="82"/>
      <c r="V70" s="81"/>
      <c r="W70" s="82"/>
      <c r="X70" s="81"/>
      <c r="Y70" s="82"/>
      <c r="Z70" s="81"/>
      <c r="AA70" s="82"/>
    </row>
    <row r="71" spans="2:27" ht="10.5" customHeight="1" x14ac:dyDescent="0.2">
      <c r="B71" s="211"/>
      <c r="C71" s="211"/>
      <c r="D71" s="211"/>
      <c r="E71" s="211"/>
      <c r="F71" s="211"/>
      <c r="G71" s="109"/>
      <c r="H71" s="110"/>
      <c r="I71" s="110"/>
      <c r="J71" s="213"/>
      <c r="K71" s="110"/>
      <c r="L71" s="110"/>
      <c r="M71" s="213"/>
      <c r="N71" s="213"/>
      <c r="O71" s="213"/>
      <c r="P71" s="228"/>
      <c r="Q71" s="82"/>
      <c r="R71" s="81"/>
      <c r="S71" s="82"/>
      <c r="T71" s="81"/>
      <c r="U71" s="82"/>
      <c r="V71" s="81"/>
      <c r="W71" s="82"/>
      <c r="X71" s="81"/>
      <c r="Y71" s="82"/>
      <c r="Z71" s="81"/>
      <c r="AA71" s="82"/>
    </row>
    <row r="72" spans="2:27" ht="10.5" customHeight="1" x14ac:dyDescent="0.2">
      <c r="B72" s="211"/>
      <c r="C72" s="211"/>
      <c r="D72" s="211"/>
      <c r="E72" s="211"/>
      <c r="F72" s="211"/>
      <c r="G72" s="109"/>
      <c r="H72" s="110"/>
      <c r="I72" s="110"/>
      <c r="J72" s="213"/>
      <c r="K72" s="110"/>
      <c r="L72" s="110"/>
      <c r="M72" s="213"/>
      <c r="N72" s="213"/>
      <c r="O72" s="213"/>
      <c r="P72" s="228"/>
      <c r="Q72" s="82"/>
      <c r="R72" s="81"/>
      <c r="S72" s="82"/>
      <c r="T72" s="81"/>
      <c r="U72" s="82"/>
      <c r="V72" s="81"/>
      <c r="W72" s="82"/>
      <c r="X72" s="81"/>
      <c r="Y72" s="82"/>
      <c r="Z72" s="81"/>
      <c r="AA72" s="82"/>
    </row>
    <row r="73" spans="2:27" ht="10.5" customHeight="1" x14ac:dyDescent="0.2">
      <c r="B73" s="211"/>
      <c r="C73" s="211"/>
      <c r="D73" s="211"/>
      <c r="E73" s="211"/>
      <c r="F73" s="211"/>
      <c r="G73" s="109"/>
      <c r="H73" s="110"/>
      <c r="I73" s="110"/>
      <c r="J73" s="213"/>
      <c r="K73" s="110"/>
      <c r="L73" s="110"/>
      <c r="M73" s="213"/>
      <c r="N73" s="213"/>
      <c r="O73" s="213"/>
      <c r="P73" s="228"/>
      <c r="Q73" s="82"/>
      <c r="R73" s="81"/>
      <c r="S73" s="82"/>
      <c r="T73" s="81"/>
      <c r="U73" s="82"/>
      <c r="V73" s="81"/>
      <c r="W73" s="82"/>
      <c r="X73" s="81"/>
      <c r="Y73" s="82"/>
      <c r="Z73" s="81"/>
      <c r="AA73" s="82"/>
    </row>
    <row r="74" spans="2:27" ht="10.5" customHeight="1" x14ac:dyDescent="0.2">
      <c r="B74" s="211"/>
      <c r="C74" s="211"/>
      <c r="D74" s="211"/>
      <c r="E74" s="211"/>
      <c r="F74" s="211"/>
      <c r="G74" s="109"/>
      <c r="H74" s="110"/>
      <c r="I74" s="110"/>
      <c r="J74" s="213"/>
      <c r="K74" s="110"/>
      <c r="L74" s="110"/>
      <c r="M74" s="213"/>
      <c r="N74" s="213"/>
      <c r="O74" s="213"/>
      <c r="P74" s="228"/>
      <c r="Q74" s="82"/>
      <c r="R74" s="81"/>
      <c r="S74" s="82"/>
      <c r="T74" s="81"/>
      <c r="U74" s="82"/>
      <c r="V74" s="81"/>
      <c r="W74" s="82"/>
      <c r="X74" s="81"/>
      <c r="Y74" s="82"/>
      <c r="Z74" s="81"/>
      <c r="AA74" s="82"/>
    </row>
    <row r="75" spans="2:27" ht="10.5" customHeight="1" x14ac:dyDescent="0.2">
      <c r="B75" s="211"/>
      <c r="C75" s="211"/>
      <c r="D75" s="211"/>
      <c r="E75" s="211"/>
      <c r="F75" s="211"/>
      <c r="G75" s="109"/>
      <c r="H75" s="110"/>
      <c r="I75" s="110"/>
      <c r="J75" s="213"/>
      <c r="K75" s="110"/>
      <c r="L75" s="110"/>
      <c r="M75" s="213"/>
      <c r="N75" s="213"/>
      <c r="O75" s="213"/>
      <c r="P75" s="228"/>
      <c r="Q75" s="82"/>
      <c r="R75" s="81"/>
      <c r="S75" s="82"/>
      <c r="T75" s="81"/>
      <c r="U75" s="82"/>
      <c r="V75" s="81"/>
      <c r="W75" s="82"/>
      <c r="X75" s="81"/>
      <c r="Y75" s="82"/>
      <c r="Z75" s="81"/>
      <c r="AA75" s="82"/>
    </row>
    <row r="76" spans="2:27" ht="10.5" customHeight="1" x14ac:dyDescent="0.2">
      <c r="B76" s="211"/>
      <c r="C76" s="211"/>
      <c r="D76" s="211"/>
      <c r="E76" s="211"/>
      <c r="F76" s="211"/>
      <c r="G76" s="109"/>
      <c r="H76" s="110"/>
      <c r="I76" s="110"/>
      <c r="J76" s="213"/>
      <c r="K76" s="110"/>
      <c r="L76" s="110"/>
      <c r="M76" s="213"/>
      <c r="N76" s="213"/>
      <c r="O76" s="213"/>
      <c r="P76" s="228"/>
      <c r="Q76" s="82"/>
      <c r="R76" s="81"/>
      <c r="S76" s="82"/>
      <c r="T76" s="81"/>
      <c r="U76" s="82"/>
      <c r="V76" s="81"/>
      <c r="W76" s="82"/>
      <c r="X76" s="81"/>
      <c r="Y76" s="82"/>
      <c r="Z76" s="81"/>
      <c r="AA76" s="82"/>
    </row>
    <row r="77" spans="2:27" ht="10.5" customHeight="1" x14ac:dyDescent="0.2">
      <c r="B77" s="211"/>
      <c r="C77" s="211"/>
      <c r="D77" s="211"/>
      <c r="E77" s="211"/>
      <c r="F77" s="211"/>
      <c r="G77" s="109"/>
      <c r="H77" s="110"/>
      <c r="I77" s="110"/>
      <c r="J77" s="213"/>
      <c r="K77" s="110"/>
      <c r="L77" s="110"/>
      <c r="M77" s="213"/>
      <c r="N77" s="213"/>
      <c r="O77" s="213"/>
      <c r="P77" s="228"/>
      <c r="Q77" s="82"/>
      <c r="R77" s="81"/>
      <c r="S77" s="82"/>
      <c r="T77" s="81"/>
      <c r="U77" s="82"/>
      <c r="V77" s="81"/>
      <c r="W77" s="82"/>
      <c r="X77" s="81"/>
      <c r="Y77" s="82"/>
      <c r="Z77" s="81"/>
      <c r="AA77" s="82"/>
    </row>
    <row r="78" spans="2:27" ht="10.5" customHeight="1" x14ac:dyDescent="0.2">
      <c r="B78" s="211"/>
      <c r="C78" s="211"/>
      <c r="D78" s="211"/>
      <c r="E78" s="211"/>
      <c r="F78" s="211"/>
      <c r="G78" s="109"/>
      <c r="H78" s="110"/>
      <c r="I78" s="110"/>
      <c r="J78" s="213"/>
      <c r="K78" s="110"/>
      <c r="L78" s="110"/>
      <c r="M78" s="213"/>
      <c r="N78" s="213"/>
      <c r="O78" s="213"/>
      <c r="P78" s="228"/>
      <c r="Q78" s="82"/>
      <c r="R78" s="81"/>
      <c r="S78" s="82"/>
      <c r="T78" s="81"/>
      <c r="U78" s="82"/>
      <c r="V78" s="81"/>
      <c r="W78" s="82"/>
      <c r="X78" s="81"/>
      <c r="Y78" s="82"/>
      <c r="Z78" s="81"/>
      <c r="AA78" s="82"/>
    </row>
    <row r="79" spans="2:27" ht="10.5" customHeight="1" x14ac:dyDescent="0.2">
      <c r="B79" s="211"/>
      <c r="C79" s="211"/>
      <c r="D79" s="211"/>
      <c r="E79" s="211"/>
      <c r="F79" s="211"/>
      <c r="G79" s="109"/>
      <c r="H79" s="110"/>
      <c r="I79" s="110"/>
      <c r="J79" s="213"/>
      <c r="K79" s="110"/>
      <c r="L79" s="110"/>
      <c r="M79" s="213"/>
      <c r="N79" s="213"/>
      <c r="O79" s="213"/>
      <c r="P79" s="228"/>
      <c r="Q79" s="82"/>
      <c r="R79" s="81"/>
      <c r="S79" s="82"/>
      <c r="T79" s="81"/>
      <c r="U79" s="82"/>
      <c r="V79" s="81"/>
      <c r="W79" s="82"/>
      <c r="X79" s="81"/>
      <c r="Y79" s="82"/>
      <c r="Z79" s="81"/>
      <c r="AA79" s="82"/>
    </row>
    <row r="80" spans="2:27" ht="10.5" customHeight="1" x14ac:dyDescent="0.2">
      <c r="B80" s="211"/>
      <c r="C80" s="211"/>
      <c r="D80" s="211"/>
      <c r="E80" s="211"/>
      <c r="F80" s="211"/>
      <c r="G80" s="109"/>
      <c r="H80" s="110"/>
      <c r="I80" s="110"/>
      <c r="J80" s="213"/>
      <c r="K80" s="110"/>
      <c r="L80" s="110"/>
      <c r="M80" s="213"/>
      <c r="N80" s="213"/>
      <c r="O80" s="213"/>
      <c r="P80" s="228"/>
      <c r="Q80" s="82"/>
      <c r="R80" s="81"/>
      <c r="S80" s="82"/>
      <c r="T80" s="81"/>
      <c r="U80" s="82"/>
      <c r="V80" s="81"/>
      <c r="W80" s="82"/>
      <c r="X80" s="81"/>
      <c r="Y80" s="82"/>
      <c r="Z80" s="81"/>
      <c r="AA80" s="82"/>
    </row>
    <row r="81" spans="2:27" ht="10.5" customHeight="1" x14ac:dyDescent="0.2">
      <c r="B81" s="211"/>
      <c r="C81" s="211"/>
      <c r="D81" s="211"/>
      <c r="E81" s="211"/>
      <c r="F81" s="211"/>
      <c r="G81" s="109"/>
      <c r="H81" s="110"/>
      <c r="I81" s="110"/>
      <c r="J81" s="213"/>
      <c r="K81" s="110"/>
      <c r="L81" s="110"/>
      <c r="M81" s="213"/>
      <c r="N81" s="213"/>
      <c r="O81" s="213"/>
      <c r="P81" s="228"/>
      <c r="Q81" s="82"/>
      <c r="R81" s="81"/>
      <c r="S81" s="82"/>
      <c r="T81" s="81"/>
      <c r="U81" s="82"/>
      <c r="V81" s="81"/>
      <c r="W81" s="82"/>
      <c r="X81" s="81"/>
      <c r="Y81" s="82"/>
      <c r="Z81" s="81"/>
      <c r="AA81" s="82"/>
    </row>
    <row r="82" spans="2:27" ht="10.5" customHeight="1" x14ac:dyDescent="0.2">
      <c r="B82" s="211"/>
      <c r="C82" s="211"/>
      <c r="D82" s="211"/>
      <c r="E82" s="211"/>
      <c r="F82" s="211"/>
      <c r="G82" s="109"/>
      <c r="H82" s="110"/>
      <c r="I82" s="110"/>
      <c r="J82" s="213"/>
      <c r="K82" s="110"/>
      <c r="L82" s="110"/>
      <c r="M82" s="213"/>
      <c r="N82" s="213"/>
      <c r="O82" s="213"/>
      <c r="P82" s="228"/>
      <c r="Q82" s="82"/>
      <c r="R82" s="81"/>
      <c r="S82" s="82"/>
      <c r="T82" s="81"/>
      <c r="U82" s="82"/>
      <c r="V82" s="81"/>
      <c r="W82" s="82"/>
      <c r="X82" s="81"/>
      <c r="Y82" s="82"/>
      <c r="Z82" s="81"/>
      <c r="AA82" s="82"/>
    </row>
    <row r="83" spans="2:27" ht="10.5" customHeight="1" x14ac:dyDescent="0.2">
      <c r="B83" s="211"/>
      <c r="C83" s="211"/>
      <c r="D83" s="211"/>
      <c r="E83" s="211"/>
      <c r="F83" s="211"/>
      <c r="G83" s="109"/>
      <c r="H83" s="110"/>
      <c r="I83" s="110"/>
      <c r="J83" s="213"/>
      <c r="K83" s="110"/>
      <c r="L83" s="110"/>
      <c r="M83" s="213"/>
      <c r="N83" s="213"/>
      <c r="O83" s="213"/>
      <c r="P83" s="228"/>
      <c r="Q83" s="82"/>
      <c r="R83" s="81"/>
      <c r="S83" s="82"/>
      <c r="T83" s="81"/>
      <c r="U83" s="82"/>
      <c r="V83" s="81"/>
      <c r="W83" s="82"/>
      <c r="X83" s="81"/>
      <c r="Y83" s="82"/>
      <c r="Z83" s="81"/>
      <c r="AA83" s="82"/>
    </row>
    <row r="84" spans="2:27" ht="10.5" customHeight="1" x14ac:dyDescent="0.2">
      <c r="B84" s="211"/>
      <c r="C84" s="211"/>
      <c r="D84" s="211"/>
      <c r="E84" s="211"/>
      <c r="F84" s="211"/>
      <c r="G84" s="109"/>
      <c r="H84" s="110"/>
      <c r="I84" s="110"/>
      <c r="J84" s="213"/>
      <c r="K84" s="110"/>
      <c r="L84" s="110"/>
      <c r="M84" s="213"/>
      <c r="N84" s="213"/>
      <c r="O84" s="213"/>
      <c r="P84" s="228"/>
      <c r="Q84" s="82"/>
      <c r="R84" s="81"/>
      <c r="S84" s="82"/>
      <c r="T84" s="81"/>
      <c r="U84" s="82"/>
      <c r="V84" s="81"/>
      <c r="W84" s="82"/>
      <c r="X84" s="81"/>
      <c r="Y84" s="82"/>
      <c r="Z84" s="81"/>
      <c r="AA84" s="82"/>
    </row>
    <row r="85" spans="2:27" ht="10.5" customHeight="1" x14ac:dyDescent="0.2">
      <c r="B85" s="211"/>
      <c r="C85" s="211"/>
      <c r="D85" s="211"/>
      <c r="E85" s="211"/>
      <c r="F85" s="211"/>
      <c r="G85" s="109"/>
      <c r="H85" s="110"/>
      <c r="I85" s="110"/>
      <c r="J85" s="213"/>
      <c r="K85" s="110"/>
      <c r="L85" s="110"/>
      <c r="M85" s="213"/>
      <c r="N85" s="213"/>
      <c r="O85" s="213"/>
      <c r="P85" s="228"/>
      <c r="Q85" s="82"/>
      <c r="R85" s="81"/>
      <c r="S85" s="82"/>
      <c r="T85" s="81"/>
      <c r="U85" s="82"/>
      <c r="V85" s="81"/>
      <c r="W85" s="82"/>
      <c r="X85" s="81"/>
      <c r="Y85" s="82"/>
      <c r="Z85" s="81"/>
      <c r="AA85" s="82"/>
    </row>
    <row r="86" spans="2:27" ht="10.5" customHeight="1" x14ac:dyDescent="0.2">
      <c r="B86" s="211"/>
      <c r="C86" s="211"/>
      <c r="D86" s="211"/>
      <c r="E86" s="211"/>
      <c r="F86" s="211"/>
      <c r="G86" s="109"/>
      <c r="H86" s="110"/>
      <c r="I86" s="110"/>
      <c r="J86" s="213"/>
      <c r="K86" s="110"/>
      <c r="L86" s="110"/>
      <c r="M86" s="213"/>
      <c r="N86" s="213"/>
      <c r="O86" s="213"/>
      <c r="P86" s="228"/>
      <c r="Q86" s="82"/>
      <c r="R86" s="81"/>
      <c r="S86" s="82"/>
      <c r="T86" s="81"/>
      <c r="U86" s="82"/>
      <c r="V86" s="81"/>
      <c r="W86" s="82"/>
      <c r="X86" s="81"/>
      <c r="Y86" s="82"/>
      <c r="Z86" s="81"/>
      <c r="AA86" s="82"/>
    </row>
    <row r="87" spans="2:27" ht="10.5" customHeight="1" x14ac:dyDescent="0.2">
      <c r="B87" s="211"/>
      <c r="C87" s="211"/>
      <c r="D87" s="211"/>
      <c r="E87" s="211"/>
      <c r="F87" s="211"/>
      <c r="G87" s="109"/>
      <c r="H87" s="110"/>
      <c r="I87" s="110"/>
      <c r="J87" s="213"/>
      <c r="K87" s="110"/>
      <c r="L87" s="110"/>
      <c r="M87" s="213"/>
      <c r="N87" s="213"/>
      <c r="O87" s="213"/>
      <c r="P87" s="228"/>
      <c r="Q87" s="82"/>
      <c r="R87" s="81"/>
      <c r="S87" s="82"/>
      <c r="T87" s="81"/>
      <c r="U87" s="82"/>
      <c r="V87" s="81"/>
      <c r="W87" s="82"/>
      <c r="X87" s="81"/>
      <c r="Y87" s="82"/>
      <c r="Z87" s="81"/>
      <c r="AA87" s="82"/>
    </row>
    <row r="88" spans="2:27" ht="10.5" customHeight="1" x14ac:dyDescent="0.2">
      <c r="B88" s="211"/>
      <c r="C88" s="211"/>
      <c r="D88" s="211"/>
      <c r="E88" s="211"/>
      <c r="F88" s="211"/>
      <c r="G88" s="109"/>
      <c r="H88" s="110"/>
      <c r="I88" s="110"/>
      <c r="J88" s="213"/>
      <c r="K88" s="110"/>
      <c r="L88" s="110"/>
      <c r="M88" s="213"/>
      <c r="N88" s="213"/>
      <c r="O88" s="213"/>
      <c r="P88" s="228"/>
      <c r="Q88" s="82"/>
      <c r="R88" s="81"/>
      <c r="S88" s="82"/>
      <c r="T88" s="81"/>
      <c r="U88" s="82"/>
      <c r="V88" s="81"/>
      <c r="W88" s="82"/>
      <c r="X88" s="81"/>
      <c r="Y88" s="82"/>
      <c r="Z88" s="81"/>
      <c r="AA88" s="82"/>
    </row>
    <row r="89" spans="2:27" ht="10.5" customHeight="1" x14ac:dyDescent="0.2">
      <c r="B89" s="211"/>
      <c r="C89" s="211"/>
      <c r="D89" s="211"/>
      <c r="E89" s="211"/>
      <c r="F89" s="211"/>
      <c r="G89" s="109"/>
      <c r="H89" s="110"/>
      <c r="I89" s="110"/>
      <c r="J89" s="213"/>
      <c r="K89" s="110"/>
      <c r="L89" s="110"/>
      <c r="M89" s="213"/>
      <c r="N89" s="213"/>
      <c r="O89" s="213"/>
      <c r="P89" s="228"/>
      <c r="Q89" s="82"/>
      <c r="R89" s="81"/>
      <c r="S89" s="82"/>
      <c r="T89" s="81"/>
      <c r="U89" s="82"/>
      <c r="V89" s="81"/>
      <c r="W89" s="82"/>
      <c r="X89" s="81"/>
      <c r="Y89" s="82"/>
      <c r="Z89" s="81"/>
      <c r="AA89" s="82"/>
    </row>
    <row r="90" spans="2:27" ht="10.5" customHeight="1" x14ac:dyDescent="0.2">
      <c r="B90" s="211"/>
      <c r="C90" s="211"/>
      <c r="D90" s="211"/>
      <c r="E90" s="211"/>
      <c r="F90" s="211"/>
      <c r="G90" s="109"/>
      <c r="H90" s="110"/>
      <c r="I90" s="110"/>
      <c r="J90" s="213"/>
      <c r="K90" s="110"/>
      <c r="L90" s="110"/>
      <c r="M90" s="213"/>
      <c r="N90" s="213"/>
      <c r="O90" s="213"/>
      <c r="P90" s="228"/>
      <c r="Q90" s="82"/>
      <c r="R90" s="81"/>
      <c r="S90" s="82"/>
      <c r="T90" s="81"/>
      <c r="U90" s="82"/>
      <c r="V90" s="81"/>
      <c r="W90" s="82"/>
      <c r="X90" s="81"/>
      <c r="Y90" s="82"/>
      <c r="Z90" s="81"/>
      <c r="AA90" s="82"/>
    </row>
    <row r="91" spans="2:27" ht="10.5" customHeight="1" x14ac:dyDescent="0.2">
      <c r="B91" s="211"/>
      <c r="C91" s="211"/>
      <c r="D91" s="211"/>
      <c r="E91" s="211"/>
      <c r="F91" s="211"/>
      <c r="G91" s="109"/>
      <c r="H91" s="110"/>
      <c r="I91" s="110"/>
      <c r="J91" s="213"/>
      <c r="K91" s="110"/>
      <c r="L91" s="110"/>
      <c r="M91" s="213"/>
      <c r="N91" s="213"/>
      <c r="O91" s="213"/>
      <c r="P91" s="228"/>
      <c r="Q91" s="82"/>
      <c r="R91" s="81"/>
      <c r="S91" s="82"/>
      <c r="T91" s="81"/>
      <c r="U91" s="82"/>
      <c r="V91" s="81"/>
      <c r="W91" s="82"/>
      <c r="X91" s="81"/>
      <c r="Y91" s="82"/>
      <c r="Z91" s="81"/>
      <c r="AA91" s="82"/>
    </row>
    <row r="92" spans="2:27" ht="10.5" customHeight="1" x14ac:dyDescent="0.2">
      <c r="B92" s="211"/>
      <c r="C92" s="211"/>
      <c r="D92" s="211"/>
      <c r="E92" s="211"/>
      <c r="F92" s="211"/>
      <c r="G92" s="109"/>
      <c r="H92" s="110"/>
      <c r="I92" s="110"/>
      <c r="J92" s="213"/>
      <c r="K92" s="110"/>
      <c r="L92" s="110"/>
      <c r="M92" s="213"/>
      <c r="N92" s="213"/>
      <c r="O92" s="213"/>
      <c r="P92" s="228"/>
      <c r="Q92" s="82"/>
      <c r="R92" s="81"/>
      <c r="S92" s="82"/>
      <c r="T92" s="81"/>
      <c r="U92" s="82"/>
      <c r="V92" s="81"/>
      <c r="W92" s="82"/>
      <c r="X92" s="81"/>
      <c r="Y92" s="82"/>
      <c r="Z92" s="81"/>
      <c r="AA92" s="82"/>
    </row>
    <row r="93" spans="2:27" ht="10.5" customHeight="1" x14ac:dyDescent="0.2">
      <c r="B93" s="211"/>
      <c r="C93" s="211"/>
      <c r="D93" s="211"/>
      <c r="E93" s="211"/>
      <c r="F93" s="211"/>
      <c r="G93" s="109"/>
      <c r="H93" s="110"/>
      <c r="I93" s="110"/>
      <c r="J93" s="213"/>
      <c r="K93" s="110"/>
      <c r="L93" s="110"/>
      <c r="M93" s="213"/>
      <c r="N93" s="213"/>
      <c r="O93" s="213"/>
      <c r="P93" s="228"/>
      <c r="Q93" s="82"/>
      <c r="R93" s="81"/>
      <c r="S93" s="82"/>
      <c r="T93" s="81"/>
      <c r="U93" s="82"/>
      <c r="V93" s="81"/>
      <c r="W93" s="82"/>
      <c r="X93" s="81"/>
      <c r="Y93" s="82"/>
      <c r="Z93" s="81"/>
      <c r="AA93" s="82"/>
    </row>
    <row r="94" spans="2:27" ht="10.5" customHeight="1" x14ac:dyDescent="0.2">
      <c r="B94" s="211"/>
      <c r="C94" s="211"/>
      <c r="D94" s="211"/>
      <c r="E94" s="211"/>
      <c r="F94" s="211"/>
      <c r="G94" s="109"/>
      <c r="H94" s="110"/>
      <c r="I94" s="110"/>
      <c r="J94" s="213"/>
      <c r="K94" s="110"/>
      <c r="L94" s="110"/>
      <c r="M94" s="213"/>
      <c r="N94" s="213"/>
      <c r="O94" s="213"/>
      <c r="P94" s="228"/>
      <c r="Q94" s="82"/>
      <c r="R94" s="81"/>
      <c r="S94" s="82"/>
      <c r="T94" s="81"/>
      <c r="U94" s="82"/>
      <c r="V94" s="81"/>
      <c r="W94" s="82"/>
      <c r="X94" s="81"/>
      <c r="Y94" s="82"/>
      <c r="Z94" s="81"/>
      <c r="AA94" s="82"/>
    </row>
    <row r="95" spans="2:27" ht="10.5" customHeight="1" x14ac:dyDescent="0.2">
      <c r="B95" s="211"/>
      <c r="C95" s="211"/>
      <c r="D95" s="211"/>
      <c r="E95" s="211"/>
      <c r="F95" s="211"/>
      <c r="G95" s="109"/>
      <c r="H95" s="110"/>
      <c r="I95" s="110"/>
      <c r="J95" s="213"/>
      <c r="K95" s="110"/>
      <c r="L95" s="110"/>
      <c r="M95" s="213"/>
      <c r="N95" s="213"/>
      <c r="O95" s="213"/>
      <c r="P95" s="228"/>
      <c r="Q95" s="82"/>
      <c r="R95" s="81"/>
      <c r="S95" s="82"/>
      <c r="T95" s="81"/>
      <c r="U95" s="82"/>
      <c r="V95" s="81"/>
      <c r="W95" s="82"/>
      <c r="X95" s="81"/>
      <c r="Y95" s="82"/>
      <c r="Z95" s="81"/>
      <c r="AA95" s="82"/>
    </row>
    <row r="96" spans="2:27" ht="10.5" customHeight="1" x14ac:dyDescent="0.2">
      <c r="G96" s="109"/>
    </row>
    <row r="97" spans="2:11" ht="10.5" customHeight="1" x14ac:dyDescent="0.2">
      <c r="G97" s="109"/>
    </row>
    <row r="98" spans="2:11" ht="10.5" customHeight="1" x14ac:dyDescent="0.2">
      <c r="G98" s="109"/>
    </row>
    <row r="99" spans="2:11" ht="10.5" customHeight="1" x14ac:dyDescent="0.2"/>
    <row r="100" spans="2:11" ht="10.5" customHeight="1" x14ac:dyDescent="0.2">
      <c r="B100" s="116"/>
      <c r="G100" s="4"/>
    </row>
    <row r="101" spans="2:11" ht="10.5" customHeight="1" x14ac:dyDescent="0.2">
      <c r="B101" s="116"/>
      <c r="G101" s="116"/>
      <c r="H101" s="116"/>
      <c r="I101" s="4"/>
      <c r="J101" s="116"/>
      <c r="K101" s="116"/>
    </row>
    <row r="102" spans="2:11" ht="10.5" customHeight="1" x14ac:dyDescent="0.2">
      <c r="B102" s="116"/>
      <c r="G102" s="9"/>
      <c r="H102" s="4"/>
      <c r="I102" s="4"/>
      <c r="J102" s="4"/>
      <c r="K102" s="4"/>
    </row>
    <row r="103" spans="2:11" ht="10.5" customHeight="1" x14ac:dyDescent="0.2">
      <c r="B103" s="116"/>
      <c r="G103" s="9"/>
      <c r="H103" s="4"/>
      <c r="I103" s="4"/>
      <c r="J103" s="4"/>
      <c r="K103" s="4"/>
    </row>
    <row r="104" spans="2:11" ht="10.5" customHeight="1" x14ac:dyDescent="0.2">
      <c r="B104" s="116"/>
      <c r="G104" s="116"/>
      <c r="H104" s="116"/>
      <c r="J104" s="116"/>
      <c r="K104" s="116"/>
    </row>
    <row r="105" spans="2:11" ht="10.5" customHeight="1" x14ac:dyDescent="0.2">
      <c r="B105" s="116"/>
    </row>
    <row r="106" spans="2:11" ht="10.5" customHeight="1" x14ac:dyDescent="0.2">
      <c r="B106" s="116"/>
      <c r="G106" s="116"/>
      <c r="H106" s="116"/>
      <c r="J106" s="116"/>
      <c r="K106" s="116"/>
    </row>
    <row r="107" spans="2:11" ht="10.5" customHeight="1" x14ac:dyDescent="0.2"/>
    <row r="108" spans="2:11" ht="10.5" customHeight="1" x14ac:dyDescent="0.2">
      <c r="B108" s="116"/>
      <c r="G108" s="116"/>
      <c r="H108" s="116"/>
      <c r="J108" s="116"/>
      <c r="K108" s="116"/>
    </row>
    <row r="109" spans="2:11" ht="10.5" customHeight="1" x14ac:dyDescent="0.2">
      <c r="B109" s="116"/>
      <c r="G109" s="116"/>
      <c r="H109" s="116"/>
      <c r="J109" s="116"/>
      <c r="K109" s="116"/>
    </row>
    <row r="110" spans="2:11" ht="10.5" customHeight="1" x14ac:dyDescent="0.2">
      <c r="B110" s="116"/>
      <c r="G110" s="9"/>
      <c r="H110" s="116"/>
      <c r="J110" s="116"/>
      <c r="K110" s="116"/>
    </row>
    <row r="111" spans="2:11" ht="10.5" customHeight="1" x14ac:dyDescent="0.2">
      <c r="B111" s="116"/>
      <c r="G111" s="9"/>
      <c r="H111" s="116"/>
      <c r="J111" s="116"/>
      <c r="K111" s="116"/>
    </row>
    <row r="112" spans="2:11" ht="10.5" customHeight="1" x14ac:dyDescent="0.2">
      <c r="B112" s="116"/>
      <c r="G112" s="116"/>
      <c r="H112" s="116"/>
      <c r="J112" s="116"/>
      <c r="K112" s="116"/>
    </row>
    <row r="113" spans="2:11" ht="10.5" customHeight="1" x14ac:dyDescent="0.2">
      <c r="B113" s="116"/>
    </row>
    <row r="114" spans="2:11" ht="10.5" customHeight="1" x14ac:dyDescent="0.2">
      <c r="B114" s="116"/>
      <c r="G114" s="116"/>
      <c r="H114" s="116"/>
      <c r="J114" s="116"/>
      <c r="K114" s="116"/>
    </row>
    <row r="115" spans="2:11" ht="10.5" customHeight="1" x14ac:dyDescent="0.2"/>
    <row r="116" spans="2:11" ht="10.5" customHeight="1" x14ac:dyDescent="0.2"/>
    <row r="117" spans="2:11" ht="10.5" customHeight="1" x14ac:dyDescent="0.2"/>
    <row r="118" spans="2:11" ht="10.5" customHeight="1" x14ac:dyDescent="0.2"/>
    <row r="119" spans="2:11" ht="10.5" customHeight="1" x14ac:dyDescent="0.2"/>
    <row r="120" spans="2:11" ht="10.5" customHeight="1" x14ac:dyDescent="0.2"/>
    <row r="121" spans="2:11" ht="10.5" customHeight="1" x14ac:dyDescent="0.2">
      <c r="F121" s="4"/>
    </row>
    <row r="122" spans="2:11" ht="10.5" customHeight="1" x14ac:dyDescent="0.2">
      <c r="F122" s="4"/>
    </row>
    <row r="123" spans="2:11" ht="10.5" customHeight="1" x14ac:dyDescent="0.2">
      <c r="F123" s="4"/>
    </row>
    <row r="124" spans="2:11" ht="10.5" customHeight="1" x14ac:dyDescent="0.2">
      <c r="F124" s="4"/>
      <c r="H124" s="4"/>
      <c r="I124" s="4"/>
    </row>
    <row r="125" spans="2:11" ht="10.5" customHeight="1" x14ac:dyDescent="0.2"/>
    <row r="126" spans="2:11" ht="10.5" customHeight="1" x14ac:dyDescent="0.2"/>
    <row r="127" spans="2:11" ht="10.5" customHeight="1" x14ac:dyDescent="0.2"/>
    <row r="128" spans="2:11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39">
    <mergeCell ref="B7:Q7"/>
    <mergeCell ref="B21:Q21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  <mergeCell ref="B31:F31"/>
    <mergeCell ref="Q22:Q24"/>
    <mergeCell ref="B26:F26"/>
    <mergeCell ref="B27:F27"/>
    <mergeCell ref="B28:F28"/>
    <mergeCell ref="B29:F29"/>
    <mergeCell ref="B22:F25"/>
    <mergeCell ref="G22:I23"/>
    <mergeCell ref="J22:L23"/>
    <mergeCell ref="B44:F44"/>
    <mergeCell ref="M22:N24"/>
    <mergeCell ref="O22:P24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0:F30"/>
  </mergeCells>
  <conditionalFormatting sqref="G12:G16">
    <cfRule type="colorScale" priority="20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1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9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8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1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7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6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5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4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0B00-000000000000}"/>
  </hyperlinks>
  <pageMargins left="0.7" right="0.7" top="0.75" bottom="0.75" header="0.3" footer="0.3"/>
  <pageSetup paperSize="9" scale="73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I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33" width="7.42578125" customWidth="1"/>
  </cols>
  <sheetData>
    <row r="1" spans="1:35" ht="10.5" customHeight="1" x14ac:dyDescent="0.2"/>
    <row r="2" spans="1:35" ht="10.5" customHeight="1" x14ac:dyDescent="0.2">
      <c r="B2" s="31" t="s">
        <v>235</v>
      </c>
      <c r="C2" s="31"/>
      <c r="D2" s="31"/>
      <c r="E2" s="31"/>
      <c r="F2" s="31"/>
    </row>
    <row r="3" spans="1:35" ht="10.5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35" ht="10.5" customHeight="1" x14ac:dyDescent="0.2">
      <c r="A4" s="45"/>
      <c r="B4" s="44"/>
      <c r="C4" s="44"/>
      <c r="D4" s="44"/>
      <c r="E4" s="44"/>
      <c r="F4" s="44"/>
      <c r="G4" s="153"/>
      <c r="AA4" s="4"/>
      <c r="AB4" s="4"/>
    </row>
    <row r="5" spans="1:35" ht="10.5" customHeight="1" x14ac:dyDescent="0.2">
      <c r="A5" s="45"/>
      <c r="B5" s="44" t="str">
        <f>Índice!$B$22</f>
        <v>1.2.2.2. Plazas y residentes por titularidad en centros de atención a personas mayores</v>
      </c>
      <c r="C5" s="44"/>
      <c r="D5" s="44"/>
      <c r="E5" s="44"/>
      <c r="F5" s="44"/>
      <c r="G5" s="153"/>
      <c r="L5" s="134"/>
      <c r="X5" s="3"/>
      <c r="AA5" s="4"/>
      <c r="AB5" s="4"/>
      <c r="AE5" s="44"/>
      <c r="AF5" s="44"/>
      <c r="AG5" s="44"/>
      <c r="AH5" s="44"/>
      <c r="AI5" s="44"/>
    </row>
    <row r="6" spans="1:35" ht="10.5" customHeight="1" x14ac:dyDescent="0.2">
      <c r="A6" s="45"/>
      <c r="B6" s="44"/>
      <c r="C6" s="44"/>
      <c r="D6" s="44"/>
      <c r="E6" s="44"/>
      <c r="F6" s="44"/>
      <c r="G6" s="153"/>
      <c r="R6" s="44"/>
      <c r="S6" s="44"/>
      <c r="T6" s="44"/>
      <c r="U6" s="44"/>
      <c r="V6" s="44"/>
    </row>
    <row r="7" spans="1:35" ht="10.5" customHeight="1" x14ac:dyDescent="0.2">
      <c r="B7" s="494" t="str">
        <f>'Anexo I. Abreviaturas'!$B$38</f>
        <v>Centros de atención a personas mayores</v>
      </c>
      <c r="C7" s="495"/>
      <c r="D7" s="495"/>
      <c r="E7" s="495"/>
      <c r="F7" s="495"/>
      <c r="G7" s="495"/>
      <c r="H7" s="495"/>
      <c r="I7" s="495"/>
      <c r="J7" s="495"/>
      <c r="K7" s="495"/>
      <c r="L7" s="495"/>
      <c r="M7" s="495"/>
      <c r="N7" s="495"/>
      <c r="O7" s="495"/>
      <c r="P7" s="495"/>
      <c r="Q7" s="495"/>
      <c r="R7" s="495"/>
      <c r="S7" s="495"/>
      <c r="T7" s="495"/>
      <c r="U7" s="495"/>
      <c r="V7" s="495"/>
      <c r="W7" s="495"/>
      <c r="X7" s="495"/>
      <c r="Y7" s="495"/>
      <c r="Z7" s="496"/>
      <c r="AA7" s="48"/>
    </row>
    <row r="8" spans="1:35" ht="10.5" customHeight="1" x14ac:dyDescent="0.2">
      <c r="B8" s="443" t="str">
        <f>'Anexo I. Abreviaturas'!$B$14</f>
        <v>CCAA</v>
      </c>
      <c r="C8" s="444"/>
      <c r="D8" s="444"/>
      <c r="E8" s="444"/>
      <c r="F8" s="445"/>
      <c r="G8" s="512" t="s">
        <v>213</v>
      </c>
      <c r="H8" s="474"/>
      <c r="I8" s="474"/>
      <c r="J8" s="474"/>
      <c r="K8" s="513"/>
      <c r="L8" s="514" t="s">
        <v>214</v>
      </c>
      <c r="M8" s="515"/>
      <c r="N8" s="515"/>
      <c r="O8" s="515"/>
      <c r="P8" s="479"/>
      <c r="Q8" s="514" t="s">
        <v>215</v>
      </c>
      <c r="R8" s="515"/>
      <c r="S8" s="515"/>
      <c r="T8" s="515"/>
      <c r="U8" s="479"/>
      <c r="V8" s="516" t="str">
        <f>'Anexo II. Términos'!$B$51</f>
        <v>Total</v>
      </c>
      <c r="W8" s="517"/>
      <c r="X8" s="517"/>
      <c r="Y8" s="517"/>
      <c r="Z8" s="518"/>
      <c r="AA8" s="48"/>
    </row>
    <row r="9" spans="1:35" ht="10.5" customHeight="1" x14ac:dyDescent="0.2">
      <c r="B9" s="446"/>
      <c r="C9" s="447"/>
      <c r="D9" s="447"/>
      <c r="E9" s="447"/>
      <c r="F9" s="448"/>
      <c r="G9" s="510" t="str">
        <f>'Anexo II. Términos'!$B$28</f>
        <v>Residentes permanentes</v>
      </c>
      <c r="H9" s="511"/>
      <c r="I9" s="511" t="str">
        <f>'Anexo II. Términos'!$B$30</f>
        <v>Residentes temporales</v>
      </c>
      <c r="J9" s="511"/>
      <c r="K9" s="481" t="str">
        <f>'Anexo II. Términos'!$B$51</f>
        <v>Total</v>
      </c>
      <c r="L9" s="510" t="str">
        <f>'Anexo II. Términos'!$B$28</f>
        <v>Residentes permanentes</v>
      </c>
      <c r="M9" s="511"/>
      <c r="N9" s="511" t="str">
        <f>'Anexo II. Términos'!$B$30</f>
        <v>Residentes temporales</v>
      </c>
      <c r="O9" s="511"/>
      <c r="P9" s="481" t="str">
        <f>'Anexo II. Términos'!$B$51</f>
        <v>Total</v>
      </c>
      <c r="Q9" s="510" t="str">
        <f>'Anexo II. Términos'!$B$28</f>
        <v>Residentes permanentes</v>
      </c>
      <c r="R9" s="511"/>
      <c r="S9" s="511" t="str">
        <f>'Anexo II. Términos'!$B$30</f>
        <v>Residentes temporales</v>
      </c>
      <c r="T9" s="511"/>
      <c r="U9" s="481" t="str">
        <f>'Anexo II. Términos'!$B$51</f>
        <v>Total</v>
      </c>
      <c r="V9" s="510" t="str">
        <f>'Anexo II. Términos'!$B$28</f>
        <v>Residentes permanentes</v>
      </c>
      <c r="W9" s="511"/>
      <c r="X9" s="511" t="str">
        <f>'Anexo II. Términos'!$B$30</f>
        <v>Residentes temporales</v>
      </c>
      <c r="Y9" s="511"/>
      <c r="Z9" s="481" t="str">
        <f>'Anexo II. Términos'!$B$51</f>
        <v>Total</v>
      </c>
      <c r="AA9" s="48"/>
    </row>
    <row r="10" spans="1:35" ht="10.5" customHeight="1" x14ac:dyDescent="0.2">
      <c r="B10" s="446"/>
      <c r="C10" s="447"/>
      <c r="D10" s="447"/>
      <c r="E10" s="447"/>
      <c r="F10" s="448"/>
      <c r="G10" s="510"/>
      <c r="H10" s="511"/>
      <c r="I10" s="511"/>
      <c r="J10" s="511"/>
      <c r="K10" s="509"/>
      <c r="L10" s="510"/>
      <c r="M10" s="511"/>
      <c r="N10" s="511"/>
      <c r="O10" s="511"/>
      <c r="P10" s="509"/>
      <c r="Q10" s="510"/>
      <c r="R10" s="511"/>
      <c r="S10" s="511"/>
      <c r="T10" s="511"/>
      <c r="U10" s="509"/>
      <c r="V10" s="510"/>
      <c r="W10" s="511"/>
      <c r="X10" s="511"/>
      <c r="Y10" s="511"/>
      <c r="Z10" s="509"/>
      <c r="AA10" s="48"/>
    </row>
    <row r="11" spans="1:35" ht="10.5" customHeight="1" x14ac:dyDescent="0.2">
      <c r="B11" s="449"/>
      <c r="C11" s="450"/>
      <c r="D11" s="450"/>
      <c r="E11" s="450"/>
      <c r="F11" s="451"/>
      <c r="G11" s="52" t="str">
        <f>'Anexo I. Abreviaturas'!$B$16</f>
        <v>Núm.</v>
      </c>
      <c r="H11" s="98" t="str">
        <f>'Anexo I. Abreviaturas'!$B$8</f>
        <v>%</v>
      </c>
      <c r="I11" s="98" t="str">
        <f>'Anexo I. Abreviaturas'!$B$16</f>
        <v>Núm.</v>
      </c>
      <c r="J11" s="98" t="str">
        <f>'Anexo I. Abreviaturas'!$B$8</f>
        <v>%</v>
      </c>
      <c r="K11" s="53" t="str">
        <f>'Anexo I. Abreviaturas'!$B$16</f>
        <v>Núm.</v>
      </c>
      <c r="L11" s="52" t="str">
        <f>'Anexo I. Abreviaturas'!$B$16</f>
        <v>Núm.</v>
      </c>
      <c r="M11" s="98" t="str">
        <f>'Anexo I. Abreviaturas'!$B$8</f>
        <v>%</v>
      </c>
      <c r="N11" s="98" t="str">
        <f>'Anexo I. Abreviaturas'!$B$16</f>
        <v>Núm.</v>
      </c>
      <c r="O11" s="98" t="str">
        <f>'Anexo I. Abreviaturas'!$B$8</f>
        <v>%</v>
      </c>
      <c r="P11" s="53" t="str">
        <f>'Anexo I. Abreviaturas'!$B$16</f>
        <v>Núm.</v>
      </c>
      <c r="Q11" s="52" t="str">
        <f>'Anexo I. Abreviaturas'!$B$16</f>
        <v>Núm.</v>
      </c>
      <c r="R11" s="98" t="str">
        <f>'Anexo I. Abreviaturas'!$B$8</f>
        <v>%</v>
      </c>
      <c r="S11" s="98" t="str">
        <f>'Anexo I. Abreviaturas'!$B$16</f>
        <v>Núm.</v>
      </c>
      <c r="T11" s="98" t="str">
        <f>'Anexo I. Abreviaturas'!$B$8</f>
        <v>%</v>
      </c>
      <c r="U11" s="53" t="str">
        <f>'Anexo I. Abreviaturas'!$B$16</f>
        <v>Núm.</v>
      </c>
      <c r="V11" s="52" t="str">
        <f>'Anexo I. Abreviaturas'!$B$16</f>
        <v>Núm.</v>
      </c>
      <c r="W11" s="98" t="str">
        <f>'Anexo I. Abreviaturas'!$B$8</f>
        <v>%</v>
      </c>
      <c r="X11" s="98" t="str">
        <f>'Anexo I. Abreviaturas'!$B$16</f>
        <v>Núm.</v>
      </c>
      <c r="Y11" s="98" t="str">
        <f>'Anexo I. Abreviaturas'!$B$8</f>
        <v>%</v>
      </c>
      <c r="Z11" s="53" t="str">
        <f>'Anexo I. Abreviaturas'!$B$16</f>
        <v>Núm.</v>
      </c>
      <c r="AA11" s="48"/>
    </row>
    <row r="12" spans="1:35" ht="10.5" customHeight="1" x14ac:dyDescent="0.2">
      <c r="B12" s="460" t="s">
        <v>7</v>
      </c>
      <c r="C12" s="461"/>
      <c r="D12" s="461"/>
      <c r="E12" s="461"/>
      <c r="F12" s="462"/>
      <c r="G12" s="75">
        <v>19561</v>
      </c>
      <c r="H12" s="241">
        <f>IF(G12=0,"-",G12/K12)</f>
        <v>0.98967872501897292</v>
      </c>
      <c r="I12" s="168">
        <v>204</v>
      </c>
      <c r="J12" s="241">
        <f>IF(I12=0,"-",I12/K12)</f>
        <v>1.0321274981027069E-2</v>
      </c>
      <c r="K12" s="234">
        <f t="shared" ref="K12:K29" si="0">G12+I12</f>
        <v>19765</v>
      </c>
      <c r="L12" s="75">
        <v>3262</v>
      </c>
      <c r="M12" s="241">
        <f>IF(L12=0,"-",L12/P12)</f>
        <v>0.99088699878493314</v>
      </c>
      <c r="N12" s="168">
        <v>30</v>
      </c>
      <c r="O12" s="241">
        <f>IF(N12=0,"-",N12/P12)</f>
        <v>9.113001215066828E-3</v>
      </c>
      <c r="P12" s="234">
        <f t="shared" ref="P12:P29" si="1">L12+N12</f>
        <v>3292</v>
      </c>
      <c r="Q12" s="75">
        <v>2741</v>
      </c>
      <c r="R12" s="241">
        <f>IF(Q12=0,"-",Q12/U12)</f>
        <v>0.98881673881673882</v>
      </c>
      <c r="S12" s="168">
        <v>31</v>
      </c>
      <c r="T12" s="241">
        <f>IF(S12=0,"-",S12/U12)</f>
        <v>1.1183261183261184E-2</v>
      </c>
      <c r="U12" s="234">
        <f t="shared" ref="U12:U29" si="2">Q12+S12</f>
        <v>2772</v>
      </c>
      <c r="V12" s="132">
        <f t="shared" ref="V12:V30" si="3">G12+L12+Q12</f>
        <v>25564</v>
      </c>
      <c r="W12" s="245">
        <f>IF(V12=0,"-",V12/Z12)</f>
        <v>0.98974021448759142</v>
      </c>
      <c r="X12" s="230">
        <f t="shared" ref="X12:X30" si="4">I12+N12+S12</f>
        <v>265</v>
      </c>
      <c r="Y12" s="245">
        <f>IF(X12=0,"-",X12/Z12)</f>
        <v>1.0259785512408533E-2</v>
      </c>
      <c r="Z12" s="234">
        <f t="shared" ref="Z12:Z30" si="5">V12+X12</f>
        <v>25829</v>
      </c>
      <c r="AA12" s="82"/>
    </row>
    <row r="13" spans="1:35" ht="10.5" customHeight="1" x14ac:dyDescent="0.2">
      <c r="B13" s="440" t="s">
        <v>6</v>
      </c>
      <c r="C13" s="441"/>
      <c r="D13" s="441"/>
      <c r="E13" s="441"/>
      <c r="F13" s="442"/>
      <c r="G13" s="78">
        <v>10067</v>
      </c>
      <c r="H13" s="242">
        <f t="shared" ref="H13:H30" si="6">IF(G13=0,"-",G13/K13)</f>
        <v>0.96584476638203975</v>
      </c>
      <c r="I13" s="244">
        <v>356</v>
      </c>
      <c r="J13" s="242">
        <f t="shared" ref="J13:J30" si="7">IF(I13=0,"-",I13/K13)</f>
        <v>3.415523361796028E-2</v>
      </c>
      <c r="K13" s="235">
        <f t="shared" si="0"/>
        <v>10423</v>
      </c>
      <c r="L13" s="78">
        <v>2470</v>
      </c>
      <c r="M13" s="242">
        <f t="shared" ref="M13:M30" si="8">IF(L13=0,"-",L13/P13)</f>
        <v>0.98642172523961658</v>
      </c>
      <c r="N13" s="244">
        <v>34</v>
      </c>
      <c r="O13" s="242">
        <f t="shared" ref="O13:O30" si="9">IF(N13=0,"-",N13/P13)</f>
        <v>1.3578274760383386E-2</v>
      </c>
      <c r="P13" s="235">
        <f t="shared" si="1"/>
        <v>2504</v>
      </c>
      <c r="Q13" s="78">
        <v>1472</v>
      </c>
      <c r="R13" s="242">
        <f t="shared" ref="R13:R30" si="10">IF(Q13=0,"-",Q13/U13)</f>
        <v>0.98198799199466313</v>
      </c>
      <c r="S13" s="244">
        <v>27</v>
      </c>
      <c r="T13" s="242">
        <f t="shared" ref="T13:T30" si="11">IF(S13=0,"-",S13/U13)</f>
        <v>1.801200800533689E-2</v>
      </c>
      <c r="U13" s="235">
        <f t="shared" si="2"/>
        <v>1499</v>
      </c>
      <c r="V13" s="133">
        <f t="shared" si="3"/>
        <v>14009</v>
      </c>
      <c r="W13" s="237">
        <f t="shared" ref="W13:W30" si="12">IF(V13=0,"-",V13/Z13)</f>
        <v>0.97109385831138217</v>
      </c>
      <c r="X13" s="231">
        <f t="shared" si="4"/>
        <v>417</v>
      </c>
      <c r="Y13" s="237">
        <f t="shared" ref="Y13:Y30" si="13">IF(X13=0,"-",X13/Z13)</f>
        <v>2.8906141688617774E-2</v>
      </c>
      <c r="Z13" s="235">
        <f t="shared" si="5"/>
        <v>14426</v>
      </c>
      <c r="AA13" s="82"/>
    </row>
    <row r="14" spans="1:35" ht="10.5" customHeight="1" x14ac:dyDescent="0.2">
      <c r="B14" s="440" t="s">
        <v>9</v>
      </c>
      <c r="C14" s="441"/>
      <c r="D14" s="441"/>
      <c r="E14" s="441"/>
      <c r="F14" s="442"/>
      <c r="G14" s="78">
        <v>8025</v>
      </c>
      <c r="H14" s="242">
        <f t="shared" si="6"/>
        <v>0.96675099385616192</v>
      </c>
      <c r="I14" s="244">
        <v>276</v>
      </c>
      <c r="J14" s="242">
        <f t="shared" si="7"/>
        <v>3.3249006143838092E-2</v>
      </c>
      <c r="K14" s="235">
        <f t="shared" si="0"/>
        <v>8301</v>
      </c>
      <c r="L14" s="78">
        <v>2292</v>
      </c>
      <c r="M14" s="242">
        <f t="shared" si="8"/>
        <v>0.98158458244111346</v>
      </c>
      <c r="N14" s="244">
        <v>43</v>
      </c>
      <c r="O14" s="242">
        <f t="shared" si="9"/>
        <v>1.841541755888651E-2</v>
      </c>
      <c r="P14" s="235">
        <f t="shared" si="1"/>
        <v>2335</v>
      </c>
      <c r="Q14" s="78">
        <v>484</v>
      </c>
      <c r="R14" s="242">
        <f t="shared" si="10"/>
        <v>0.97975708502024295</v>
      </c>
      <c r="S14" s="244">
        <v>10</v>
      </c>
      <c r="T14" s="242">
        <f t="shared" si="11"/>
        <v>2.0242914979757085E-2</v>
      </c>
      <c r="U14" s="235">
        <f t="shared" si="2"/>
        <v>494</v>
      </c>
      <c r="V14" s="133">
        <f t="shared" si="3"/>
        <v>10801</v>
      </c>
      <c r="W14" s="237">
        <f t="shared" si="12"/>
        <v>0.97044025157232705</v>
      </c>
      <c r="X14" s="231">
        <f t="shared" si="4"/>
        <v>329</v>
      </c>
      <c r="Y14" s="237">
        <f t="shared" si="13"/>
        <v>2.9559748427672956E-2</v>
      </c>
      <c r="Z14" s="235">
        <f t="shared" si="5"/>
        <v>11130</v>
      </c>
      <c r="AA14" s="82"/>
    </row>
    <row r="15" spans="1:35" ht="10.5" customHeight="1" x14ac:dyDescent="0.2">
      <c r="B15" s="440" t="s">
        <v>10</v>
      </c>
      <c r="C15" s="441"/>
      <c r="D15" s="441"/>
      <c r="E15" s="441"/>
      <c r="F15" s="442"/>
      <c r="G15" s="78">
        <v>2545</v>
      </c>
      <c r="H15" s="242">
        <f t="shared" si="6"/>
        <v>0.99725705329153602</v>
      </c>
      <c r="I15" s="244">
        <v>7</v>
      </c>
      <c r="J15" s="242">
        <f t="shared" si="7"/>
        <v>2.7429467084639498E-3</v>
      </c>
      <c r="K15" s="235">
        <f t="shared" si="0"/>
        <v>2552</v>
      </c>
      <c r="L15" s="78">
        <v>1113</v>
      </c>
      <c r="M15" s="242">
        <f t="shared" si="8"/>
        <v>0.97803163444639718</v>
      </c>
      <c r="N15" s="244">
        <v>25</v>
      </c>
      <c r="O15" s="242">
        <f t="shared" si="9"/>
        <v>2.1968365553602813E-2</v>
      </c>
      <c r="P15" s="235">
        <f t="shared" si="1"/>
        <v>1138</v>
      </c>
      <c r="Q15" s="78">
        <v>142</v>
      </c>
      <c r="R15" s="242">
        <f t="shared" si="10"/>
        <v>0.95945945945945943</v>
      </c>
      <c r="S15" s="244">
        <v>6</v>
      </c>
      <c r="T15" s="242">
        <f t="shared" si="11"/>
        <v>4.0540540540540543E-2</v>
      </c>
      <c r="U15" s="235">
        <f t="shared" si="2"/>
        <v>148</v>
      </c>
      <c r="V15" s="133">
        <f t="shared" si="3"/>
        <v>3800</v>
      </c>
      <c r="W15" s="237">
        <f t="shared" si="12"/>
        <v>0.99009900990099009</v>
      </c>
      <c r="X15" s="231">
        <f t="shared" si="4"/>
        <v>38</v>
      </c>
      <c r="Y15" s="237">
        <f t="shared" si="13"/>
        <v>9.9009900990099011E-3</v>
      </c>
      <c r="Z15" s="235">
        <f t="shared" si="5"/>
        <v>3838</v>
      </c>
      <c r="AA15" s="82"/>
    </row>
    <row r="16" spans="1:35" ht="10.5" customHeight="1" x14ac:dyDescent="0.2">
      <c r="B16" s="440" t="s">
        <v>5</v>
      </c>
      <c r="C16" s="441"/>
      <c r="D16" s="441"/>
      <c r="E16" s="441"/>
      <c r="F16" s="442"/>
      <c r="G16" s="78">
        <v>2774</v>
      </c>
      <c r="H16" s="242">
        <f t="shared" si="6"/>
        <v>0.9854351687388988</v>
      </c>
      <c r="I16" s="244">
        <v>41</v>
      </c>
      <c r="J16" s="242">
        <f t="shared" si="7"/>
        <v>1.4564831261101243E-2</v>
      </c>
      <c r="K16" s="235">
        <f t="shared" si="0"/>
        <v>2815</v>
      </c>
      <c r="L16" s="78">
        <v>1745</v>
      </c>
      <c r="M16" s="242">
        <f t="shared" si="8"/>
        <v>0.99885518030910136</v>
      </c>
      <c r="N16" s="244">
        <v>2</v>
      </c>
      <c r="O16" s="242">
        <f t="shared" si="9"/>
        <v>1.1448196908986834E-3</v>
      </c>
      <c r="P16" s="235">
        <f t="shared" si="1"/>
        <v>1747</v>
      </c>
      <c r="Q16" s="78">
        <v>1453</v>
      </c>
      <c r="R16" s="242">
        <f t="shared" si="10"/>
        <v>1</v>
      </c>
      <c r="S16" s="244">
        <v>0</v>
      </c>
      <c r="T16" s="242" t="str">
        <f t="shared" si="11"/>
        <v>-</v>
      </c>
      <c r="U16" s="235">
        <f t="shared" si="2"/>
        <v>1453</v>
      </c>
      <c r="V16" s="133">
        <f t="shared" si="3"/>
        <v>5972</v>
      </c>
      <c r="W16" s="237">
        <f t="shared" si="12"/>
        <v>0.99285120532003324</v>
      </c>
      <c r="X16" s="231">
        <f t="shared" si="4"/>
        <v>43</v>
      </c>
      <c r="Y16" s="237">
        <f t="shared" si="13"/>
        <v>7.1487946799667496E-3</v>
      </c>
      <c r="Z16" s="235">
        <f t="shared" si="5"/>
        <v>6015</v>
      </c>
      <c r="AA16" s="82"/>
    </row>
    <row r="17" spans="2:27" ht="10.5" customHeight="1" x14ac:dyDescent="0.2">
      <c r="B17" s="440" t="s">
        <v>4</v>
      </c>
      <c r="C17" s="441"/>
      <c r="D17" s="441"/>
      <c r="E17" s="441"/>
      <c r="F17" s="442"/>
      <c r="G17" s="78">
        <v>4374</v>
      </c>
      <c r="H17" s="242">
        <f t="shared" si="6"/>
        <v>0.99794661190965095</v>
      </c>
      <c r="I17" s="244">
        <v>9</v>
      </c>
      <c r="J17" s="242">
        <f t="shared" si="7"/>
        <v>2.0533880903490761E-3</v>
      </c>
      <c r="K17" s="235">
        <f t="shared" si="0"/>
        <v>4383</v>
      </c>
      <c r="L17" s="78">
        <v>279</v>
      </c>
      <c r="M17" s="242">
        <f t="shared" si="8"/>
        <v>1</v>
      </c>
      <c r="N17" s="244">
        <v>0</v>
      </c>
      <c r="O17" s="242" t="str">
        <f t="shared" si="9"/>
        <v>-</v>
      </c>
      <c r="P17" s="235">
        <f t="shared" si="1"/>
        <v>279</v>
      </c>
      <c r="Q17" s="78">
        <v>260</v>
      </c>
      <c r="R17" s="242">
        <f t="shared" si="10"/>
        <v>1</v>
      </c>
      <c r="S17" s="244">
        <v>0</v>
      </c>
      <c r="T17" s="242" t="str">
        <f t="shared" si="11"/>
        <v>-</v>
      </c>
      <c r="U17" s="235">
        <f t="shared" si="2"/>
        <v>260</v>
      </c>
      <c r="V17" s="133">
        <f t="shared" si="3"/>
        <v>4913</v>
      </c>
      <c r="W17" s="237">
        <f t="shared" si="12"/>
        <v>0.99817147501015846</v>
      </c>
      <c r="X17" s="231">
        <f t="shared" si="4"/>
        <v>9</v>
      </c>
      <c r="Y17" s="237">
        <f t="shared" si="13"/>
        <v>1.8285249898415277E-3</v>
      </c>
      <c r="Z17" s="235">
        <f t="shared" si="5"/>
        <v>4922</v>
      </c>
      <c r="AA17" s="82"/>
    </row>
    <row r="18" spans="2:27" ht="10.5" customHeight="1" x14ac:dyDescent="0.2">
      <c r="B18" s="440" t="s">
        <v>3</v>
      </c>
      <c r="C18" s="441"/>
      <c r="D18" s="441"/>
      <c r="E18" s="441"/>
      <c r="F18" s="442"/>
      <c r="G18" s="78">
        <v>29364</v>
      </c>
      <c r="H18" s="242">
        <f t="shared" si="6"/>
        <v>0.97938763257954775</v>
      </c>
      <c r="I18" s="244">
        <v>618</v>
      </c>
      <c r="J18" s="242">
        <f t="shared" si="7"/>
        <v>2.061236742045227E-2</v>
      </c>
      <c r="K18" s="235">
        <f t="shared" si="0"/>
        <v>29982</v>
      </c>
      <c r="L18" s="78">
        <v>3946</v>
      </c>
      <c r="M18" s="242">
        <f t="shared" si="8"/>
        <v>0.97144263909404238</v>
      </c>
      <c r="N18" s="244">
        <v>116</v>
      </c>
      <c r="O18" s="242">
        <f t="shared" si="9"/>
        <v>2.8557360905957656E-2</v>
      </c>
      <c r="P18" s="235">
        <f t="shared" si="1"/>
        <v>4062</v>
      </c>
      <c r="Q18" s="78">
        <v>2326</v>
      </c>
      <c r="R18" s="242">
        <f t="shared" si="10"/>
        <v>0.98434193821413463</v>
      </c>
      <c r="S18" s="244">
        <v>37</v>
      </c>
      <c r="T18" s="242">
        <f t="shared" si="11"/>
        <v>1.5658061785865426E-2</v>
      </c>
      <c r="U18" s="235">
        <f t="shared" si="2"/>
        <v>2363</v>
      </c>
      <c r="V18" s="133">
        <f t="shared" si="3"/>
        <v>35636</v>
      </c>
      <c r="W18" s="237">
        <f t="shared" si="12"/>
        <v>0.97882275386601481</v>
      </c>
      <c r="X18" s="231">
        <f t="shared" si="4"/>
        <v>771</v>
      </c>
      <c r="Y18" s="237">
        <f t="shared" si="13"/>
        <v>2.1177246133985222E-2</v>
      </c>
      <c r="Z18" s="235">
        <f t="shared" si="5"/>
        <v>36407</v>
      </c>
      <c r="AA18" s="82"/>
    </row>
    <row r="19" spans="2:27" ht="10.5" customHeight="1" x14ac:dyDescent="0.2">
      <c r="B19" s="440" t="s">
        <v>11</v>
      </c>
      <c r="C19" s="441"/>
      <c r="D19" s="441"/>
      <c r="E19" s="441"/>
      <c r="F19" s="442"/>
      <c r="G19" s="78">
        <v>12959</v>
      </c>
      <c r="H19" s="242">
        <f t="shared" si="6"/>
        <v>0.93824210831161314</v>
      </c>
      <c r="I19" s="244">
        <v>853</v>
      </c>
      <c r="J19" s="242">
        <f t="shared" si="7"/>
        <v>6.1757891688386912E-2</v>
      </c>
      <c r="K19" s="235">
        <f t="shared" si="0"/>
        <v>13812</v>
      </c>
      <c r="L19" s="78">
        <v>3063</v>
      </c>
      <c r="M19" s="242">
        <f t="shared" si="8"/>
        <v>0.98838334946757023</v>
      </c>
      <c r="N19" s="244">
        <v>36</v>
      </c>
      <c r="O19" s="242">
        <f t="shared" si="9"/>
        <v>1.1616650532429816E-2</v>
      </c>
      <c r="P19" s="235">
        <f t="shared" si="1"/>
        <v>3099</v>
      </c>
      <c r="Q19" s="78">
        <v>4275</v>
      </c>
      <c r="R19" s="242">
        <f t="shared" si="10"/>
        <v>0.99141929499072357</v>
      </c>
      <c r="S19" s="244">
        <v>37</v>
      </c>
      <c r="T19" s="242">
        <f t="shared" si="11"/>
        <v>8.5807050092764382E-3</v>
      </c>
      <c r="U19" s="235">
        <f t="shared" si="2"/>
        <v>4312</v>
      </c>
      <c r="V19" s="133">
        <f t="shared" si="3"/>
        <v>20297</v>
      </c>
      <c r="W19" s="237">
        <f t="shared" si="12"/>
        <v>0.95636809122178768</v>
      </c>
      <c r="X19" s="231">
        <f t="shared" si="4"/>
        <v>926</v>
      </c>
      <c r="Y19" s="237">
        <f t="shared" si="13"/>
        <v>4.3631908778212318E-2</v>
      </c>
      <c r="Z19" s="235">
        <f t="shared" si="5"/>
        <v>21223</v>
      </c>
      <c r="AA19" s="82"/>
    </row>
    <row r="20" spans="2:27" ht="10.5" customHeight="1" x14ac:dyDescent="0.2">
      <c r="B20" s="440" t="s">
        <v>12</v>
      </c>
      <c r="C20" s="441"/>
      <c r="D20" s="441"/>
      <c r="E20" s="441"/>
      <c r="F20" s="442"/>
      <c r="G20" s="78">
        <v>37363</v>
      </c>
      <c r="H20" s="242">
        <f t="shared" si="6"/>
        <v>0.98344388292272056</v>
      </c>
      <c r="I20" s="244">
        <v>629</v>
      </c>
      <c r="J20" s="242">
        <f t="shared" si="7"/>
        <v>1.6556117077279428E-2</v>
      </c>
      <c r="K20" s="235">
        <f t="shared" si="0"/>
        <v>37992</v>
      </c>
      <c r="L20" s="78">
        <v>4763</v>
      </c>
      <c r="M20" s="242">
        <f t="shared" si="8"/>
        <v>0.97782796140422912</v>
      </c>
      <c r="N20" s="244">
        <v>108</v>
      </c>
      <c r="O20" s="242">
        <f t="shared" si="9"/>
        <v>2.2172038595770889E-2</v>
      </c>
      <c r="P20" s="235">
        <f t="shared" si="1"/>
        <v>4871</v>
      </c>
      <c r="Q20" s="78">
        <v>4200</v>
      </c>
      <c r="R20" s="242">
        <f t="shared" si="10"/>
        <v>0.9882352941176471</v>
      </c>
      <c r="S20" s="244">
        <v>50</v>
      </c>
      <c r="T20" s="242">
        <f t="shared" si="11"/>
        <v>1.1764705882352941E-2</v>
      </c>
      <c r="U20" s="235">
        <f t="shared" si="2"/>
        <v>4250</v>
      </c>
      <c r="V20" s="133">
        <f t="shared" si="3"/>
        <v>46326</v>
      </c>
      <c r="W20" s="237">
        <f t="shared" si="12"/>
        <v>0.98329548107740961</v>
      </c>
      <c r="X20" s="231">
        <f t="shared" si="4"/>
        <v>787</v>
      </c>
      <c r="Y20" s="237">
        <f t="shared" si="13"/>
        <v>1.6704518922590367E-2</v>
      </c>
      <c r="Z20" s="235">
        <f t="shared" si="5"/>
        <v>47113</v>
      </c>
      <c r="AA20" s="82"/>
    </row>
    <row r="21" spans="2:27" ht="10.5" customHeight="1" x14ac:dyDescent="0.2">
      <c r="B21" s="440" t="s">
        <v>2</v>
      </c>
      <c r="C21" s="441"/>
      <c r="D21" s="441"/>
      <c r="E21" s="441"/>
      <c r="F21" s="442"/>
      <c r="G21" s="78">
        <v>16261</v>
      </c>
      <c r="H21" s="242">
        <f t="shared" si="6"/>
        <v>0.98917209075977852</v>
      </c>
      <c r="I21" s="244">
        <v>178</v>
      </c>
      <c r="J21" s="242">
        <f t="shared" si="7"/>
        <v>1.0827909240221424E-2</v>
      </c>
      <c r="K21" s="235">
        <f t="shared" si="0"/>
        <v>16439</v>
      </c>
      <c r="L21" s="78">
        <v>1316</v>
      </c>
      <c r="M21" s="242">
        <f t="shared" si="8"/>
        <v>1</v>
      </c>
      <c r="N21" s="244">
        <v>0</v>
      </c>
      <c r="O21" s="242" t="str">
        <f t="shared" si="9"/>
        <v>-</v>
      </c>
      <c r="P21" s="235">
        <f t="shared" si="1"/>
        <v>1316</v>
      </c>
      <c r="Q21" s="78">
        <v>1854</v>
      </c>
      <c r="R21" s="242">
        <f t="shared" si="10"/>
        <v>0.99356913183279738</v>
      </c>
      <c r="S21" s="244">
        <v>12</v>
      </c>
      <c r="T21" s="242">
        <f t="shared" si="11"/>
        <v>6.4308681672025723E-3</v>
      </c>
      <c r="U21" s="235">
        <f t="shared" si="2"/>
        <v>1866</v>
      </c>
      <c r="V21" s="133">
        <f t="shared" si="3"/>
        <v>19431</v>
      </c>
      <c r="W21" s="237">
        <f t="shared" si="12"/>
        <v>0.99031649763009022</v>
      </c>
      <c r="X21" s="231">
        <f t="shared" si="4"/>
        <v>190</v>
      </c>
      <c r="Y21" s="237">
        <f t="shared" si="13"/>
        <v>9.6835023699097904E-3</v>
      </c>
      <c r="Z21" s="235">
        <f t="shared" si="5"/>
        <v>19621</v>
      </c>
      <c r="AA21" s="82"/>
    </row>
    <row r="22" spans="2:27" ht="10.5" customHeight="1" x14ac:dyDescent="0.2">
      <c r="B22" s="440" t="s">
        <v>1</v>
      </c>
      <c r="C22" s="441"/>
      <c r="D22" s="441"/>
      <c r="E22" s="441"/>
      <c r="F22" s="442"/>
      <c r="G22" s="78">
        <v>4404</v>
      </c>
      <c r="H22" s="242">
        <f t="shared" si="6"/>
        <v>0.97801465689540301</v>
      </c>
      <c r="I22" s="244">
        <v>99</v>
      </c>
      <c r="J22" s="242">
        <f t="shared" si="7"/>
        <v>2.1985343104596936E-2</v>
      </c>
      <c r="K22" s="235">
        <f t="shared" si="0"/>
        <v>4503</v>
      </c>
      <c r="L22" s="78">
        <v>3552</v>
      </c>
      <c r="M22" s="242">
        <f t="shared" si="8"/>
        <v>0.98447893569844791</v>
      </c>
      <c r="N22" s="244">
        <v>56</v>
      </c>
      <c r="O22" s="242">
        <f t="shared" si="9"/>
        <v>1.5521064301552107E-2</v>
      </c>
      <c r="P22" s="235">
        <f t="shared" si="1"/>
        <v>3608</v>
      </c>
      <c r="Q22" s="78">
        <v>2239</v>
      </c>
      <c r="R22" s="242">
        <f t="shared" si="10"/>
        <v>0.98983200707338637</v>
      </c>
      <c r="S22" s="244">
        <v>23</v>
      </c>
      <c r="T22" s="242">
        <f t="shared" si="11"/>
        <v>1.0167992926613616E-2</v>
      </c>
      <c r="U22" s="235">
        <f t="shared" si="2"/>
        <v>2262</v>
      </c>
      <c r="V22" s="133">
        <f t="shared" si="3"/>
        <v>10195</v>
      </c>
      <c r="W22" s="237">
        <f t="shared" si="12"/>
        <v>0.98284006555480574</v>
      </c>
      <c r="X22" s="231">
        <f t="shared" si="4"/>
        <v>178</v>
      </c>
      <c r="Y22" s="237">
        <f t="shared" si="13"/>
        <v>1.7159934445194255E-2</v>
      </c>
      <c r="Z22" s="235">
        <f t="shared" si="5"/>
        <v>10373</v>
      </c>
      <c r="AA22" s="82"/>
    </row>
    <row r="23" spans="2:27" ht="10.5" customHeight="1" x14ac:dyDescent="0.2">
      <c r="B23" s="440" t="s">
        <v>8</v>
      </c>
      <c r="C23" s="441"/>
      <c r="D23" s="441"/>
      <c r="E23" s="441"/>
      <c r="F23" s="442"/>
      <c r="G23" s="78">
        <v>14318</v>
      </c>
      <c r="H23" s="242">
        <f t="shared" si="6"/>
        <v>0.99285763816656269</v>
      </c>
      <c r="I23" s="244">
        <v>103</v>
      </c>
      <c r="J23" s="242">
        <f t="shared" si="7"/>
        <v>7.1423618334373485E-3</v>
      </c>
      <c r="K23" s="235">
        <f t="shared" si="0"/>
        <v>14421</v>
      </c>
      <c r="L23" s="78">
        <v>1694</v>
      </c>
      <c r="M23" s="242">
        <f t="shared" si="8"/>
        <v>0.99647058823529411</v>
      </c>
      <c r="N23" s="244">
        <v>6</v>
      </c>
      <c r="O23" s="242">
        <f t="shared" si="9"/>
        <v>3.5294117647058825E-3</v>
      </c>
      <c r="P23" s="235">
        <f t="shared" si="1"/>
        <v>1700</v>
      </c>
      <c r="Q23" s="78">
        <v>2506</v>
      </c>
      <c r="R23" s="242">
        <f t="shared" si="10"/>
        <v>0.99602543720190784</v>
      </c>
      <c r="S23" s="244">
        <v>10</v>
      </c>
      <c r="T23" s="242">
        <f t="shared" si="11"/>
        <v>3.9745627980922096E-3</v>
      </c>
      <c r="U23" s="235">
        <f t="shared" si="2"/>
        <v>2516</v>
      </c>
      <c r="V23" s="133">
        <f t="shared" si="3"/>
        <v>18518</v>
      </c>
      <c r="W23" s="237">
        <f t="shared" si="12"/>
        <v>0.99361485217577938</v>
      </c>
      <c r="X23" s="231">
        <f t="shared" si="4"/>
        <v>119</v>
      </c>
      <c r="Y23" s="237">
        <f t="shared" si="13"/>
        <v>6.3851478242206361E-3</v>
      </c>
      <c r="Z23" s="235">
        <f t="shared" si="5"/>
        <v>18637</v>
      </c>
      <c r="AA23" s="82"/>
    </row>
    <row r="24" spans="2:27" ht="10.5" customHeight="1" x14ac:dyDescent="0.2">
      <c r="B24" s="440" t="s">
        <v>13</v>
      </c>
      <c r="C24" s="441"/>
      <c r="D24" s="441"/>
      <c r="E24" s="441"/>
      <c r="F24" s="442"/>
      <c r="G24" s="78">
        <v>32550</v>
      </c>
      <c r="H24" s="242">
        <f t="shared" si="6"/>
        <v>0.97894736842105268</v>
      </c>
      <c r="I24" s="244">
        <v>700</v>
      </c>
      <c r="J24" s="242">
        <f t="shared" si="7"/>
        <v>2.1052631578947368E-2</v>
      </c>
      <c r="K24" s="235">
        <f t="shared" si="0"/>
        <v>33250</v>
      </c>
      <c r="L24" s="78">
        <v>5034</v>
      </c>
      <c r="M24" s="242">
        <f t="shared" si="8"/>
        <v>0.99781962338949459</v>
      </c>
      <c r="N24" s="244">
        <v>11</v>
      </c>
      <c r="O24" s="242">
        <f t="shared" si="9"/>
        <v>2.1803766105054508E-3</v>
      </c>
      <c r="P24" s="235">
        <f t="shared" si="1"/>
        <v>5045</v>
      </c>
      <c r="Q24" s="78">
        <v>3383</v>
      </c>
      <c r="R24" s="242">
        <f t="shared" si="10"/>
        <v>0.98001158748551565</v>
      </c>
      <c r="S24" s="244">
        <v>69</v>
      </c>
      <c r="T24" s="242">
        <f t="shared" si="11"/>
        <v>1.9988412514484358E-2</v>
      </c>
      <c r="U24" s="235">
        <f t="shared" si="2"/>
        <v>3452</v>
      </c>
      <c r="V24" s="133">
        <f t="shared" si="3"/>
        <v>40967</v>
      </c>
      <c r="W24" s="237">
        <f t="shared" si="12"/>
        <v>0.9813160227082186</v>
      </c>
      <c r="X24" s="231">
        <f t="shared" si="4"/>
        <v>780</v>
      </c>
      <c r="Y24" s="237">
        <f t="shared" si="13"/>
        <v>1.8683977291781444E-2</v>
      </c>
      <c r="Z24" s="235">
        <f t="shared" si="5"/>
        <v>41747</v>
      </c>
      <c r="AA24" s="82"/>
    </row>
    <row r="25" spans="2:27" ht="10.5" customHeight="1" x14ac:dyDescent="0.2">
      <c r="B25" s="440" t="s">
        <v>14</v>
      </c>
      <c r="C25" s="441"/>
      <c r="D25" s="441"/>
      <c r="E25" s="441"/>
      <c r="F25" s="442"/>
      <c r="G25" s="78">
        <v>3404</v>
      </c>
      <c r="H25" s="242">
        <f t="shared" si="6"/>
        <v>0.96842105263157896</v>
      </c>
      <c r="I25" s="244">
        <v>111</v>
      </c>
      <c r="J25" s="242">
        <f t="shared" si="7"/>
        <v>3.1578947368421054E-2</v>
      </c>
      <c r="K25" s="235">
        <f t="shared" si="0"/>
        <v>3515</v>
      </c>
      <c r="L25" s="78">
        <v>312</v>
      </c>
      <c r="M25" s="242">
        <f t="shared" si="8"/>
        <v>1</v>
      </c>
      <c r="N25" s="244">
        <v>0</v>
      </c>
      <c r="O25" s="242" t="str">
        <f t="shared" si="9"/>
        <v>-</v>
      </c>
      <c r="P25" s="235">
        <f t="shared" si="1"/>
        <v>312</v>
      </c>
      <c r="Q25" s="78">
        <v>327</v>
      </c>
      <c r="R25" s="242">
        <f t="shared" si="10"/>
        <v>1</v>
      </c>
      <c r="S25" s="244">
        <v>0</v>
      </c>
      <c r="T25" s="242" t="str">
        <f t="shared" si="11"/>
        <v>-</v>
      </c>
      <c r="U25" s="235">
        <f t="shared" si="2"/>
        <v>327</v>
      </c>
      <c r="V25" s="133">
        <f t="shared" si="3"/>
        <v>4043</v>
      </c>
      <c r="W25" s="237">
        <f t="shared" si="12"/>
        <v>0.9732787674530573</v>
      </c>
      <c r="X25" s="231">
        <f t="shared" si="4"/>
        <v>111</v>
      </c>
      <c r="Y25" s="237">
        <f t="shared" si="13"/>
        <v>2.6721232546942707E-2</v>
      </c>
      <c r="Z25" s="235">
        <f t="shared" si="5"/>
        <v>4154</v>
      </c>
      <c r="AA25" s="82"/>
    </row>
    <row r="26" spans="2:27" ht="10.5" customHeight="1" x14ac:dyDescent="0.2">
      <c r="B26" s="440" t="s">
        <v>15</v>
      </c>
      <c r="C26" s="441"/>
      <c r="D26" s="441"/>
      <c r="E26" s="441"/>
      <c r="F26" s="442"/>
      <c r="G26" s="78">
        <v>3270</v>
      </c>
      <c r="H26" s="242">
        <f t="shared" si="6"/>
        <v>0.98911070780399279</v>
      </c>
      <c r="I26" s="244">
        <v>36</v>
      </c>
      <c r="J26" s="242">
        <f t="shared" si="7"/>
        <v>1.0889292196007259E-2</v>
      </c>
      <c r="K26" s="235">
        <f t="shared" si="0"/>
        <v>3306</v>
      </c>
      <c r="L26" s="78">
        <v>906</v>
      </c>
      <c r="M26" s="242">
        <f t="shared" si="8"/>
        <v>0.98371335504885993</v>
      </c>
      <c r="N26" s="244">
        <v>15</v>
      </c>
      <c r="O26" s="242">
        <f t="shared" si="9"/>
        <v>1.6286644951140065E-2</v>
      </c>
      <c r="P26" s="235">
        <f t="shared" si="1"/>
        <v>921</v>
      </c>
      <c r="Q26" s="78">
        <v>279</v>
      </c>
      <c r="R26" s="242">
        <f t="shared" si="10"/>
        <v>0.98586572438162545</v>
      </c>
      <c r="S26" s="244">
        <v>4</v>
      </c>
      <c r="T26" s="242">
        <f t="shared" si="11"/>
        <v>1.4134275618374558E-2</v>
      </c>
      <c r="U26" s="235">
        <f t="shared" si="2"/>
        <v>283</v>
      </c>
      <c r="V26" s="133">
        <f t="shared" si="3"/>
        <v>4455</v>
      </c>
      <c r="W26" s="237">
        <f t="shared" si="12"/>
        <v>0.98780487804878048</v>
      </c>
      <c r="X26" s="231">
        <f t="shared" si="4"/>
        <v>55</v>
      </c>
      <c r="Y26" s="237">
        <f t="shared" si="13"/>
        <v>1.2195121951219513E-2</v>
      </c>
      <c r="Z26" s="235">
        <f t="shared" si="5"/>
        <v>4510</v>
      </c>
      <c r="AA26" s="82"/>
    </row>
    <row r="27" spans="2:27" ht="10.5" customHeight="1" x14ac:dyDescent="0.2">
      <c r="B27" s="440" t="s">
        <v>16</v>
      </c>
      <c r="C27" s="441"/>
      <c r="D27" s="441"/>
      <c r="E27" s="441"/>
      <c r="F27" s="442"/>
      <c r="G27" s="78">
        <v>10836</v>
      </c>
      <c r="H27" s="242">
        <f t="shared" si="6"/>
        <v>0.95513442044953722</v>
      </c>
      <c r="I27" s="244">
        <v>509</v>
      </c>
      <c r="J27" s="242">
        <f t="shared" si="7"/>
        <v>4.4865579550462761E-2</v>
      </c>
      <c r="K27" s="235">
        <f t="shared" si="0"/>
        <v>11345</v>
      </c>
      <c r="L27" s="78">
        <v>2633</v>
      </c>
      <c r="M27" s="242">
        <f t="shared" si="8"/>
        <v>0.98910593538692715</v>
      </c>
      <c r="N27" s="244">
        <v>29</v>
      </c>
      <c r="O27" s="242">
        <f t="shared" si="9"/>
        <v>1.0894064613072877E-2</v>
      </c>
      <c r="P27" s="235">
        <f t="shared" si="1"/>
        <v>2662</v>
      </c>
      <c r="Q27" s="78">
        <v>1775</v>
      </c>
      <c r="R27" s="242">
        <f t="shared" si="10"/>
        <v>0.9512325830653805</v>
      </c>
      <c r="S27" s="244">
        <v>91</v>
      </c>
      <c r="T27" s="242">
        <f t="shared" si="11"/>
        <v>4.8767416934619508E-2</v>
      </c>
      <c r="U27" s="235">
        <f t="shared" si="2"/>
        <v>1866</v>
      </c>
      <c r="V27" s="133">
        <f t="shared" si="3"/>
        <v>15244</v>
      </c>
      <c r="W27" s="237">
        <f t="shared" si="12"/>
        <v>0.96037296037296038</v>
      </c>
      <c r="X27" s="231">
        <f t="shared" si="4"/>
        <v>629</v>
      </c>
      <c r="Y27" s="237">
        <f t="shared" si="13"/>
        <v>3.9627039627039624E-2</v>
      </c>
      <c r="Z27" s="235">
        <f t="shared" si="5"/>
        <v>15873</v>
      </c>
      <c r="AA27" s="82"/>
    </row>
    <row r="28" spans="2:27" ht="10.5" customHeight="1" x14ac:dyDescent="0.2">
      <c r="B28" s="440" t="s">
        <v>17</v>
      </c>
      <c r="C28" s="441"/>
      <c r="D28" s="441"/>
      <c r="E28" s="441"/>
      <c r="F28" s="442"/>
      <c r="G28" s="78">
        <v>1746</v>
      </c>
      <c r="H28" s="242">
        <f t="shared" si="6"/>
        <v>0.99600684540787221</v>
      </c>
      <c r="I28" s="244">
        <v>7</v>
      </c>
      <c r="J28" s="242">
        <f t="shared" si="7"/>
        <v>3.9931545921277813E-3</v>
      </c>
      <c r="K28" s="235">
        <f t="shared" si="0"/>
        <v>1753</v>
      </c>
      <c r="L28" s="78">
        <v>133</v>
      </c>
      <c r="M28" s="242">
        <f t="shared" si="8"/>
        <v>0.9779411764705882</v>
      </c>
      <c r="N28" s="244">
        <v>3</v>
      </c>
      <c r="O28" s="242">
        <f t="shared" si="9"/>
        <v>2.2058823529411766E-2</v>
      </c>
      <c r="P28" s="235">
        <f t="shared" si="1"/>
        <v>136</v>
      </c>
      <c r="Q28" s="78">
        <v>661</v>
      </c>
      <c r="R28" s="242">
        <f t="shared" si="10"/>
        <v>0.98363095238095233</v>
      </c>
      <c r="S28" s="244">
        <v>11</v>
      </c>
      <c r="T28" s="242">
        <f t="shared" si="11"/>
        <v>1.636904761904762E-2</v>
      </c>
      <c r="U28" s="235">
        <f t="shared" si="2"/>
        <v>672</v>
      </c>
      <c r="V28" s="133">
        <f t="shared" si="3"/>
        <v>2540</v>
      </c>
      <c r="W28" s="237">
        <f t="shared" si="12"/>
        <v>0.99180007809449433</v>
      </c>
      <c r="X28" s="231">
        <f t="shared" si="4"/>
        <v>21</v>
      </c>
      <c r="Y28" s="237">
        <f t="shared" si="13"/>
        <v>8.1999219055056624E-3</v>
      </c>
      <c r="Z28" s="235">
        <f t="shared" si="5"/>
        <v>2561</v>
      </c>
      <c r="AA28" s="82"/>
    </row>
    <row r="29" spans="2:27" ht="10.5" customHeight="1" x14ac:dyDescent="0.2">
      <c r="B29" s="440" t="s">
        <v>0</v>
      </c>
      <c r="C29" s="441"/>
      <c r="D29" s="441"/>
      <c r="E29" s="441"/>
      <c r="F29" s="442"/>
      <c r="G29" s="78">
        <v>201</v>
      </c>
      <c r="H29" s="242">
        <f t="shared" si="6"/>
        <v>0.97572815533980584</v>
      </c>
      <c r="I29" s="244">
        <v>5</v>
      </c>
      <c r="J29" s="242">
        <f t="shared" si="7"/>
        <v>2.4271844660194174E-2</v>
      </c>
      <c r="K29" s="235">
        <f t="shared" si="0"/>
        <v>206</v>
      </c>
      <c r="L29" s="78">
        <v>179</v>
      </c>
      <c r="M29" s="242">
        <f t="shared" si="8"/>
        <v>0.99444444444444446</v>
      </c>
      <c r="N29" s="244">
        <v>1</v>
      </c>
      <c r="O29" s="242">
        <f t="shared" si="9"/>
        <v>5.5555555555555558E-3</v>
      </c>
      <c r="P29" s="235">
        <f t="shared" si="1"/>
        <v>180</v>
      </c>
      <c r="Q29" s="78">
        <v>0</v>
      </c>
      <c r="R29" s="242" t="str">
        <f t="shared" si="10"/>
        <v>-</v>
      </c>
      <c r="S29" s="244">
        <v>0</v>
      </c>
      <c r="T29" s="242" t="str">
        <f t="shared" si="11"/>
        <v>-</v>
      </c>
      <c r="U29" s="235">
        <f t="shared" si="2"/>
        <v>0</v>
      </c>
      <c r="V29" s="133">
        <f t="shared" si="3"/>
        <v>380</v>
      </c>
      <c r="W29" s="237">
        <f t="shared" si="12"/>
        <v>0.98445595854922274</v>
      </c>
      <c r="X29" s="231">
        <f t="shared" si="4"/>
        <v>6</v>
      </c>
      <c r="Y29" s="237">
        <f t="shared" si="13"/>
        <v>1.5544041450777202E-2</v>
      </c>
      <c r="Z29" s="235">
        <f t="shared" si="5"/>
        <v>386</v>
      </c>
      <c r="AA29" s="82"/>
    </row>
    <row r="30" spans="2:27" ht="10.5" customHeight="1" x14ac:dyDescent="0.2">
      <c r="B30" s="463" t="str">
        <f>'Anexo II. Términos'!$B$52</f>
        <v>Total nacional</v>
      </c>
      <c r="C30" s="464"/>
      <c r="D30" s="464"/>
      <c r="E30" s="464"/>
      <c r="F30" s="465"/>
      <c r="G30" s="240">
        <f>SUM(G12:G29)</f>
        <v>214022</v>
      </c>
      <c r="H30" s="239">
        <f t="shared" si="6"/>
        <v>0.9783281450702358</v>
      </c>
      <c r="I30" s="238">
        <f>SUM(I12:I29)</f>
        <v>4741</v>
      </c>
      <c r="J30" s="239">
        <f t="shared" si="7"/>
        <v>2.1671854929764173E-2</v>
      </c>
      <c r="K30" s="236">
        <f>SUM(K12:K29)</f>
        <v>218763</v>
      </c>
      <c r="L30" s="240">
        <f>SUM(L12:L29)</f>
        <v>38692</v>
      </c>
      <c r="M30" s="239">
        <f t="shared" si="8"/>
        <v>0.9868645905067972</v>
      </c>
      <c r="N30" s="238">
        <f>SUM(N12:N29)</f>
        <v>515</v>
      </c>
      <c r="O30" s="239">
        <f t="shared" si="9"/>
        <v>1.3135409493202745E-2</v>
      </c>
      <c r="P30" s="236">
        <f>SUM(P12:P29)</f>
        <v>39207</v>
      </c>
      <c r="Q30" s="240">
        <f>SUM(Q12:Q29)</f>
        <v>30377</v>
      </c>
      <c r="R30" s="239">
        <f t="shared" si="10"/>
        <v>0.98642636791686966</v>
      </c>
      <c r="S30" s="238">
        <f>SUM(S12:S29)</f>
        <v>418</v>
      </c>
      <c r="T30" s="239">
        <f t="shared" si="11"/>
        <v>1.3573632083130378E-2</v>
      </c>
      <c r="U30" s="236">
        <f>SUM(U12:U29)</f>
        <v>30795</v>
      </c>
      <c r="V30" s="80">
        <f t="shared" si="3"/>
        <v>283091</v>
      </c>
      <c r="W30" s="243">
        <f t="shared" si="12"/>
        <v>0.98035080428722321</v>
      </c>
      <c r="X30" s="229">
        <f t="shared" si="4"/>
        <v>5674</v>
      </c>
      <c r="Y30" s="243">
        <f t="shared" si="13"/>
        <v>1.9649195712776825E-2</v>
      </c>
      <c r="Z30" s="236">
        <f t="shared" si="5"/>
        <v>288765</v>
      </c>
      <c r="AA30" s="82"/>
    </row>
    <row r="31" spans="2:27" ht="10.5" customHeight="1" x14ac:dyDescent="0.2">
      <c r="B31" s="211"/>
      <c r="C31" s="211"/>
      <c r="D31" s="211"/>
      <c r="E31" s="211"/>
      <c r="F31" s="211"/>
      <c r="G31" s="109"/>
      <c r="H31" s="110"/>
      <c r="I31" s="110"/>
      <c r="J31" s="213"/>
      <c r="K31" s="110"/>
      <c r="L31" s="110"/>
      <c r="M31" s="213"/>
      <c r="N31" s="213"/>
      <c r="O31" s="213"/>
      <c r="P31" s="228"/>
      <c r="Q31" s="82"/>
      <c r="R31" s="81"/>
      <c r="S31" s="82"/>
      <c r="T31" s="81"/>
      <c r="U31" s="82"/>
      <c r="V31" s="81"/>
      <c r="W31" s="82"/>
      <c r="X31" s="81"/>
      <c r="Y31" s="82"/>
      <c r="Z31" s="81"/>
      <c r="AA31" s="82"/>
    </row>
    <row r="32" spans="2:27" ht="10.5" customHeight="1" x14ac:dyDescent="0.2">
      <c r="B32" s="211"/>
      <c r="C32" s="211"/>
      <c r="D32" s="211"/>
      <c r="E32" s="211"/>
      <c r="F32" s="211"/>
      <c r="G32" s="109"/>
      <c r="H32" s="110"/>
      <c r="I32" s="110"/>
      <c r="J32" s="213"/>
      <c r="K32" s="110"/>
      <c r="L32" s="110"/>
      <c r="M32" s="213"/>
      <c r="N32" s="213"/>
      <c r="O32" s="213"/>
      <c r="P32" s="228"/>
      <c r="Q32" s="82"/>
      <c r="R32" s="81"/>
      <c r="S32" s="82"/>
      <c r="T32" s="81"/>
      <c r="U32" s="82"/>
      <c r="V32" s="81"/>
      <c r="W32" s="82"/>
      <c r="X32" s="81"/>
      <c r="Y32" s="82"/>
      <c r="Z32" s="81"/>
      <c r="AA32" s="82"/>
    </row>
    <row r="33" spans="2:27" ht="10.5" customHeight="1" x14ac:dyDescent="0.2">
      <c r="B33" s="211"/>
      <c r="C33" s="211"/>
      <c r="D33" s="211"/>
      <c r="E33" s="211"/>
      <c r="F33" s="211"/>
      <c r="G33" s="109"/>
      <c r="H33" s="110"/>
      <c r="I33" s="110"/>
      <c r="J33" s="213"/>
      <c r="K33" s="110"/>
      <c r="L33" s="110"/>
      <c r="M33" s="213"/>
      <c r="N33" s="213"/>
      <c r="O33" s="213"/>
      <c r="P33" s="228"/>
      <c r="Q33" s="82"/>
      <c r="R33" s="81"/>
      <c r="S33" s="82"/>
      <c r="T33" s="81"/>
      <c r="U33" s="82"/>
      <c r="V33" s="81"/>
      <c r="W33" s="82"/>
      <c r="X33" s="81"/>
      <c r="Y33" s="82"/>
      <c r="Z33" s="81"/>
      <c r="AA33" s="82"/>
    </row>
    <row r="34" spans="2:27" ht="10.5" customHeight="1" x14ac:dyDescent="0.2">
      <c r="B34" s="211"/>
      <c r="C34" s="211"/>
      <c r="D34" s="211"/>
      <c r="E34" s="211"/>
      <c r="F34" s="211"/>
      <c r="G34" s="109"/>
      <c r="H34" s="110"/>
      <c r="I34" s="110"/>
      <c r="J34" s="213"/>
      <c r="K34" s="110"/>
      <c r="L34" s="110"/>
      <c r="M34" s="213"/>
      <c r="N34" s="213"/>
      <c r="O34" s="213"/>
      <c r="P34" s="228"/>
      <c r="Q34" s="82"/>
      <c r="R34" s="81"/>
      <c r="S34" s="82"/>
      <c r="T34" s="81"/>
      <c r="U34" s="82"/>
      <c r="V34" s="81"/>
      <c r="W34" s="82"/>
      <c r="X34" s="81"/>
      <c r="Y34" s="82"/>
      <c r="Z34" s="81"/>
      <c r="AA34" s="82"/>
    </row>
    <row r="35" spans="2:27" ht="10.5" customHeight="1" x14ac:dyDescent="0.2">
      <c r="B35" s="211"/>
      <c r="C35" s="211"/>
      <c r="D35" s="211"/>
      <c r="E35" s="211"/>
      <c r="F35" s="211"/>
      <c r="G35" s="109"/>
      <c r="H35" s="110"/>
      <c r="I35" s="110"/>
      <c r="J35" s="213"/>
      <c r="K35" s="110"/>
      <c r="L35" s="110"/>
      <c r="M35" s="213"/>
      <c r="N35" s="213"/>
      <c r="O35" s="213"/>
      <c r="P35" s="228"/>
      <c r="Q35" s="82"/>
      <c r="R35" s="81"/>
      <c r="S35" s="82"/>
      <c r="T35" s="81"/>
      <c r="U35" s="82"/>
      <c r="V35" s="81"/>
      <c r="W35" s="82"/>
      <c r="X35" s="81"/>
      <c r="Y35" s="82"/>
      <c r="Z35" s="81"/>
      <c r="AA35" s="82"/>
    </row>
    <row r="36" spans="2:27" ht="10.5" customHeight="1" x14ac:dyDescent="0.2">
      <c r="B36" s="211"/>
      <c r="C36" s="211"/>
      <c r="D36" s="211"/>
      <c r="E36" s="211"/>
      <c r="F36" s="211"/>
      <c r="G36" s="109"/>
      <c r="H36" s="110"/>
      <c r="I36" s="110"/>
      <c r="J36" s="213"/>
      <c r="K36" s="110"/>
      <c r="L36" s="110"/>
      <c r="M36" s="213"/>
      <c r="N36" s="213"/>
      <c r="O36" s="213"/>
      <c r="P36" s="228"/>
      <c r="Q36" s="82"/>
      <c r="R36" s="81"/>
      <c r="S36" s="82"/>
      <c r="T36" s="81"/>
      <c r="U36" s="82"/>
      <c r="V36" s="81"/>
      <c r="W36" s="82"/>
      <c r="X36" s="81"/>
      <c r="Y36" s="82"/>
      <c r="Z36" s="81"/>
      <c r="AA36" s="82"/>
    </row>
    <row r="37" spans="2:27" ht="10.5" customHeight="1" x14ac:dyDescent="0.2">
      <c r="B37" s="211"/>
      <c r="C37" s="211"/>
      <c r="D37" s="211"/>
      <c r="E37" s="211"/>
      <c r="F37" s="211"/>
      <c r="G37" s="109"/>
      <c r="H37" s="110"/>
      <c r="I37" s="110"/>
      <c r="J37" s="213"/>
      <c r="K37" s="110"/>
      <c r="L37" s="110"/>
      <c r="M37" s="213"/>
      <c r="N37" s="213"/>
      <c r="O37" s="213"/>
      <c r="P37" s="228"/>
      <c r="Q37" s="82"/>
      <c r="R37" s="81"/>
      <c r="S37" s="82"/>
      <c r="T37" s="81"/>
      <c r="U37" s="82"/>
      <c r="V37" s="81"/>
      <c r="W37" s="82"/>
      <c r="X37" s="81"/>
      <c r="Y37" s="82"/>
      <c r="Z37" s="81"/>
      <c r="AA37" s="82"/>
    </row>
    <row r="38" spans="2:27" ht="10.5" customHeight="1" x14ac:dyDescent="0.2">
      <c r="B38" s="211"/>
      <c r="C38" s="211"/>
      <c r="D38" s="211"/>
      <c r="E38" s="211"/>
      <c r="F38" s="211"/>
      <c r="G38" s="109"/>
      <c r="H38" s="110"/>
      <c r="I38" s="110"/>
      <c r="J38" s="213"/>
      <c r="K38" s="110"/>
      <c r="L38" s="110"/>
      <c r="M38" s="213"/>
      <c r="N38" s="213"/>
      <c r="O38" s="213"/>
      <c r="P38" s="228"/>
      <c r="Q38" s="82"/>
      <c r="R38" s="81"/>
      <c r="S38" s="82"/>
      <c r="T38" s="81"/>
      <c r="U38" s="82"/>
      <c r="V38" s="81"/>
      <c r="W38" s="82"/>
      <c r="X38" s="81"/>
      <c r="Y38" s="82"/>
      <c r="Z38" s="81"/>
      <c r="AA38" s="82"/>
    </row>
    <row r="39" spans="2:27" ht="10.5" customHeight="1" x14ac:dyDescent="0.2">
      <c r="B39" s="211"/>
      <c r="C39" s="211"/>
      <c r="D39" s="211"/>
      <c r="E39" s="211"/>
      <c r="F39" s="211"/>
      <c r="G39" s="109"/>
      <c r="H39" s="110"/>
      <c r="I39" s="110"/>
      <c r="J39" s="213"/>
      <c r="K39" s="110"/>
      <c r="L39" s="110"/>
      <c r="M39" s="213"/>
      <c r="N39" s="213"/>
      <c r="O39" s="213"/>
      <c r="P39" s="228"/>
      <c r="Q39" s="82"/>
      <c r="R39" s="81"/>
      <c r="S39" s="82"/>
      <c r="T39" s="81"/>
      <c r="U39" s="82"/>
      <c r="V39" s="81"/>
      <c r="W39" s="82"/>
      <c r="X39" s="81"/>
      <c r="Y39" s="82"/>
      <c r="Z39" s="81"/>
      <c r="AA39" s="82"/>
    </row>
    <row r="40" spans="2:27" ht="10.5" customHeight="1" x14ac:dyDescent="0.2">
      <c r="B40" s="211"/>
      <c r="C40" s="211"/>
      <c r="D40" s="211"/>
      <c r="E40" s="211"/>
      <c r="F40" s="211"/>
      <c r="G40" s="109"/>
      <c r="H40" s="110"/>
      <c r="I40" s="110"/>
      <c r="J40" s="213"/>
      <c r="K40" s="110"/>
      <c r="L40" s="110"/>
      <c r="M40" s="213"/>
      <c r="N40" s="213"/>
      <c r="O40" s="213"/>
      <c r="P40" s="228"/>
      <c r="Q40" s="82"/>
      <c r="R40" s="81"/>
      <c r="S40" s="82"/>
      <c r="T40" s="81"/>
      <c r="U40" s="82"/>
      <c r="V40" s="81"/>
      <c r="W40" s="82"/>
      <c r="X40" s="81"/>
      <c r="Y40" s="82"/>
      <c r="Z40" s="81"/>
      <c r="AA40" s="82"/>
    </row>
    <row r="41" spans="2:27" ht="10.5" customHeight="1" x14ac:dyDescent="0.2">
      <c r="B41" s="211"/>
      <c r="C41" s="211"/>
      <c r="D41" s="211"/>
      <c r="E41" s="211"/>
      <c r="F41" s="211"/>
      <c r="G41" s="109"/>
      <c r="H41" s="110"/>
      <c r="I41" s="110"/>
      <c r="J41" s="213"/>
      <c r="K41" s="110"/>
      <c r="L41" s="110"/>
      <c r="M41" s="213"/>
      <c r="N41" s="213"/>
      <c r="O41" s="213"/>
      <c r="P41" s="228"/>
      <c r="Q41" s="82"/>
      <c r="R41" s="81"/>
      <c r="S41" s="82"/>
      <c r="T41" s="81"/>
      <c r="U41" s="82"/>
      <c r="V41" s="81"/>
      <c r="W41" s="82"/>
      <c r="X41" s="81"/>
      <c r="Y41" s="82"/>
      <c r="Z41" s="81"/>
      <c r="AA41" s="82"/>
    </row>
    <row r="42" spans="2:27" ht="10.5" customHeight="1" x14ac:dyDescent="0.2">
      <c r="B42" s="211"/>
      <c r="C42" s="211"/>
      <c r="D42" s="211"/>
      <c r="E42" s="211"/>
      <c r="F42" s="211"/>
      <c r="G42" s="109"/>
      <c r="H42" s="110"/>
      <c r="I42" s="110"/>
      <c r="J42" s="213"/>
      <c r="K42" s="110"/>
      <c r="L42" s="110"/>
      <c r="M42" s="213"/>
      <c r="N42" s="213"/>
      <c r="O42" s="213"/>
      <c r="P42" s="228"/>
      <c r="Q42" s="82"/>
      <c r="R42" s="81"/>
      <c r="S42" s="82"/>
      <c r="T42" s="81"/>
      <c r="U42" s="82"/>
      <c r="V42" s="81"/>
      <c r="W42" s="82"/>
      <c r="X42" s="81"/>
      <c r="Y42" s="82"/>
      <c r="Z42" s="81"/>
      <c r="AA42" s="82"/>
    </row>
    <row r="43" spans="2:27" ht="10.5" customHeight="1" x14ac:dyDescent="0.2">
      <c r="B43" s="211"/>
      <c r="C43" s="211"/>
      <c r="D43" s="211"/>
      <c r="E43" s="211"/>
      <c r="F43" s="211"/>
      <c r="G43" s="109"/>
      <c r="H43" s="110"/>
      <c r="I43" s="110"/>
      <c r="J43" s="213"/>
      <c r="K43" s="110"/>
      <c r="L43" s="110"/>
      <c r="M43" s="213"/>
      <c r="N43" s="213"/>
      <c r="O43" s="213"/>
      <c r="P43" s="228"/>
      <c r="Q43" s="82"/>
      <c r="R43" s="81"/>
      <c r="S43" s="82"/>
      <c r="T43" s="81"/>
      <c r="U43" s="82"/>
      <c r="V43" s="81"/>
      <c r="W43" s="82"/>
      <c r="X43" s="81"/>
      <c r="Y43" s="82"/>
      <c r="Z43" s="81"/>
      <c r="AA43" s="82"/>
    </row>
    <row r="44" spans="2:27" ht="10.5" customHeight="1" x14ac:dyDescent="0.2">
      <c r="B44" s="211"/>
      <c r="C44" s="211"/>
      <c r="D44" s="211"/>
      <c r="E44" s="211"/>
      <c r="F44" s="211"/>
      <c r="G44" s="109"/>
      <c r="H44" s="110"/>
      <c r="I44" s="110"/>
      <c r="J44" s="213"/>
      <c r="K44" s="110"/>
      <c r="L44" s="110"/>
      <c r="M44" s="213"/>
      <c r="N44" s="213"/>
      <c r="O44" s="213"/>
      <c r="P44" s="228"/>
      <c r="Q44" s="82"/>
      <c r="R44" s="81"/>
      <c r="S44" s="82"/>
      <c r="T44" s="81"/>
      <c r="U44" s="82"/>
      <c r="V44" s="81"/>
      <c r="W44" s="82"/>
      <c r="X44" s="81"/>
      <c r="Y44" s="82"/>
      <c r="Z44" s="81"/>
      <c r="AA44" s="82"/>
    </row>
    <row r="45" spans="2:27" ht="10.5" customHeight="1" x14ac:dyDescent="0.2">
      <c r="B45" s="211"/>
      <c r="C45" s="211"/>
      <c r="D45" s="211"/>
      <c r="E45" s="211"/>
      <c r="F45" s="211"/>
      <c r="G45" s="109"/>
      <c r="H45" s="110"/>
      <c r="I45" s="110"/>
      <c r="J45" s="213"/>
      <c r="K45" s="110"/>
      <c r="L45" s="110"/>
      <c r="M45" s="213"/>
      <c r="N45" s="213"/>
      <c r="O45" s="213"/>
      <c r="P45" s="228"/>
      <c r="Q45" s="82"/>
      <c r="R45" s="81"/>
      <c r="S45" s="82"/>
      <c r="T45" s="81"/>
      <c r="U45" s="82"/>
      <c r="V45" s="81"/>
      <c r="W45" s="82"/>
      <c r="X45" s="81"/>
      <c r="Y45" s="82"/>
      <c r="Z45" s="81"/>
      <c r="AA45" s="82"/>
    </row>
    <row r="46" spans="2:27" ht="10.5" customHeight="1" x14ac:dyDescent="0.2">
      <c r="B46" s="211"/>
      <c r="C46" s="211"/>
      <c r="D46" s="211"/>
      <c r="E46" s="211"/>
      <c r="F46" s="211"/>
      <c r="G46" s="109"/>
      <c r="H46" s="110"/>
      <c r="I46" s="110"/>
      <c r="J46" s="213"/>
      <c r="K46" s="110"/>
      <c r="L46" s="110"/>
      <c r="M46" s="213"/>
      <c r="N46" s="213"/>
      <c r="O46" s="213"/>
      <c r="P46" s="228"/>
      <c r="Q46" s="82"/>
      <c r="R46" s="81"/>
      <c r="S46" s="82"/>
      <c r="T46" s="81"/>
      <c r="U46" s="82"/>
      <c r="V46" s="81"/>
      <c r="W46" s="82"/>
      <c r="X46" s="81"/>
      <c r="Y46" s="82"/>
      <c r="Z46" s="81"/>
      <c r="AA46" s="82"/>
    </row>
    <row r="47" spans="2:27" ht="10.5" customHeight="1" x14ac:dyDescent="0.2">
      <c r="B47" s="211"/>
      <c r="C47" s="211"/>
      <c r="D47" s="211"/>
      <c r="E47" s="211"/>
      <c r="F47" s="211"/>
      <c r="G47" s="109"/>
      <c r="H47" s="110"/>
      <c r="I47" s="110"/>
      <c r="J47" s="213"/>
      <c r="K47" s="110"/>
      <c r="L47" s="110"/>
      <c r="M47" s="213"/>
      <c r="N47" s="213"/>
      <c r="O47" s="213"/>
      <c r="P47" s="228"/>
      <c r="Q47" s="82"/>
      <c r="R47" s="81"/>
      <c r="S47" s="82"/>
      <c r="T47" s="81"/>
      <c r="U47" s="82"/>
      <c r="V47" s="81"/>
      <c r="W47" s="82"/>
      <c r="X47" s="81"/>
      <c r="Y47" s="82"/>
      <c r="Z47" s="81"/>
      <c r="AA47" s="82"/>
    </row>
    <row r="48" spans="2:27" ht="10.5" customHeight="1" x14ac:dyDescent="0.2">
      <c r="B48" s="211"/>
      <c r="C48" s="211"/>
      <c r="D48" s="211"/>
      <c r="E48" s="211"/>
      <c r="F48" s="211"/>
      <c r="G48" s="109"/>
      <c r="H48" s="110"/>
      <c r="I48" s="110"/>
      <c r="J48" s="213"/>
      <c r="K48" s="110"/>
      <c r="L48" s="110"/>
      <c r="M48" s="213"/>
      <c r="N48" s="213"/>
      <c r="O48" s="213"/>
      <c r="P48" s="228"/>
      <c r="Q48" s="82"/>
      <c r="R48" s="81"/>
      <c r="S48" s="82"/>
      <c r="T48" s="81"/>
      <c r="U48" s="82"/>
      <c r="V48" s="81"/>
      <c r="W48" s="82"/>
      <c r="X48" s="81"/>
      <c r="Y48" s="82"/>
      <c r="Z48" s="81"/>
      <c r="AA48" s="82"/>
    </row>
    <row r="49" spans="2:27" ht="10.5" customHeight="1" x14ac:dyDescent="0.2">
      <c r="B49" s="211"/>
      <c r="C49" s="211"/>
      <c r="D49" s="211"/>
      <c r="E49" s="211"/>
      <c r="F49" s="211"/>
      <c r="G49" s="109"/>
      <c r="H49" s="110"/>
      <c r="I49" s="110"/>
      <c r="J49" s="213"/>
      <c r="K49" s="110"/>
      <c r="L49" s="110"/>
      <c r="M49" s="213"/>
      <c r="N49" s="213"/>
      <c r="O49" s="213"/>
      <c r="P49" s="228"/>
      <c r="Q49" s="82"/>
      <c r="R49" s="81"/>
      <c r="S49" s="82"/>
      <c r="T49" s="81"/>
      <c r="U49" s="82"/>
      <c r="V49" s="81"/>
      <c r="W49" s="82"/>
      <c r="X49" s="81"/>
      <c r="Y49" s="82"/>
      <c r="Z49" s="81"/>
      <c r="AA49" s="82"/>
    </row>
    <row r="50" spans="2:27" ht="10.5" customHeight="1" x14ac:dyDescent="0.2">
      <c r="B50" s="211"/>
      <c r="C50" s="211"/>
      <c r="D50" s="211"/>
      <c r="E50" s="211"/>
      <c r="F50" s="211"/>
      <c r="G50" s="109"/>
      <c r="H50" s="110"/>
      <c r="I50" s="110"/>
      <c r="J50" s="213"/>
      <c r="K50" s="110"/>
      <c r="L50" s="110"/>
      <c r="M50" s="213"/>
      <c r="N50" s="213"/>
      <c r="O50" s="213"/>
      <c r="P50" s="228"/>
      <c r="Q50" s="82"/>
      <c r="R50" s="81"/>
      <c r="S50" s="82"/>
      <c r="T50" s="81"/>
      <c r="U50" s="82"/>
      <c r="V50" s="81"/>
      <c r="W50" s="82"/>
      <c r="X50" s="81"/>
      <c r="Y50" s="82"/>
      <c r="Z50" s="81"/>
      <c r="AA50" s="82"/>
    </row>
    <row r="51" spans="2:27" ht="10.5" customHeight="1" x14ac:dyDescent="0.2">
      <c r="B51" s="211"/>
      <c r="C51" s="211"/>
      <c r="D51" s="211"/>
      <c r="E51" s="211"/>
      <c r="F51" s="211"/>
      <c r="G51" s="109"/>
      <c r="H51" s="110"/>
      <c r="I51" s="110"/>
      <c r="J51" s="213"/>
      <c r="K51" s="110"/>
      <c r="L51" s="110"/>
      <c r="M51" s="213"/>
      <c r="N51" s="213"/>
      <c r="O51" s="213"/>
      <c r="P51" s="228"/>
      <c r="Q51" s="82"/>
      <c r="R51" s="81"/>
      <c r="S51" s="82"/>
      <c r="T51" s="81"/>
      <c r="U51" s="82"/>
      <c r="V51" s="81"/>
      <c r="W51" s="82"/>
      <c r="X51" s="81"/>
      <c r="Y51" s="82"/>
      <c r="Z51" s="81"/>
      <c r="AA51" s="82"/>
    </row>
    <row r="52" spans="2:27" ht="10.5" customHeight="1" x14ac:dyDescent="0.2">
      <c r="B52" s="211"/>
      <c r="C52" s="211"/>
      <c r="D52" s="211"/>
      <c r="E52" s="211"/>
      <c r="F52" s="211"/>
      <c r="G52" s="109"/>
      <c r="H52" s="110"/>
      <c r="I52" s="110"/>
      <c r="J52" s="213"/>
      <c r="K52" s="110"/>
      <c r="L52" s="110"/>
      <c r="M52" s="213"/>
      <c r="N52" s="213"/>
      <c r="O52" s="213"/>
      <c r="P52" s="228"/>
      <c r="Q52" s="82"/>
      <c r="R52" s="81"/>
      <c r="S52" s="82"/>
      <c r="T52" s="81"/>
      <c r="U52" s="82"/>
      <c r="V52" s="81"/>
      <c r="W52" s="82"/>
      <c r="X52" s="81"/>
      <c r="Y52" s="82"/>
      <c r="Z52" s="81"/>
      <c r="AA52" s="82"/>
    </row>
    <row r="53" spans="2:27" ht="10.5" customHeight="1" x14ac:dyDescent="0.2">
      <c r="B53" s="211"/>
      <c r="C53" s="211"/>
      <c r="D53" s="211"/>
      <c r="E53" s="211"/>
      <c r="F53" s="211"/>
      <c r="G53" s="109"/>
      <c r="H53" s="110"/>
      <c r="I53" s="110"/>
      <c r="J53" s="213"/>
      <c r="K53" s="110"/>
      <c r="L53" s="110"/>
      <c r="M53" s="213"/>
      <c r="N53" s="213"/>
      <c r="O53" s="213"/>
      <c r="P53" s="228"/>
      <c r="Q53" s="82"/>
      <c r="R53" s="81"/>
      <c r="S53" s="82"/>
      <c r="T53" s="81"/>
      <c r="U53" s="82"/>
      <c r="V53" s="81"/>
      <c r="W53" s="82"/>
      <c r="X53" s="81"/>
      <c r="Y53" s="82"/>
      <c r="Z53" s="81"/>
      <c r="AA53" s="82"/>
    </row>
    <row r="54" spans="2:27" ht="10.5" customHeight="1" x14ac:dyDescent="0.2">
      <c r="G54" s="109"/>
    </row>
    <row r="55" spans="2:27" ht="10.5" customHeight="1" x14ac:dyDescent="0.2">
      <c r="G55" s="109"/>
    </row>
    <row r="56" spans="2:27" ht="10.5" customHeight="1" x14ac:dyDescent="0.2">
      <c r="G56" s="109"/>
    </row>
    <row r="57" spans="2:27" ht="10.5" customHeight="1" x14ac:dyDescent="0.2"/>
    <row r="58" spans="2:27" ht="10.5" customHeight="1" x14ac:dyDescent="0.2"/>
    <row r="59" spans="2:27" ht="10.5" customHeight="1" x14ac:dyDescent="0.2"/>
    <row r="60" spans="2:27" ht="10.5" customHeight="1" x14ac:dyDescent="0.2"/>
    <row r="61" spans="2:27" ht="10.5" customHeight="1" x14ac:dyDescent="0.2"/>
    <row r="62" spans="2:27" ht="10.5" customHeight="1" x14ac:dyDescent="0.2"/>
    <row r="63" spans="2:27" ht="10.5" customHeight="1" x14ac:dyDescent="0.2"/>
    <row r="64" spans="2:27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spans="2:20" ht="10.5" customHeight="1" x14ac:dyDescent="0.2"/>
    <row r="98" spans="2:20" ht="10.5" customHeight="1" x14ac:dyDescent="0.2"/>
    <row r="99" spans="2:20" ht="10.5" customHeight="1" x14ac:dyDescent="0.2"/>
    <row r="100" spans="2:20" ht="10.5" customHeight="1" x14ac:dyDescent="0.2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</row>
    <row r="101" spans="2:20" ht="10.5" customHeight="1" x14ac:dyDescent="0.2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</row>
    <row r="102" spans="2:20" ht="10.5" customHeight="1" x14ac:dyDescent="0.2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</row>
    <row r="103" spans="2:20" ht="10.5" customHeight="1" x14ac:dyDescent="0.2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</row>
    <row r="104" spans="2:20" ht="10.5" customHeight="1" x14ac:dyDescent="0.2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</row>
    <row r="105" spans="2:20" ht="10.5" customHeight="1" x14ac:dyDescent="0.2"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</row>
    <row r="106" spans="2:20" ht="10.5" customHeight="1" x14ac:dyDescent="0.2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</row>
    <row r="107" spans="2:20" ht="10.5" customHeight="1" x14ac:dyDescent="0.2"/>
    <row r="108" spans="2:20" ht="10.5" customHeight="1" x14ac:dyDescent="0.2"/>
    <row r="109" spans="2:20" ht="10.5" customHeight="1" x14ac:dyDescent="0.2"/>
    <row r="110" spans="2:20" ht="10.5" customHeight="1" x14ac:dyDescent="0.2"/>
    <row r="111" spans="2:20" ht="10.5" customHeight="1" x14ac:dyDescent="0.2"/>
    <row r="112" spans="2:20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37">
    <mergeCell ref="B29:F29"/>
    <mergeCell ref="B30:F30"/>
    <mergeCell ref="B12:F12"/>
    <mergeCell ref="B13:F13"/>
    <mergeCell ref="B14:F14"/>
    <mergeCell ref="B27:F27"/>
    <mergeCell ref="B26:F26"/>
    <mergeCell ref="B15:F15"/>
    <mergeCell ref="B16:F16"/>
    <mergeCell ref="B17:F17"/>
    <mergeCell ref="B23:F23"/>
    <mergeCell ref="B24:F24"/>
    <mergeCell ref="B25:F25"/>
    <mergeCell ref="G9:H10"/>
    <mergeCell ref="I9:J10"/>
    <mergeCell ref="B28:F28"/>
    <mergeCell ref="B18:F18"/>
    <mergeCell ref="B19:F19"/>
    <mergeCell ref="B20:F20"/>
    <mergeCell ref="B21:F21"/>
    <mergeCell ref="B22:F22"/>
    <mergeCell ref="K9:K10"/>
    <mergeCell ref="L9:M10"/>
    <mergeCell ref="N9:O10"/>
    <mergeCell ref="B7:Z7"/>
    <mergeCell ref="G8:K8"/>
    <mergeCell ref="L8:P8"/>
    <mergeCell ref="Q8:U8"/>
    <mergeCell ref="V8:Z8"/>
    <mergeCell ref="B8:F11"/>
    <mergeCell ref="Z9:Z10"/>
    <mergeCell ref="P9:P10"/>
    <mergeCell ref="Q9:R10"/>
    <mergeCell ref="S9:T10"/>
    <mergeCell ref="U9:U10"/>
    <mergeCell ref="V9:W10"/>
    <mergeCell ref="X9:Y10"/>
  </mergeCells>
  <conditionalFormatting sqref="H12:H29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7">
      <colorScale>
        <cfvo type="min"/>
        <cfvo type="max"/>
        <color rgb="FFFCFCFF"/>
        <color rgb="FF63BE7B"/>
      </colorScale>
    </cfRule>
  </conditionalFormatting>
  <conditionalFormatting sqref="M12:M29">
    <cfRule type="colorScale" priority="6">
      <colorScale>
        <cfvo type="min"/>
        <cfvo type="max"/>
        <color rgb="FFFCFCFF"/>
        <color rgb="FF63BE7B"/>
      </colorScale>
    </cfRule>
  </conditionalFormatting>
  <conditionalFormatting sqref="O12:O29">
    <cfRule type="colorScale" priority="5">
      <colorScale>
        <cfvo type="min"/>
        <cfvo type="max"/>
        <color rgb="FFFCFCFF"/>
        <color rgb="FF63BE7B"/>
      </colorScale>
    </cfRule>
  </conditionalFormatting>
  <conditionalFormatting sqref="R12:R29">
    <cfRule type="colorScale" priority="4">
      <colorScale>
        <cfvo type="min"/>
        <cfvo type="max"/>
        <color rgb="FFFCFCFF"/>
        <color rgb="FF63BE7B"/>
      </colorScale>
    </cfRule>
  </conditionalFormatting>
  <conditionalFormatting sqref="T12:T28">
    <cfRule type="colorScale" priority="3">
      <colorScale>
        <cfvo type="min"/>
        <cfvo type="max"/>
        <color rgb="FFFCFCFF"/>
        <color rgb="FF63BE7B"/>
      </colorScale>
    </cfRule>
  </conditionalFormatting>
  <conditionalFormatting sqref="T12:T29">
    <cfRule type="colorScale" priority="11">
      <colorScale>
        <cfvo type="min"/>
        <cfvo type="max"/>
        <color rgb="FFFCFCFF"/>
        <color rgb="FF63BE7B"/>
      </colorScale>
    </cfRule>
  </conditionalFormatting>
  <conditionalFormatting sqref="W12:W29">
    <cfRule type="colorScale" priority="2">
      <colorScale>
        <cfvo type="min"/>
        <cfvo type="max"/>
        <color rgb="FFFCFCFF"/>
        <color rgb="FF63BE7B"/>
      </colorScale>
    </cfRule>
  </conditionalFormatting>
  <conditionalFormatting sqref="Y12:Y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0000000-0004-0000-0C00-000000000000}"/>
  </hyperlinks>
  <pageMargins left="0.7" right="0.7" top="0.75" bottom="0.75" header="0.3" footer="0.3"/>
  <pageSetup paperSize="9" scale="47" orientation="portrait" horizontalDpi="4294967292" verticalDpi="1200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45</vt:i4>
      </vt:variant>
    </vt:vector>
  </HeadingPairs>
  <TitlesOfParts>
    <vt:vector size="90" baseType="lpstr">
      <vt:lpstr>Portada</vt:lpstr>
      <vt:lpstr>Índice</vt:lpstr>
      <vt:lpstr>Introducción. Tipos de centro</vt:lpstr>
      <vt:lpstr>1. Centros de mayores</vt:lpstr>
      <vt:lpstr>1.1.1. Datos General. Modelos</vt:lpstr>
      <vt:lpstr>1.1.2. Datos General. Centros R</vt:lpstr>
      <vt:lpstr>1.2.1. Dotación. Plazas y tipos</vt:lpstr>
      <vt:lpstr>1.2.2.1. Dotación. Plazas, resi</vt:lpstr>
      <vt:lpstr>1.2.2.2. Dotación. Plazas, resi</vt:lpstr>
      <vt:lpstr>1.2.2.3. Dotación. Plazas, resi</vt:lpstr>
      <vt:lpstr>1.2.3.1. Dotación. Perfil resid</vt:lpstr>
      <vt:lpstr>1.2.3.2. Dotación. Perfil resid</vt:lpstr>
      <vt:lpstr>1.2.3.3. Dotación. Perfil resid</vt:lpstr>
      <vt:lpstr>1.2.4. Dotación. Empadronados</vt:lpstr>
      <vt:lpstr>1.2.5. Dotación. Servicios prox</vt:lpstr>
      <vt:lpstr>1.2.6.1. Dotación. Habitaciones</vt:lpstr>
      <vt:lpstr>1.3. Infraestructuras. Caracter</vt:lpstr>
      <vt:lpstr>1.4.1. Personal. Vinculación</vt:lpstr>
      <vt:lpstr>1.4.2. Personal. Sexo</vt:lpstr>
      <vt:lpstr>1.4.3. Personal. Tipo jornada</vt:lpstr>
      <vt:lpstr>1.4.4.1. Personal. Niveles aten</vt:lpstr>
      <vt:lpstr>1.4.4.2. Personal. Niveles aten</vt:lpstr>
      <vt:lpstr>2. Centros de discapacidad</vt:lpstr>
      <vt:lpstr>2.1.1. Datos General. Modelos</vt:lpstr>
      <vt:lpstr>2.1.2. Datos General. Centros R</vt:lpstr>
      <vt:lpstr>2.2.1. Dotación. Plazas y tipos</vt:lpstr>
      <vt:lpstr>2.2.2.1. Dotación. Plazas, resi</vt:lpstr>
      <vt:lpstr>2.2.2.2. Dotación. Plazas, resi</vt:lpstr>
      <vt:lpstr>2.2.2.3. Dotación. Plazas, resi</vt:lpstr>
      <vt:lpstr>2.2.3.1. Dotación. Perfil resid</vt:lpstr>
      <vt:lpstr>2.2.3.2. Dotación. Perfil resid</vt:lpstr>
      <vt:lpstr>2.2.3.3. Dotación. Perfil resid</vt:lpstr>
      <vt:lpstr>2.2.4. Dotación. Empadronados</vt:lpstr>
      <vt:lpstr>2.2.5. Dotación. Servicios prox</vt:lpstr>
      <vt:lpstr>2.2.6.1. Dotación. Habitaciones</vt:lpstr>
      <vt:lpstr>2.3. Infraestructuras. Caracter</vt:lpstr>
      <vt:lpstr>2.4.1. Personal. Vinculación</vt:lpstr>
      <vt:lpstr>2.4.2. Personal. Sexo</vt:lpstr>
      <vt:lpstr>2.4.3. Personal. Tipo jornada</vt:lpstr>
      <vt:lpstr>2.4.4.1. Personal. Niveles aten</vt:lpstr>
      <vt:lpstr>2.4.4.2. Personal. Niveles aten</vt:lpstr>
      <vt:lpstr>Anexo I. Abreviaturas</vt:lpstr>
      <vt:lpstr>Anexo II. Términos</vt:lpstr>
      <vt:lpstr>En blanco</vt:lpstr>
      <vt:lpstr>Contraportada</vt:lpstr>
      <vt:lpstr>'1. Centros de mayores'!Área_de_impresión</vt:lpstr>
      <vt:lpstr>'1.1.1. Datos General. Modelos'!Área_de_impresión</vt:lpstr>
      <vt:lpstr>'1.1.2. Datos General. Centros R'!Área_de_impresión</vt:lpstr>
      <vt:lpstr>'1.2.1. Dotación. Plazas y tipos'!Área_de_impresión</vt:lpstr>
      <vt:lpstr>'1.2.2.1. Dotación. Plazas, resi'!Área_de_impresión</vt:lpstr>
      <vt:lpstr>'1.2.2.2. Dotación. Plazas, resi'!Área_de_impresión</vt:lpstr>
      <vt:lpstr>'1.2.2.3. Dotación. Plazas, resi'!Área_de_impresión</vt:lpstr>
      <vt:lpstr>'1.2.3.1. Dotación. Perfil resid'!Área_de_impresión</vt:lpstr>
      <vt:lpstr>'1.2.3.2. Dotación. Perfil resid'!Área_de_impresión</vt:lpstr>
      <vt:lpstr>'1.2.3.3. Dotación. Perfil resid'!Área_de_impresión</vt:lpstr>
      <vt:lpstr>'1.2.4. Dotación. Empadronados'!Área_de_impresión</vt:lpstr>
      <vt:lpstr>'1.2.5. Dotación. Servicios prox'!Área_de_impresión</vt:lpstr>
      <vt:lpstr>'1.2.6.1. Dotación. Habitaciones'!Área_de_impresión</vt:lpstr>
      <vt:lpstr>'1.3. Infraestructuras. Caracter'!Área_de_impresión</vt:lpstr>
      <vt:lpstr>'1.4.1. Personal. Vinculación'!Área_de_impresión</vt:lpstr>
      <vt:lpstr>'1.4.2. Personal. Sexo'!Área_de_impresión</vt:lpstr>
      <vt:lpstr>'1.4.3. Personal. Tipo jornada'!Área_de_impresión</vt:lpstr>
      <vt:lpstr>'1.4.4.1. Personal. Niveles aten'!Área_de_impresión</vt:lpstr>
      <vt:lpstr>'1.4.4.2. Personal. Niveles aten'!Área_de_impresión</vt:lpstr>
      <vt:lpstr>'2. Centros de discapacidad'!Área_de_impresión</vt:lpstr>
      <vt:lpstr>'2.1.1. Datos General. Modelos'!Área_de_impresión</vt:lpstr>
      <vt:lpstr>'2.1.2. Datos General. Centros R'!Área_de_impresión</vt:lpstr>
      <vt:lpstr>'2.2.1. Dotación. Plazas y tipos'!Área_de_impresión</vt:lpstr>
      <vt:lpstr>'2.2.2.1. Dotación. Plazas, resi'!Área_de_impresión</vt:lpstr>
      <vt:lpstr>'2.2.2.2. Dotación. Plazas, resi'!Área_de_impresión</vt:lpstr>
      <vt:lpstr>'2.2.2.3. Dotación. Plazas, resi'!Área_de_impresión</vt:lpstr>
      <vt:lpstr>'2.2.3.1. Dotación. Perfil resid'!Área_de_impresión</vt:lpstr>
      <vt:lpstr>'2.2.3.2. Dotación. Perfil resid'!Área_de_impresión</vt:lpstr>
      <vt:lpstr>'2.2.3.3. Dotación. Perfil resid'!Área_de_impresión</vt:lpstr>
      <vt:lpstr>'2.2.4. Dotación. Empadronados'!Área_de_impresión</vt:lpstr>
      <vt:lpstr>'2.2.5. Dotación. Servicios prox'!Área_de_impresión</vt:lpstr>
      <vt:lpstr>'2.2.6.1. Dotación. Habitaciones'!Área_de_impresión</vt:lpstr>
      <vt:lpstr>'2.3. Infraestructuras. Caracter'!Área_de_impresión</vt:lpstr>
      <vt:lpstr>'2.4.1. Personal. Vinculación'!Área_de_impresión</vt:lpstr>
      <vt:lpstr>'2.4.2. Personal. Sexo'!Área_de_impresión</vt:lpstr>
      <vt:lpstr>'2.4.3. Personal. Tipo jornada'!Área_de_impresión</vt:lpstr>
      <vt:lpstr>'2.4.4.1. Personal. Niveles aten'!Área_de_impresión</vt:lpstr>
      <vt:lpstr>'2.4.4.2. Personal. Niveles aten'!Área_de_impresión</vt:lpstr>
      <vt:lpstr>'Anexo I. Abreviaturas'!Área_de_impresión</vt:lpstr>
      <vt:lpstr>'Anexo II. Términos'!Área_de_impresión</vt:lpstr>
      <vt:lpstr>Contraportada!Área_de_impresión</vt:lpstr>
      <vt:lpstr>'En blanco'!Área_de_impresión</vt:lpstr>
      <vt:lpstr>Índice!Área_de_impresión</vt:lpstr>
      <vt:lpstr>'Introducción. Tipos de centro'!Área_de_impresión</vt:lpstr>
      <vt:lpstr>Portada!Área_de_impresión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Javier Salazar Murillo</cp:lastModifiedBy>
  <cp:lastPrinted>2023-07-20T10:36:32Z</cp:lastPrinted>
  <dcterms:created xsi:type="dcterms:W3CDTF">2022-07-04T10:48:46Z</dcterms:created>
  <dcterms:modified xsi:type="dcterms:W3CDTF">2024-04-23T11:39:15Z</dcterms:modified>
</cp:coreProperties>
</file>